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0" yWindow="0" windowWidth="28545" windowHeight="11820" tabRatio="930" firstSheet="4" activeTab="4"/>
  </bookViews>
  <sheets>
    <sheet name="Sheet1" sheetId="1" state="hidden" r:id="rId1"/>
    <sheet name="Chart1" sheetId="2" state="hidden" r:id="rId2"/>
    <sheet name="XXXXXX" sheetId="3" state="hidden" r:id="rId3"/>
    <sheet name="laroux" sheetId="4" state="hidden" r:id="rId4"/>
    <sheet name="1.의료기관" sheetId="5" r:id="rId5"/>
    <sheet name="2.의료기관종사의료인력" sheetId="6" r:id="rId6"/>
    <sheet name="3.보건소인력" sheetId="7" r:id="rId7"/>
    <sheet name="4.보건지소및보건진료소인력" sheetId="8" r:id="rId8"/>
    <sheet name="5.의약품등제조업소및판매업소" sheetId="9" r:id="rId9"/>
    <sheet name="6.식품위생관계업소(2-1)(2-2)" sheetId="10" r:id="rId10"/>
    <sheet name="7.공중위생관계업소" sheetId="11" r:id="rId11"/>
    <sheet name="8.예방접종" sheetId="12" r:id="rId12"/>
    <sheet name="9.법정전염병발생및사망(3-1)(3-2)(3-3)" sheetId="13" r:id="rId13"/>
    <sheet name="10.한센병보건소등록" sheetId="14" r:id="rId14"/>
    <sheet name="11.결핵환자현황" sheetId="15" r:id="rId15"/>
    <sheet name="12.보건소구강보건사업실적" sheetId="16" r:id="rId16"/>
    <sheet name="13.모자보건사업실적" sheetId="17" r:id="rId17"/>
    <sheet name="14.건강보험 적용인구" sheetId="18" r:id="rId18"/>
    <sheet name="15.건강보험급여" sheetId="19" r:id="rId19"/>
    <sheet name="16.건강보험대상자 진료실적" sheetId="20" r:id="rId20"/>
    <sheet name="17.국민연금가입자" sheetId="21" r:id="rId21"/>
    <sheet name="18.국민연금급여지급현황(2-1)(2-2)" sheetId="22" r:id="rId22"/>
    <sheet name="19.국가보훈대상자(2-1)(2-2)" sheetId="23" r:id="rId23"/>
    <sheet name="20.국가보훈대상자취업" sheetId="24" r:id="rId24"/>
    <sheet name="21.국가보훈대상자,자녀취학" sheetId="25" r:id="rId25"/>
    <sheet name="22. 사회복지시설" sheetId="26" r:id="rId26"/>
    <sheet name="23.노인여가복지시설" sheetId="27" r:id="rId27"/>
    <sheet name="24.노인주거복지시설" sheetId="28" r:id="rId28"/>
    <sheet name="25.노인의료복지시설" sheetId="29" r:id="rId29"/>
    <sheet name="26.재가노인복지시설" sheetId="30" r:id="rId30"/>
    <sheet name="27.국민기초생활보장수급자" sheetId="31" r:id="rId31"/>
    <sheet name="28.기초노령연금수급자수" sheetId="32" r:id="rId32"/>
    <sheet name="29.여성복지시설" sheetId="33" r:id="rId33"/>
    <sheet name="30.여성폭력상담" sheetId="34" r:id="rId34"/>
    <sheet name="31.아동복지시설" sheetId="35" r:id="rId35"/>
    <sheet name="32. 장애인복지 생활시설" sheetId="36" r:id="rId36"/>
    <sheet name="33.장애인등록현황(2-1)(2-2)" sheetId="37" r:id="rId37"/>
    <sheet name="34.저소득및한부모가정" sheetId="38" r:id="rId38"/>
    <sheet name="35.묘지및봉안시설" sheetId="39" r:id="rId39"/>
    <sheet name="36.방문건강관리사업실적" sheetId="40" r:id="rId40"/>
    <sheet name="37.건강생활실천교육" sheetId="41" r:id="rId41"/>
    <sheet name="38.성인병예방및관리교육" sheetId="42" r:id="rId42"/>
    <sheet name="39.어린이집" sheetId="43" r:id="rId43"/>
    <sheet name="40.사회복지자원봉사자현황" sheetId="44" r:id="rId44"/>
    <sheet name="41. 독거노인현황 (2-1)(2-2)" sheetId="45" r:id="rId45"/>
  </sheets>
  <externalReferences>
    <externalReference r:id="rId46"/>
  </externalReferences>
  <definedNames>
    <definedName name="_xlnm._FilterDatabase" localSheetId="4" hidden="1">'1.의료기관'!$A$1:$O$15</definedName>
    <definedName name="G" localSheetId="14">'[1] 견적서'!#REF!</definedName>
    <definedName name="G" localSheetId="31">'[1] 견적서'!#REF!</definedName>
    <definedName name="G" localSheetId="44">'[1] 견적서'!#REF!</definedName>
    <definedName name="G">'[1] 견적서'!#REF!</definedName>
    <definedName name="_xlnm.Print_Area" localSheetId="4">'1.의료기관'!$A$1:$AB$17</definedName>
    <definedName name="_xlnm.Print_Area" localSheetId="13">'10.한센병보건소등록'!$A$1:$R$13</definedName>
    <definedName name="_xlnm.Print_Area" localSheetId="14">'11.결핵환자현황'!$A$1:$AK$18</definedName>
    <definedName name="_xlnm.Print_Area" localSheetId="15">'12.보건소구강보건사업실적'!$A$1:$J$16</definedName>
    <definedName name="_xlnm.Print_Area" localSheetId="16">'13.모자보건사업실적'!$A$1:$F$16</definedName>
    <definedName name="_xlnm.Print_Area" localSheetId="17">'14.건강보험 적용인구'!$A$1:$X$19</definedName>
    <definedName name="_xlnm.Print_Area" localSheetId="18">'15.건강보험급여'!$A$1:$J$15</definedName>
    <definedName name="_xlnm.Print_Area" localSheetId="19">'16.건강보험대상자 진료실적'!$A$1:$H$18</definedName>
    <definedName name="_xlnm.Print_Area" localSheetId="20">'17.국민연금가입자'!$A$1:$J$17</definedName>
    <definedName name="_xlnm.Print_Area" localSheetId="21">'18.국민연금급여지급현황(2-1)(2-2)'!$A$1:$Z$18</definedName>
    <definedName name="_xlnm.Print_Area" localSheetId="22">'19.국가보훈대상자(2-1)(2-2)'!$A$1:$AH$18</definedName>
    <definedName name="_xlnm.Print_Area" localSheetId="5">'2.의료기관종사의료인력'!$A$1:$O$16</definedName>
    <definedName name="_xlnm.Print_Area" localSheetId="23">'20.국가보훈대상자취업'!$A$1:$N$13</definedName>
    <definedName name="_xlnm.Print_Area" localSheetId="24">'21.국가보훈대상자,자녀취학'!$A$1:$T$15</definedName>
    <definedName name="_xlnm.Print_Area" localSheetId="25">'22. 사회복지시설'!$A$1:$P$8</definedName>
    <definedName name="_xlnm.Print_Area" localSheetId="26">'23.노인여가복지시설'!$A$1:$I$15</definedName>
    <definedName name="_xlnm.Print_Area" localSheetId="27">'24.노인주거복지시설'!$A$1:$AH$17</definedName>
    <definedName name="_xlnm.Print_Area" localSheetId="28">'25.노인의료복지시설'!$A$1:$Z$18</definedName>
    <definedName name="_xlnm.Print_Area" localSheetId="29">'26.재가노인복지시설'!$A$1:$Z$15</definedName>
    <definedName name="_xlnm.Print_Area" localSheetId="30">'27.국민기초생활보장수급자'!$A$1:$R$37</definedName>
    <definedName name="_xlnm.Print_Area" localSheetId="31">'28.기초노령연금수급자수'!$A$1:$K$15</definedName>
    <definedName name="_xlnm.Print_Area" localSheetId="32">'29.여성복지시설'!$A$1:$AN$20</definedName>
    <definedName name="_xlnm.Print_Area" localSheetId="33">'30.여성폭력상담'!$A$1:$P$18</definedName>
    <definedName name="_xlnm.Print_Area" localSheetId="34">'31.아동복지시설'!$A$1:$AB$17</definedName>
    <definedName name="_xlnm.Print_Area" localSheetId="35">'32. 장애인복지 생활시설'!$A$1:$Y$9</definedName>
    <definedName name="_xlnm.Print_Area" localSheetId="36">'33.장애인등록현황(2-1)(2-2)'!$A$1:$X$14</definedName>
    <definedName name="_xlnm.Print_Area" localSheetId="37">'34.저소득및한부모가정'!$A$1:$S$17</definedName>
    <definedName name="_xlnm.Print_Area" localSheetId="38">'35.묘지및봉안시설'!$A$1:$AI$21</definedName>
    <definedName name="_xlnm.Print_Area" localSheetId="39">'36.방문건강관리사업실적'!$A$1:$AF$15</definedName>
    <definedName name="_xlnm.Print_Area" localSheetId="40">'37.건강생활실천교육'!$A$1:$X$19</definedName>
    <definedName name="_xlnm.Print_Area" localSheetId="41">'38.성인병예방및관리교육'!$A$1:$V$16</definedName>
    <definedName name="_xlnm.Print_Area" localSheetId="42">'39.어린이집'!$A$1:$T$17</definedName>
    <definedName name="_xlnm.Print_Area" localSheetId="7">'4.보건지소및보건진료소인력'!$A$1:$S$17</definedName>
    <definedName name="_xlnm.Print_Area" localSheetId="43">'40.사회복지자원봉사자현황'!$A$1:$M$14</definedName>
    <definedName name="_xlnm.Print_Area" localSheetId="44">'41. 독거노인현황 (2-1)(2-2)'!$A$1:$N$24</definedName>
    <definedName name="_xlnm.Print_Area" localSheetId="8">'5.의약품등제조업소및판매업소'!$A$1:$R$15</definedName>
    <definedName name="_xlnm.Print_Area" localSheetId="9">'6.식품위생관계업소(2-1)(2-2)'!$A$1:$Z$16</definedName>
    <definedName name="_xlnm.Print_Area" localSheetId="10">'7.공중위생관계업소'!$A$1:$K$19</definedName>
    <definedName name="_xlnm.Print_Area" localSheetId="11">'8.예방접종'!$A$1:$L$17</definedName>
    <definedName name="_xlnm.Print_Area" localSheetId="12">'9.법정전염병발생및사망(3-1)(3-2)(3-3)'!$A$1:$CF$20</definedName>
    <definedName name="_xlnm.Print_Area">#REF!</definedName>
    <definedName name="_xlnm.Print_Titles">#N/A</definedName>
  </definedNames>
  <calcPr calcId="162913"/>
</workbook>
</file>

<file path=xl/calcChain.xml><?xml version="1.0" encoding="utf-8"?>
<calcChain xmlns="http://schemas.openxmlformats.org/spreadsheetml/2006/main">
  <c r="E22" i="45" l="1"/>
  <c r="H9" i="45"/>
  <c r="B12" i="44"/>
  <c r="C9" i="42"/>
  <c r="B9" i="42"/>
  <c r="C7" i="42"/>
  <c r="B7" i="42"/>
  <c r="C12" i="41"/>
  <c r="B12" i="41"/>
  <c r="C8" i="38"/>
  <c r="B8" i="38"/>
  <c r="J15" i="34"/>
  <c r="C15" i="34"/>
  <c r="J9" i="34"/>
  <c r="C9" i="34"/>
  <c r="B9" i="34"/>
  <c r="J7" i="32"/>
  <c r="I7" i="32"/>
  <c r="H7" i="32"/>
  <c r="E7" i="32"/>
  <c r="B7" i="32"/>
  <c r="O32" i="31"/>
  <c r="O31" i="31" s="1"/>
  <c r="O30" i="31" s="1"/>
  <c r="O29" i="31" s="1"/>
  <c r="O28" i="31" s="1"/>
  <c r="O27" i="31" s="1"/>
  <c r="O26" i="31" s="1"/>
  <c r="O25" i="31" s="1"/>
  <c r="O24" i="31" s="1"/>
  <c r="O23" i="31" s="1"/>
  <c r="O22" i="31" s="1"/>
  <c r="O21" i="31" s="1"/>
  <c r="O20" i="31" s="1"/>
  <c r="O19" i="31" s="1"/>
  <c r="O18" i="31" s="1"/>
  <c r="O17" i="31" s="1"/>
  <c r="O16" i="31" s="1"/>
  <c r="O15" i="31" s="1"/>
  <c r="O14" i="31" s="1"/>
  <c r="O13" i="31" s="1"/>
  <c r="N32" i="31"/>
  <c r="N31" i="31" s="1"/>
  <c r="N30" i="31" s="1"/>
  <c r="N29" i="31" s="1"/>
  <c r="N28" i="31" s="1"/>
  <c r="N27" i="31" s="1"/>
  <c r="N26" i="31" s="1"/>
  <c r="N25" i="31" s="1"/>
  <c r="N24" i="31" s="1"/>
  <c r="N23" i="31" s="1"/>
  <c r="N22" i="31" s="1"/>
  <c r="N21" i="31" s="1"/>
  <c r="N20" i="31" s="1"/>
  <c r="N19" i="31" s="1"/>
  <c r="N18" i="31" s="1"/>
  <c r="N17" i="31" s="1"/>
  <c r="N16" i="31" s="1"/>
  <c r="N15" i="31" s="1"/>
  <c r="N14" i="31" s="1"/>
  <c r="N13" i="31" s="1"/>
  <c r="M32" i="31"/>
  <c r="L32" i="31"/>
  <c r="M31" i="31"/>
  <c r="M30" i="31" s="1"/>
  <c r="M29" i="31" s="1"/>
  <c r="M28" i="31" s="1"/>
  <c r="M27" i="31" s="1"/>
  <c r="M26" i="31" s="1"/>
  <c r="M25" i="31" s="1"/>
  <c r="M24" i="31" s="1"/>
  <c r="M23" i="31" s="1"/>
  <c r="M22" i="31" s="1"/>
  <c r="M21" i="31" s="1"/>
  <c r="M20" i="31" s="1"/>
  <c r="M19" i="31" s="1"/>
  <c r="M18" i="31" s="1"/>
  <c r="M17" i="31" s="1"/>
  <c r="M16" i="31" s="1"/>
  <c r="M15" i="31" s="1"/>
  <c r="M14" i="31" s="1"/>
  <c r="M13" i="31" s="1"/>
  <c r="L31" i="31"/>
  <c r="L30" i="31" s="1"/>
  <c r="L29" i="31" s="1"/>
  <c r="L28" i="31" s="1"/>
  <c r="L27" i="31" s="1"/>
  <c r="L26" i="31" s="1"/>
  <c r="L25" i="31" s="1"/>
  <c r="L24" i="31" s="1"/>
  <c r="L23" i="31" s="1"/>
  <c r="L22" i="31" s="1"/>
  <c r="L21" i="31" s="1"/>
  <c r="L20" i="31" s="1"/>
  <c r="L19" i="31" s="1"/>
  <c r="L18" i="31" s="1"/>
  <c r="L17" i="31" s="1"/>
  <c r="L16" i="31" s="1"/>
  <c r="L15" i="31" s="1"/>
  <c r="L14" i="31" s="1"/>
  <c r="L13" i="31" s="1"/>
  <c r="Q13" i="31"/>
  <c r="P13" i="31"/>
  <c r="K13" i="31"/>
  <c r="J13" i="31"/>
  <c r="I13" i="31"/>
  <c r="H13" i="31"/>
  <c r="G13" i="31"/>
  <c r="F13" i="31"/>
  <c r="E13" i="31"/>
  <c r="D13" i="31"/>
  <c r="C13" i="31"/>
  <c r="B13" i="31"/>
  <c r="B13" i="30"/>
  <c r="B14" i="29"/>
  <c r="I9" i="29"/>
  <c r="H9" i="29"/>
  <c r="G9" i="29"/>
  <c r="F9" i="29"/>
  <c r="E9" i="29"/>
  <c r="D9" i="29"/>
  <c r="C9" i="29"/>
  <c r="B9" i="29"/>
  <c r="G8" i="29"/>
  <c r="D8" i="29"/>
  <c r="C8" i="29"/>
  <c r="B8" i="29"/>
  <c r="I9" i="28"/>
  <c r="H9" i="28"/>
  <c r="G9" i="28"/>
  <c r="F9" i="28"/>
  <c r="E9" i="28"/>
  <c r="D9" i="28"/>
  <c r="C9" i="28"/>
  <c r="B9" i="28"/>
  <c r="G8" i="28"/>
  <c r="D8" i="28"/>
  <c r="C8" i="28"/>
  <c r="B8" i="28"/>
  <c r="Z12" i="23"/>
  <c r="E12" i="23"/>
  <c r="Z6" i="23"/>
  <c r="N6" i="23"/>
  <c r="E6" i="23"/>
  <c r="B6" i="23"/>
  <c r="C16" i="22"/>
  <c r="B16" i="22"/>
  <c r="C10" i="22"/>
  <c r="B10" i="22"/>
  <c r="B7" i="21"/>
  <c r="C7" i="19"/>
  <c r="B7" i="19"/>
  <c r="N8" i="18"/>
  <c r="H8" i="18"/>
  <c r="F8" i="18"/>
  <c r="B8" i="18" s="1"/>
  <c r="E8" i="18"/>
  <c r="F8" i="15"/>
  <c r="B13" i="11"/>
  <c r="Q14" i="10"/>
  <c r="K14" i="10"/>
  <c r="B14" i="10" s="1"/>
  <c r="C14" i="10"/>
  <c r="V9" i="10"/>
  <c r="Q9" i="10"/>
  <c r="K9" i="10"/>
  <c r="C9" i="10"/>
  <c r="B9" i="10" s="1"/>
  <c r="V8" i="10"/>
  <c r="Q8" i="10"/>
  <c r="K8" i="10"/>
  <c r="C8" i="10"/>
  <c r="B8" i="10"/>
  <c r="B7" i="6"/>
</calcChain>
</file>

<file path=xl/comments1.xml><?xml version="1.0" encoding="utf-8"?>
<comments xmlns="http://schemas.openxmlformats.org/spreadsheetml/2006/main">
  <authors>
    <author>Windows 사용자</author>
  </authors>
  <commentList>
    <comment ref="Z3" authorId="0" shapeId="0">
      <text>
        <r>
          <rPr>
            <b/>
            <sz val="9"/>
            <color rgb="FF000000"/>
            <rFont val="Tahoma"/>
          </rPr>
          <t xml:space="preserve">8.24 </t>
        </r>
        <r>
          <rPr>
            <b/>
            <sz val="9"/>
            <color rgb="FF000000"/>
            <rFont val="돋움"/>
            <family val="3"/>
            <charset val="129"/>
          </rPr>
          <t>서식변경으로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인해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결핵검진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실적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부분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완전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삭제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올해까지만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살리고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내년부턴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분야도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삭제</t>
        </r>
        <r>
          <rPr>
            <b/>
            <sz val="9"/>
            <color rgb="FF000000"/>
            <rFont val="Tahoma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<sst xmlns="http://schemas.openxmlformats.org/spreadsheetml/2006/main" count="3022" uniqueCount="1254">
  <si>
    <t>자료 : 보건복지부『보건복지통계연보』,  경기도 보건의료과</t>
  </si>
  <si>
    <t xml:space="preserve">주 : (1) Scrub typhus     (2) Leptospirosis      (3) Epidemic heamorrhagic fever </t>
  </si>
  <si>
    <t>Public
Administrators</t>
  </si>
  <si>
    <t xml:space="preserve">주 :  1) 디프테리아, 파상풍, 백일해(DTaP) : DTaP-IPV, DTaP-IPV/Hib 포함   2) 폴리오 : DTaP-IPV, DTaP-IPV/Hib 포함   3) Hib :  DTaP-IPV/Hib 포함 </t>
  </si>
  <si>
    <t>The facilities of a medical welfare institution for the elderly</t>
  </si>
  <si>
    <t>주 : 1) 2011년부터 항목변경(A형간염 1군에추가,페스트 1군⇒4군) : 2012년 통계청 표준화서식변경기준</t>
  </si>
  <si>
    <t>주: 1) 2012년 노인복지회관 이용인원 → 종사자수로 변경, 경로당 "신고","미신고"삭제, 시설수로 변경</t>
  </si>
  <si>
    <t>Number of Food establishment by Year, Business Type(Continued)</t>
  </si>
  <si>
    <t>주) 2011년 항목추가 (방문보건대상, 보건소 내외 서비스연계건수) : 2012년 통계청 표준화서식 변경기준</t>
  </si>
  <si>
    <t xml:space="preserve">     (불소용액양치 정부합동평가로 인해 학교, 유치원, 홍보관운영으로 찾아가는 서비스 실시로 건수 증가)</t>
  </si>
  <si>
    <t>Dis-
charged</t>
  </si>
  <si>
    <t>Mental health</t>
  </si>
  <si>
    <t>스케일링 또는 치면세정술</t>
  </si>
  <si>
    <t>입소자  Admitted</t>
  </si>
  <si>
    <t>(10년 이상~20년 미만)</t>
  </si>
  <si>
    <t>Out-patients</t>
  </si>
  <si>
    <t>장 애
Disability</t>
  </si>
  <si>
    <t>모자보건관리(신규등록)</t>
  </si>
  <si>
    <t>encephalitis</t>
  </si>
  <si>
    <t>28. 기초연금 수급자 수</t>
  </si>
  <si>
    <t>Positive
case</t>
  </si>
  <si>
    <t>House
holder</t>
  </si>
  <si>
    <t>Mild disability</t>
  </si>
  <si>
    <t>20. 국가보훈대상자 취업</t>
  </si>
  <si>
    <t>pathologists</t>
  </si>
  <si>
    <t>as of year-end</t>
  </si>
  <si>
    <t>Administrators</t>
  </si>
  <si>
    <t>Cohabitation</t>
  </si>
  <si>
    <t>Take-up rate</t>
  </si>
  <si>
    <t>Medical Staff</t>
  </si>
  <si>
    <t>35. 묘지 및 봉안시설</t>
  </si>
  <si>
    <t>Dispensaries</t>
  </si>
  <si>
    <t>이용인원
Persons</t>
  </si>
  <si>
    <t>Public Health</t>
  </si>
  <si>
    <t xml:space="preserve">11. 결핵환자 현황 </t>
  </si>
  <si>
    <t>노 인 공 동 생 활 가 정</t>
  </si>
  <si>
    <t>37. 건강생활실천교육</t>
  </si>
  <si>
    <t>종사자수   Persons</t>
  </si>
  <si>
    <t xml:space="preserve">  Sub-
total</t>
  </si>
  <si>
    <t>Loding business</t>
  </si>
  <si>
    <t>Welfare House</t>
  </si>
  <si>
    <t>8. 예  방  접  종</t>
  </si>
  <si>
    <t>17. 국민연금 가입자</t>
  </si>
  <si>
    <t xml:space="preserve">14. 건강보험 적용인구 </t>
  </si>
  <si>
    <t>퇴소자  Discharged</t>
  </si>
  <si>
    <t>36. 방문건강관리 사업실적</t>
  </si>
  <si>
    <t xml:space="preserve">Food suppliers </t>
  </si>
  <si>
    <t>Home visiting</t>
  </si>
  <si>
    <t>Unit : person</t>
  </si>
  <si>
    <t>Sexual Violence</t>
  </si>
  <si>
    <t>단위 : 건, 일, 천원</t>
  </si>
  <si>
    <t>insured persons</t>
  </si>
  <si>
    <t>a visit Nursing</t>
  </si>
  <si>
    <t xml:space="preserve">continuously </t>
  </si>
  <si>
    <t>Total capacity</t>
  </si>
  <si>
    <t>연   별
 동   별</t>
  </si>
  <si>
    <t>Old-age Pension</t>
  </si>
  <si>
    <t>Poliomyelitis</t>
  </si>
  <si>
    <t>소 계   sub-total</t>
  </si>
  <si>
    <t>Jeongwang 4(sa)</t>
  </si>
  <si>
    <t>Tuberculosis</t>
  </si>
  <si>
    <t>Insured persons</t>
  </si>
  <si>
    <t>단위 : 가구수, 개, 명</t>
  </si>
  <si>
    <t>Jeongwangbon</t>
  </si>
  <si>
    <t>2. 의료기관종사 의료인력</t>
  </si>
  <si>
    <t>단위 : 개소, 천 ㎡</t>
  </si>
  <si>
    <t>Self-employed</t>
  </si>
  <si>
    <t>and processing</t>
  </si>
  <si>
    <t>유            족</t>
  </si>
  <si>
    <t xml:space="preserve"> restaurants</t>
  </si>
  <si>
    <t xml:space="preserve"> technicians</t>
  </si>
  <si>
    <t>Unit : number</t>
  </si>
  <si>
    <t>Radiological</t>
  </si>
  <si>
    <t>Self-employeds</t>
  </si>
  <si>
    <t>Jeongwang 2(i)</t>
  </si>
  <si>
    <t>Dental 
clinics</t>
  </si>
  <si>
    <t>Voluntarily and</t>
  </si>
  <si>
    <t>Manufacturing</t>
  </si>
  <si>
    <t>Hypertension</t>
  </si>
  <si>
    <t>Thphoid  fever</t>
  </si>
  <si>
    <t>Food additives</t>
  </si>
  <si>
    <t>Scarlet Fever</t>
  </si>
  <si>
    <t>공무원,사립학교 교직원</t>
  </si>
  <si>
    <t>노   령   연   금</t>
  </si>
  <si>
    <t>Mentalillness</t>
  </si>
  <si>
    <t xml:space="preserve"> Medical record</t>
  </si>
  <si>
    <t>preservation</t>
  </si>
  <si>
    <t>Registration</t>
  </si>
  <si>
    <t>80세 이상
Over 80</t>
  </si>
  <si>
    <t>Jeongwang 1(il)</t>
  </si>
  <si>
    <t>Surveillance</t>
  </si>
  <si>
    <t>발생 Incidents</t>
  </si>
  <si>
    <t>단위 : 가구수, 명, 건수</t>
  </si>
  <si>
    <t>자료 : 경기도 노인복지과</t>
  </si>
  <si>
    <t>Beneficiaries</t>
  </si>
  <si>
    <t>(환경설질환)
Atopy</t>
  </si>
  <si>
    <t>노인요양 공동생활 가정</t>
  </si>
  <si>
    <t>장 애 인 복 지 시 설</t>
  </si>
  <si>
    <t>한부모가족지원법 수급자</t>
  </si>
  <si>
    <t>소계 
Sub total</t>
  </si>
  <si>
    <t>Sex 
education</t>
  </si>
  <si>
    <t>transportation</t>
  </si>
  <si>
    <t>Area of
service</t>
  </si>
  <si>
    <t>여       Fe-male</t>
  </si>
  <si>
    <t>New patients</t>
  </si>
  <si>
    <t>(non-cooking)</t>
  </si>
  <si>
    <t>No. of Inmates</t>
  </si>
  <si>
    <r>
      <t xml:space="preserve">약  사 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</si>
  <si>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병   원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</si>
  <si>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특수병원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</si>
  <si>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>임상병리사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</si>
  <si>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요양병원 </t>
    </r>
    <r>
      <rPr>
        <vertAlign val="superscript"/>
        <sz val="10"/>
        <color rgb="FF000000"/>
        <rFont val="맑은 고딕"/>
        <family val="3"/>
        <charset val="129"/>
      </rPr>
      <t>4)</t>
    </r>
  </si>
  <si>
    <r>
      <t>식품보전업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</si>
  <si>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폴 리 오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</si>
  <si>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기 타</t>
    </r>
    <r>
      <rPr>
        <vertAlign val="superscript"/>
        <sz val="10"/>
        <color rgb="FF000000"/>
        <rFont val="맑은 고딕"/>
        <family val="3"/>
        <charset val="129"/>
      </rPr>
      <t>4)</t>
    </r>
  </si>
  <si>
    <r>
      <t>숙박업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</si>
  <si>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수막염</t>
    </r>
    <r>
      <rPr>
        <vertAlign val="superscript"/>
        <sz val="8"/>
        <color rgb="FF000000"/>
        <rFont val="맑은 고딕"/>
        <family val="3"/>
        <charset val="129"/>
      </rPr>
      <t>(2)</t>
    </r>
  </si>
  <si>
    <r>
      <t>미용업</t>
    </r>
    <r>
      <rPr>
        <vertAlign val="superscript"/>
        <sz val="9"/>
        <color rgb="FF000000"/>
        <rFont val="맑은 고딕"/>
        <family val="3"/>
        <charset val="129"/>
      </rPr>
      <t>4)</t>
    </r>
    <r>
      <rPr>
        <sz val="9"/>
        <color rgb="FF000000"/>
        <rFont val="맑은 고딕"/>
        <family val="3"/>
        <charset val="129"/>
      </rPr>
      <t xml:space="preserve"> </t>
    </r>
  </si>
  <si>
    <r>
      <t>Hib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</si>
  <si>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 xml:space="preserve"> 피라</t>
    </r>
    <r>
      <rPr>
        <vertAlign val="superscript"/>
        <sz val="10"/>
        <color rgb="FF000000"/>
        <rFont val="맑은 고딕"/>
        <family val="3"/>
        <charset val="129"/>
      </rPr>
      <t>(2)</t>
    </r>
  </si>
  <si>
    <r>
      <t>패혈증</t>
    </r>
    <r>
      <rPr>
        <vertAlign val="superscript"/>
        <sz val="8"/>
        <color rgb="FF000000"/>
        <rFont val="맑은 고딕"/>
        <family val="3"/>
        <charset val="129"/>
      </rPr>
      <t>(3)</t>
    </r>
  </si>
  <si>
    <r>
      <t xml:space="preserve"> 합계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</si>
  <si>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가입자 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</si>
  <si>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가입자</t>
    </r>
    <r>
      <rPr>
        <vertAlign val="superscript"/>
        <sz val="10"/>
        <color rgb="FF000000"/>
        <rFont val="맑은 고딕"/>
        <family val="3"/>
        <charset val="129"/>
      </rPr>
      <t xml:space="preserve"> 3)</t>
    </r>
  </si>
  <si>
    <r>
      <t>피부양자</t>
    </r>
    <r>
      <rPr>
        <vertAlign val="superscript"/>
        <sz val="10"/>
        <color rgb="FF000000"/>
        <rFont val="맑은 고딕"/>
        <family val="3"/>
        <charset val="129"/>
      </rPr>
      <t xml:space="preserve"> 2)</t>
    </r>
  </si>
  <si>
    <r>
      <t>노령연금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</si>
  <si>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 계</t>
    </r>
    <r>
      <rPr>
        <vertAlign val="superscript"/>
        <sz val="9"/>
        <color rgb="FF000000"/>
        <rFont val="맑은 고딕"/>
        <family val="3"/>
        <charset val="129"/>
      </rPr>
      <t xml:space="preserve">1) </t>
    </r>
    <r>
      <rPr>
        <sz val="9"/>
        <color rgb="FF000000"/>
        <rFont val="맑은 고딕"/>
        <family val="3"/>
        <charset val="129"/>
      </rPr>
      <t xml:space="preserve"> </t>
    </r>
  </si>
  <si>
    <r>
      <t>2세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</si>
  <si>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>대상자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</si>
  <si>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>전공상군경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</si>
  <si>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애국지사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</si>
  <si>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합   계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</si>
  <si>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기타 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</si>
  <si>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고혈압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</si>
  <si>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협동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</si>
  <si>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>암예방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</si>
  <si>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당뇨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</si>
  <si>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디프테리아,
파상풍,
백일해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</si>
  <si>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b형 헤모필루스 인플루엔자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</si>
  <si>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>32. 장애인복지 생활시설</t>
    </r>
    <r>
      <rPr>
        <b/>
        <vertAlign val="superscript"/>
        <sz val="14"/>
        <color rgb="FF000000"/>
        <rFont val="맑은 고딕"/>
        <family val="3"/>
        <charset val="129"/>
      </rPr>
      <t>1)</t>
    </r>
  </si>
  <si>
    <t xml:space="preserve">      4) 수막구균성 수막염, 비브리오 패혈증 서식 추가</t>
  </si>
  <si>
    <t>Registered Tuberculosis Patients</t>
  </si>
  <si>
    <t>국가유공자        Patriots and Veterans</t>
  </si>
  <si>
    <t>소외여성 복지시설 Underpriviledged female</t>
  </si>
  <si>
    <t>Child care treatment institutions</t>
  </si>
  <si>
    <t xml:space="preserve">     2006년 명칭변경(선도보호시설⇒성매매피해자지원시설)</t>
  </si>
  <si>
    <t>Beneficiares of Health Insurance</t>
  </si>
  <si>
    <t>Source : Senior Welfare Division</t>
  </si>
  <si>
    <t>특례수급자          Special recipients</t>
  </si>
  <si>
    <t xml:space="preserve"> 
보건
진료소
Primary Health care post</t>
  </si>
  <si>
    <t xml:space="preserve">      2) 뇌심혈관계질환은 예방교육, 홍보사업 내용임.</t>
  </si>
  <si>
    <t xml:space="preserve">          폐렴구균(2014.3.18개정)이 추가 </t>
  </si>
  <si>
    <t xml:space="preserve">주 : 1) 2013년 항목에 '의료기기 임대업' 추가  </t>
  </si>
  <si>
    <t>발견환자수  No. of patients discovered</t>
  </si>
  <si>
    <t>Low-income Single Parent Families</t>
  </si>
  <si>
    <t xml:space="preserve">   경로당   Community senior center</t>
  </si>
  <si>
    <t>Leisure facilities for the elderly</t>
  </si>
  <si>
    <t>Employment of Patriots and Veterans</t>
  </si>
  <si>
    <t>주 : 1) 2005년은 국민기초생활보장법 수급자 전체인원 표기</t>
  </si>
  <si>
    <t xml:space="preserve">     2) 합계의 피부양자는 직장(근로자, 공교)의 피부양자</t>
  </si>
  <si>
    <t>Unit : household, number, person</t>
  </si>
  <si>
    <t>기타대상자(유족포함)                 Others</t>
  </si>
  <si>
    <t xml:space="preserve">      2)  2014년 '남녀' 성별구분 항목 추가 </t>
  </si>
  <si>
    <t>단위 : 명</t>
  </si>
  <si>
    <t>의무기록사</t>
  </si>
  <si>
    <t>치과위생사</t>
  </si>
  <si>
    <t>Nurse</t>
  </si>
  <si>
    <t>한 의 사</t>
  </si>
  <si>
    <t>종합병원</t>
  </si>
  <si>
    <t>단위 : 개</t>
  </si>
  <si>
    <t>연  별</t>
  </si>
  <si>
    <t>연   별</t>
  </si>
  <si>
    <t>centers</t>
  </si>
  <si>
    <t>조 산 사</t>
  </si>
  <si>
    <t>total</t>
  </si>
  <si>
    <t>aids</t>
  </si>
  <si>
    <t>동  별</t>
  </si>
  <si>
    <t>clinics</t>
  </si>
  <si>
    <t>Health</t>
  </si>
  <si>
    <t>Year</t>
  </si>
  <si>
    <t>Beds</t>
  </si>
  <si>
    <t>상근의사</t>
  </si>
  <si>
    <t>Clinics</t>
  </si>
  <si>
    <t>간호조무사</t>
  </si>
  <si>
    <t>비상근의사</t>
  </si>
  <si>
    <t>Medical</t>
  </si>
  <si>
    <t>치과의사</t>
  </si>
  <si>
    <t>의료기사</t>
  </si>
  <si>
    <t>Kidney</t>
  </si>
  <si>
    <t>기  타</t>
  </si>
  <si>
    <t>식품운반업</t>
  </si>
  <si>
    <t>Total</t>
  </si>
  <si>
    <t>Nurses</t>
  </si>
  <si>
    <t>간 호 사</t>
  </si>
  <si>
    <t>화 장 품</t>
  </si>
  <si>
    <t>매 약 상</t>
  </si>
  <si>
    <t>Middle</t>
  </si>
  <si>
    <t>단위 : 개소</t>
  </si>
  <si>
    <t>workers</t>
  </si>
  <si>
    <t>salers</t>
  </si>
  <si>
    <t>High</t>
  </si>
  <si>
    <t>의약품외품</t>
  </si>
  <si>
    <t>Drugs</t>
  </si>
  <si>
    <t>약   국</t>
  </si>
  <si>
    <t>시설수급자</t>
  </si>
  <si>
    <t>의 약 품</t>
  </si>
  <si>
    <t>Admi-</t>
  </si>
  <si>
    <t>school</t>
  </si>
  <si>
    <t>tted</t>
  </si>
  <si>
    <t>Public</t>
  </si>
  <si>
    <t>Persons</t>
  </si>
  <si>
    <t>Female</t>
  </si>
  <si>
    <t>No. of</t>
  </si>
  <si>
    <t>피부양자</t>
  </si>
  <si>
    <t>failure</t>
  </si>
  <si>
    <t>Disch-</t>
  </si>
  <si>
    <t>Heart</t>
  </si>
  <si>
    <t>College</t>
  </si>
  <si>
    <t xml:space="preserve">공  설   </t>
  </si>
  <si>
    <t>Sites</t>
  </si>
  <si>
    <t>vate</t>
  </si>
  <si>
    <t>Private</t>
  </si>
  <si>
    <t>Male</t>
  </si>
  <si>
    <t>arged</t>
  </si>
  <si>
    <t>Bra-</t>
  </si>
  <si>
    <t>Insured</t>
  </si>
  <si>
    <t>임상병리사</t>
  </si>
  <si>
    <t>일반수급자</t>
  </si>
  <si>
    <t>한약업사</t>
  </si>
  <si>
    <t>조  산  소</t>
  </si>
  <si>
    <t>유흥주점</t>
  </si>
  <si>
    <t>연말현재</t>
  </si>
  <si>
    <t>Case</t>
  </si>
  <si>
    <t>치과병(의)원</t>
  </si>
  <si>
    <t>Gunja</t>
  </si>
  <si>
    <t>Mokgam</t>
  </si>
  <si>
    <t>일반음식점</t>
  </si>
  <si>
    <t>사   설</t>
  </si>
  <si>
    <t>Relapse</t>
  </si>
  <si>
    <t>Maehwa</t>
  </si>
  <si>
    <t>물리치료사</t>
  </si>
  <si>
    <t>Grand</t>
  </si>
  <si>
    <t>medical</t>
  </si>
  <si>
    <t>Person</t>
  </si>
  <si>
    <t>Pri-</t>
  </si>
  <si>
    <t>Clinic</t>
  </si>
  <si>
    <t>목욕장업</t>
  </si>
  <si>
    <t>방사선사</t>
  </si>
  <si>
    <t>Dental</t>
  </si>
  <si>
    <t>Pub-</t>
  </si>
  <si>
    <t>Zier</t>
  </si>
  <si>
    <t>부 속 의 원</t>
  </si>
  <si>
    <t>단란주점</t>
  </si>
  <si>
    <t>Daeya</t>
  </si>
  <si>
    <t>집단급식소</t>
  </si>
  <si>
    <t>장티푸스</t>
  </si>
  <si>
    <t>불소용액 도포</t>
  </si>
  <si>
    <t>생활인원</t>
  </si>
  <si>
    <t>Brain</t>
  </si>
  <si>
    <t>Tetanus</t>
  </si>
  <si>
    <t>신증후군</t>
  </si>
  <si>
    <t>Rubella</t>
  </si>
  <si>
    <t>임의가입자</t>
  </si>
  <si>
    <t>Autism</t>
  </si>
  <si>
    <t>연 령 별</t>
  </si>
  <si>
    <t>Measles</t>
  </si>
  <si>
    <t>Mental</t>
  </si>
  <si>
    <t>Death</t>
  </si>
  <si>
    <t>Leprosy</t>
  </si>
  <si>
    <t>임의계속가입자</t>
  </si>
  <si>
    <t>Mumps</t>
  </si>
  <si>
    <t>Malaria</t>
  </si>
  <si>
    <t>doctors</t>
  </si>
  <si>
    <t>B형간염</t>
  </si>
  <si>
    <t>의료기기</t>
  </si>
  <si>
    <t>Home</t>
  </si>
  <si>
    <t>디프테리아</t>
  </si>
  <si>
    <t>수  두</t>
  </si>
  <si>
    <t>브루셀라증</t>
  </si>
  <si>
    <t>Others</t>
  </si>
  <si>
    <t>Cholera</t>
  </si>
  <si>
    <t>재가지원서비스</t>
  </si>
  <si>
    <t>Gwarim</t>
  </si>
  <si>
    <t>시설입소
연계</t>
  </si>
  <si>
    <t>세균성이질</t>
  </si>
  <si>
    <t>파라티푸스</t>
  </si>
  <si>
    <t>일본뇌염</t>
  </si>
  <si>
    <t>Laundry</t>
  </si>
  <si>
    <t>말라리아</t>
  </si>
  <si>
    <t>수급자수</t>
  </si>
  <si>
    <t>방문목욕서비스</t>
  </si>
  <si>
    <t>합   계</t>
  </si>
  <si>
    <t>소   계</t>
  </si>
  <si>
    <t>지급건수</t>
  </si>
  <si>
    <t>진  료</t>
  </si>
  <si>
    <t>조  기</t>
  </si>
  <si>
    <t>Amount</t>
  </si>
  <si>
    <t>한약도매상</t>
  </si>
  <si>
    <t>총수급자</t>
  </si>
  <si>
    <t>종사자수</t>
  </si>
  <si>
    <t>가정폭력</t>
  </si>
  <si>
    <t xml:space="preserve"> Total</t>
  </si>
  <si>
    <t>Early</t>
  </si>
  <si>
    <t>소    계</t>
  </si>
  <si>
    <t>Whole-</t>
  </si>
  <si>
    <t>Special</t>
  </si>
  <si>
    <t>조합부담</t>
  </si>
  <si>
    <t>Workers</t>
  </si>
  <si>
    <t>본인부담</t>
  </si>
  <si>
    <t>성매매피해</t>
  </si>
  <si>
    <t>특  례</t>
  </si>
  <si>
    <t>남
Male</t>
  </si>
  <si>
    <t>단기보호서비스</t>
  </si>
  <si>
    <t>의료지원</t>
  </si>
  <si>
    <t>분   할</t>
  </si>
  <si>
    <t>내  원</t>
  </si>
  <si>
    <t>case</t>
  </si>
  <si>
    <t>구강보건</t>
  </si>
  <si>
    <t>방문요양서비스</t>
  </si>
  <si>
    <t xml:space="preserve">신환자
</t>
  </si>
  <si>
    <t>Fe-male</t>
  </si>
  <si>
    <t>상담건수</t>
  </si>
  <si>
    <t>공무원·교직원</t>
  </si>
  <si>
    <t>Pension</t>
  </si>
  <si>
    <t>(자폐증)</t>
  </si>
  <si>
    <t>합  계</t>
  </si>
  <si>
    <t>계
Total</t>
  </si>
  <si>
    <t xml:space="preserve">보호치료시설 </t>
  </si>
  <si>
    <t>한방병원</t>
  </si>
  <si>
    <t>약물 오남용</t>
  </si>
  <si>
    <t>Dong</t>
  </si>
  <si>
    <t>person</t>
  </si>
  <si>
    <t>합    계</t>
  </si>
  <si>
    <t>총  계</t>
  </si>
  <si>
    <t>미취학
아동</t>
  </si>
  <si>
    <t>취학
아동</t>
  </si>
  <si>
    <t>가구원수</t>
  </si>
  <si>
    <t>가구수(A)</t>
  </si>
  <si>
    <t>자립지원시설</t>
  </si>
  <si>
    <t xml:space="preserve">기   타  </t>
  </si>
  <si>
    <t>Year &amp;</t>
  </si>
  <si>
    <t>개 소 수</t>
  </si>
  <si>
    <t xml:space="preserve">기타
</t>
  </si>
  <si>
    <t>인플루엔자</t>
  </si>
  <si>
    <t>Obesity</t>
  </si>
  <si>
    <t>수막구균성</t>
  </si>
  <si>
    <t>판 매 업</t>
  </si>
  <si>
    <t>Visitis</t>
  </si>
  <si>
    <t>구강보건교육</t>
  </si>
  <si>
    <t>Other</t>
  </si>
  <si>
    <t>즉석판매제조</t>
  </si>
  <si>
    <t>식품소분·</t>
  </si>
  <si>
    <t>비브리오</t>
  </si>
  <si>
    <t>30∼39세</t>
  </si>
  <si>
    <t>50∼59세</t>
  </si>
  <si>
    <t>의약품
도매상</t>
  </si>
  <si>
    <t>용기·포장류</t>
  </si>
  <si>
    <t>방문건수</t>
  </si>
  <si>
    <t>수 입 업</t>
  </si>
  <si>
    <t>대학(교)</t>
  </si>
  <si>
    <t>고등학교</t>
  </si>
  <si>
    <t>폐렴구균</t>
  </si>
  <si>
    <t>Cancer</t>
  </si>
  <si>
    <t>위탁급식영업</t>
  </si>
  <si>
    <t>B형헤모필루스</t>
  </si>
  <si>
    <t>No.of</t>
  </si>
  <si>
    <t>제 조 업</t>
  </si>
  <si>
    <t>Sales</t>
  </si>
  <si>
    <t>등록가구</t>
  </si>
  <si>
    <t>Food</t>
  </si>
  <si>
    <t xml:space="preserve">Food </t>
  </si>
  <si>
    <t>Face</t>
  </si>
  <si>
    <t xml:space="preserve">  소계</t>
  </si>
  <si>
    <t>건강기능식품</t>
  </si>
  <si>
    <t>순직공무원</t>
  </si>
  <si>
    <t>Worker</t>
  </si>
  <si>
    <t>식품첨가물</t>
  </si>
  <si>
    <t>정신질환</t>
  </si>
  <si>
    <t>아토피질환</t>
  </si>
  <si>
    <t>지원대상자</t>
  </si>
  <si>
    <t>재발관리</t>
  </si>
  <si>
    <t xml:space="preserve">전체노인 </t>
  </si>
  <si>
    <t>사회복지법인</t>
  </si>
  <si>
    <t>한센사업</t>
  </si>
  <si>
    <t>40∼49세</t>
  </si>
  <si>
    <t>남
 Male</t>
  </si>
  <si>
    <t>60세이상</t>
  </si>
  <si>
    <t>양 로 시 설</t>
  </si>
  <si>
    <t xml:space="preserve">   계</t>
  </si>
  <si>
    <t>Regular</t>
  </si>
  <si>
    <t>신규환자수</t>
  </si>
  <si>
    <t>자 연 장 지</t>
  </si>
  <si>
    <t>cists</t>
  </si>
  <si>
    <t>가구수(B)</t>
  </si>
  <si>
    <t>Women</t>
  </si>
  <si>
    <t>Hearing</t>
  </si>
  <si>
    <t>시 설 수</t>
  </si>
  <si>
    <t>소화기계 질환</t>
  </si>
  <si>
    <t>신규대상자</t>
  </si>
  <si>
    <t>법인·
단체등</t>
  </si>
  <si>
    <t>19세이하</t>
  </si>
  <si>
    <t>성별
Sex</t>
  </si>
  <si>
    <t>Ostomy</t>
  </si>
  <si>
    <t>송암동산</t>
  </si>
  <si>
    <t>참전 유공자</t>
  </si>
  <si>
    <t>시설보호</t>
  </si>
  <si>
    <t>Liver</t>
  </si>
  <si>
    <t xml:space="preserve">No.of </t>
  </si>
  <si>
    <t>Pharma-</t>
  </si>
  <si>
    <t>20∼29세</t>
  </si>
  <si>
    <t>보훈보상</t>
  </si>
  <si>
    <t>연고자인도</t>
  </si>
  <si>
    <t>Number</t>
  </si>
  <si>
    <t>의사 외</t>
  </si>
  <si>
    <t>Aged</t>
  </si>
  <si>
    <t>언어장애</t>
  </si>
  <si>
    <t xml:space="preserve">New
</t>
  </si>
  <si>
    <t>서비스대상자</t>
  </si>
  <si>
    <t>대상자 서비스</t>
  </si>
  <si>
    <t>거주지별</t>
  </si>
  <si>
    <t>청각장애</t>
  </si>
  <si>
    <t>심한장애</t>
  </si>
  <si>
    <t>B.C.G.</t>
  </si>
  <si>
    <t>직  장</t>
  </si>
  <si>
    <t>무연고자</t>
  </si>
  <si>
    <t>연    별</t>
  </si>
  <si>
    <t>Gender</t>
  </si>
  <si>
    <t>봉 안 시 설</t>
  </si>
  <si>
    <t>B 형 간 염</t>
  </si>
  <si>
    <t>(MMR)</t>
  </si>
  <si>
    <t xml:space="preserve"> PCV</t>
  </si>
  <si>
    <t>cooking</t>
  </si>
  <si>
    <t>청각언어</t>
  </si>
  <si>
    <t>봉안기수(기)</t>
  </si>
  <si>
    <t>Non-</t>
  </si>
  <si>
    <t>정신보건시설</t>
  </si>
  <si>
    <t>Wolgot</t>
  </si>
  <si>
    <t>Inmates</t>
  </si>
  <si>
    <t xml:space="preserve">합계  </t>
  </si>
  <si>
    <t>Speech</t>
  </si>
  <si>
    <t>가정방문</t>
  </si>
  <si>
    <t>정신지체</t>
  </si>
  <si>
    <t>수급율 (%)</t>
  </si>
  <si>
    <t>(DT&amp;P)</t>
  </si>
  <si>
    <t>janggok</t>
  </si>
  <si>
    <t>Present</t>
  </si>
  <si>
    <t>Baegot</t>
  </si>
  <si>
    <t>1,107</t>
  </si>
  <si>
    <t>Medical 
officer</t>
  </si>
  <si>
    <t>Number of patient to home visiting health service as per disease</t>
  </si>
  <si>
    <t xml:space="preserve">       7) People who made outstanding contribution to the nation </t>
  </si>
  <si>
    <t>Examination for tublerculosis at health centers the current year</t>
  </si>
  <si>
    <t>Recipients of National Basic Livelihood Security by City/Province</t>
  </si>
  <si>
    <t>주 : 1) Independence fighters. 2001년까지 4.19 부상자 자료, 2002년부터 공로자 포함</t>
  </si>
  <si>
    <t>자료 : 보건정책과, 경기도 보건정책과(판매업소), 식약청 의료기허가심사팀(의료기기제조업), 경인지청(의약품등 제조업)</t>
  </si>
  <si>
    <t>주 : 1) Emergency medical treatment      2) Sanitation, Food safety</t>
  </si>
  <si>
    <t>The facilities of a residential welfare institution for the elderly</t>
  </si>
  <si>
    <t xml:space="preserve">주 :  5) A veteran who had been living in Japan and who volunteered </t>
  </si>
  <si>
    <t>미혼모자 가족복지시설공동생활가정
Single Mother and Child Joint Living Households</t>
  </si>
  <si>
    <t xml:space="preserve">      3) 국가예방접종사업대상  감염병(2군) 확대에 따라  b형 헤모필루스인플루엔자(2013.3.22개정) 및 </t>
  </si>
  <si>
    <t>Educational Benefits for Patriots &amp; Veterans, and Their Families</t>
  </si>
  <si>
    <t xml:space="preserve">      5) Deceased-wounded activists of the April 19th revolution</t>
  </si>
  <si>
    <t xml:space="preserve">       8) Bereaved families of patriots or Independence fighters</t>
  </si>
  <si>
    <t>주 : 1) Recipients of the order of military merit or national securit merit</t>
  </si>
  <si>
    <t xml:space="preserve">주 : 1) 17년도에 경찰과 상담소가 연계 의뢰 시작     2) 절차 및 방법 상세히 안내 및 지원, 심화된 심리적 지원 등
</t>
  </si>
  <si>
    <t xml:space="preserve">     (4) Communicable diseases, Class Ⅳ &amp; designated diseases   (5)Plague</t>
  </si>
  <si>
    <t xml:space="preserve">      4) Deceased special contributors to national and social development </t>
  </si>
  <si>
    <t xml:space="preserve">      4) 기타 : 기타에는 필수예방접종 백신 중 나열되지 않은 A형간염(HepA), Td, Tdap, 사람유두종바이러스 등 포함</t>
  </si>
  <si>
    <t xml:space="preserve">      33.  장애인 등록현황 (2-2)            Registered Disabled Persons (Cont'd)</t>
  </si>
  <si>
    <t xml:space="preserve">      3) Recipients of military merit and order or national security merit</t>
  </si>
  <si>
    <t xml:space="preserve">      2017년 시흥시 추가(동구별이 안되는 수치는 시흥시로 작성)</t>
  </si>
  <si>
    <t>Cemeteries, Crematorium and Charnel houses</t>
  </si>
  <si>
    <t>Single Parent Family Support Act Recipients</t>
  </si>
  <si>
    <t>주 : 1)  2001년 부터 지역가입자는 납부예외자(소득없는 가입자) 포함.</t>
  </si>
  <si>
    <t xml:space="preserve">    여성폭력상담 Counseling Activities for Women</t>
  </si>
  <si>
    <t>과거
치료
불명확
Unclear
whether it
is past cure</t>
  </si>
  <si>
    <t>Paying Benefit National Pension Insurants</t>
  </si>
  <si>
    <t>자료 : 보건복지가족부『보건복지통계연보』, 보건정책과, 경기도 보건정책과</t>
  </si>
  <si>
    <t xml:space="preserve">       노인휴양소 삭제 (2013년 통계청 기본통계표준화서식 기준)</t>
  </si>
  <si>
    <t>Number of Patriots and Veterans (Continued)</t>
  </si>
  <si>
    <t>Basic Livelihood Security law Recipients</t>
  </si>
  <si>
    <t>Food manufacturing &amp; processing businesses</t>
  </si>
  <si>
    <t xml:space="preserve">     2008년 "지역가입자" 수치 변경(68,755-&gt;68,395)</t>
  </si>
  <si>
    <t xml:space="preserve">       1) 의료종사자만 포함.     2) 개인약국의 약사는 미포함.</t>
  </si>
  <si>
    <t>Self independence assistance institution</t>
  </si>
  <si>
    <t>성폭력피해자보호시설
Facilities for Victims of Sexual Violence</t>
  </si>
  <si>
    <t>Manufactures and Stores of Pharmaceutical Goods etc.</t>
  </si>
  <si>
    <t>주) 2011년 한부모 가족시설, 소외여성복지시설 세분 (2012년 통계청 표준화서식 변경기준)</t>
  </si>
  <si>
    <t>가정폭력피해자보호시설
Facilities for Victims of Domestic Violence</t>
  </si>
  <si>
    <t>Number of Licensed Sanitary Premises by Business Type</t>
  </si>
  <si>
    <t>자료: 질병관리본부(결핵정보통합관리시스템&amp;『결핵환자신고현황연보』), 보건정책과, 경기도 보건정책과</t>
  </si>
  <si>
    <t xml:space="preserve">      2) Veterans &amp; Policemen died or disabled on duty</t>
  </si>
  <si>
    <t xml:space="preserve">        2009년부터 명칭변경(모부자가정 =&gt; 한부모가정), 사회복지통합시스템을 기준 작성</t>
  </si>
  <si>
    <t xml:space="preserve">      3) Deceased-wounded activists of the April 19th</t>
  </si>
  <si>
    <t xml:space="preserve">       2) 2011년 사설묘지 →법인묘지 항목 변경 (2012년 통계청 표준화서식 변경기준)</t>
  </si>
  <si>
    <t>주 : 1) Guaranteed Personal unit     2) By other laws</t>
  </si>
  <si>
    <t>국민기초생활보장 수급권자
Basic Livelihood Security law Recipients</t>
  </si>
  <si>
    <t>Incidents of Communicable Diseases and Deaths(Cont'd)</t>
  </si>
  <si>
    <t>식품 운반 · 판매 · 기타업   Food sales, transportation,others</t>
  </si>
  <si>
    <t xml:space="preserve">       3) 면적은 총합산후 절사, 분묘설치가능기수는 매장가능기수 수록(2012년 부터 수정)</t>
  </si>
  <si>
    <t xml:space="preserve">      4) Student voluneer in japan who participated in the korean war</t>
  </si>
  <si>
    <t xml:space="preserve">      2) Student volunteer in japan who participated in the korean war</t>
  </si>
  <si>
    <t>주 : 1) 2016년부터 건강기능식품 수입업 영업신고 업무가 수입식품안전관리 특별법에 따라 수입식품등 수입판매업으로 통합</t>
  </si>
  <si>
    <t>Administration of Medical Treatment Under the National Health Insurance</t>
  </si>
  <si>
    <r>
      <t xml:space="preserve">주 : </t>
    </r>
    <r>
      <rPr>
        <sz val="9"/>
        <color rgb="FF000000"/>
        <rFont val="맑은 고딕"/>
        <family val="3"/>
        <charset val="129"/>
      </rPr>
      <t>1)  2013년 '남녀' 항목 추가</t>
    </r>
  </si>
  <si>
    <t xml:space="preserve">     5) 위생관리용역업 → 건물위생관리업(2016.2.3. 공중위생관리법 개정으로 인한 용어 변경)</t>
  </si>
  <si>
    <t>주 :  2012년부터 총수급자 "시설수" 삭제, 인원 "남,녀"구분, 일반수급자 인원 "남,녀"구분</t>
  </si>
  <si>
    <t xml:space="preserve">       4) 용어변경(납골→봉안), 1개시설이 각각 봉안당과 봉안묘등을 운영할경우 1개시설로 봄 </t>
  </si>
  <si>
    <t>주 : 1) 고혈압, 당뇨, 비만고지혈증, 암예방은 상담, 교육, 서신관리 등 환자추구관리 모두 포함.</t>
  </si>
  <si>
    <t>주 : 1) 2009년 '한센서비스대상자' 항목 추가(2008년 이전은 '요관찰'과 '요보호'의 합계)</t>
  </si>
  <si>
    <t>주: 1) 불소용액양치 및 도포 인원은 국가/자체 지원 모두 포함, 치아홈메우기 사업 종료(2009)</t>
  </si>
  <si>
    <t xml:space="preserve">     2) 2011년부터 위생처리업 상위분류변경(공중위생영업소⇒위생처리,세척제,위생용품제조업소수)</t>
  </si>
  <si>
    <t xml:space="preserve">주) 1) 2012년부터 보육아동수 합계 "남,녀" 구분 (2013년 통계청 기본통계표준서식 기준) </t>
  </si>
  <si>
    <r>
      <t xml:space="preserve">    </t>
    </r>
    <r>
      <rPr>
        <sz val="9"/>
        <color rgb="FF000000"/>
        <rFont val="맑은 고딕"/>
        <family val="3"/>
        <charset val="129"/>
      </rPr>
      <t xml:space="preserve"> 2) 결핵환자등 신고.보고(결핵예방법 시행규칙 2014.7.29 개정)에 따라 신고구분이 변경됨.</t>
    </r>
  </si>
  <si>
    <t>Status of Hansen Disease patients benefitted from
public health center project centers by city</t>
  </si>
  <si>
    <t>전체 노인대비 기초연금 수급자(명)  Total recipients of Basisc Pension as % of Total Population 65+(Persons)</t>
  </si>
  <si>
    <t>자료 : 식품의약품안전청 (경인, 서울), 식생활정책과, 경기도 식품안전과, 경기통계연보</t>
  </si>
  <si>
    <t>Number of Food establishment by Year, Business Type</t>
  </si>
  <si>
    <t>저소득노인  
An old person of small incom 
an old person</t>
  </si>
  <si>
    <t>주 : 1) 합계의 가입자는 직장(근로자, 공교)의 가입자와 지역의 가입자(적용대상자)의 합</t>
  </si>
  <si>
    <t>The facilities of community care for the elderly</t>
  </si>
  <si>
    <t>주 : 1) 보건의료원이하 제외  2) 군인병원 제외  3) 정신병원, 결핵병원, 나병원포함</t>
  </si>
  <si>
    <t xml:space="preserve">       3) 2012년부터 합계 남,녀 구분 (2013년 통계청 기본통계표준서식 기준)</t>
  </si>
  <si>
    <t>Paying Benefit National Pension Insurants(cont'd)</t>
  </si>
  <si>
    <t>Counseling Services for Female Victims of Violence</t>
  </si>
  <si>
    <t xml:space="preserve">      10) 2012년 합계 "남,녀"구분 (2013년 통계청 기본통계표준화서식 기준)</t>
  </si>
  <si>
    <t>저소득노인  
An old person of small incom
 an old person</t>
  </si>
  <si>
    <t>이전치료
결과 불명확
Results to
the previous
value unclear</t>
  </si>
  <si>
    <t>Government employees and private school teachers</t>
  </si>
  <si>
    <t>성매매 피해자 지원시설
Facilities for Victims of Prostitution</t>
  </si>
  <si>
    <t xml:space="preserve">      3) "가정폭력+성폭력+성매매피해" 등 업무가 통합되어 상담하는 경우에 해당</t>
  </si>
  <si>
    <t xml:space="preserve">        2011년 건강진단사업 항목 삭제 (2012년 통계청 표준화서식 변경기준)</t>
  </si>
  <si>
    <t xml:space="preserve">           and participated in the korean war between June 25, 1950 and July 27, 1957</t>
  </si>
  <si>
    <t xml:space="preserve">       9) Bereaved families of Veterans &amp; policemen died or disabled on duty/in action </t>
  </si>
  <si>
    <t xml:space="preserve">        6) Persons of distinguished services in the Gwangju democratization movement</t>
  </si>
  <si>
    <t>자료 : 보건복지부 사회서비스정책과「보건복지통계연보」, 한국사회복지협의회 VMS시스템</t>
  </si>
  <si>
    <t>Patriots and veterans affairs law Recipients</t>
  </si>
  <si>
    <t xml:space="preserve">    2011 항목변경(진료건수⇒지급건수) : 2012년 통계청 표준화서식 변경기준</t>
  </si>
  <si>
    <t xml:space="preserve">      2) 2012년 합계 "남,녀"구분, 전염병 →감염병으로 명칭 변경 </t>
  </si>
  <si>
    <t>Incidents of Communicable Diseases and Deaths</t>
  </si>
  <si>
    <t>One Person Household Age 65 and Over(by Gender)</t>
  </si>
  <si>
    <t>Vaccinatons against Major Communicable Diseases</t>
  </si>
  <si>
    <t>주 : 지급기준(잠정치)이며, 약국의 처방조제 내원일수는 합계의 내원일수에서 제외함.</t>
  </si>
  <si>
    <t>주 : ~2018(자원봉사자 현황)-2019~(사회복지자원봉사자 현황으로 변경)</t>
  </si>
  <si>
    <t>미혼모자가족복지시설
Single Mother and Child Facilities</t>
  </si>
  <si>
    <t>한센사업대상자 관리사항  Registered patients under control</t>
  </si>
  <si>
    <t>One Person Household Age 65 and Over(By Age)</t>
  </si>
  <si>
    <t>모자가족복지시설
Mother and Child Facilities</t>
  </si>
  <si>
    <t>Support services for elderly homecare</t>
  </si>
  <si>
    <t xml:space="preserve">        7) Attendant special mission</t>
  </si>
  <si>
    <t>Number of National Pension Insurants</t>
  </si>
  <si>
    <t>제  조  업  소       Number of manufactures</t>
  </si>
  <si>
    <t>Social Welfare Institutions and Inmates</t>
  </si>
  <si>
    <t xml:space="preserve">     4) 미용 → 화장, 분장으로 수정. 법개정(2015년)</t>
  </si>
  <si>
    <t>연말현재 수용인원  No.of inmates as of year-end</t>
  </si>
  <si>
    <t xml:space="preserve">    2) 2014년 법인→사회복지법인으로 변경, 법인·단체등 추가</t>
  </si>
  <si>
    <t>Welfare Institutions for The Disabled</t>
  </si>
  <si>
    <t xml:space="preserve">    3) 2016년 용어변경(보육시설→어린이집), (부모협동→협동)</t>
  </si>
  <si>
    <t>Women's Welfare Institutions(Continued)</t>
  </si>
  <si>
    <t>자료 : 질병관리본부『전염병통계연보』, 보건정책과, 경기도 보건정책과</t>
  </si>
  <si>
    <t>사 업 장 가 입 자  Insurants in workplaces</t>
  </si>
  <si>
    <t>주 :  6) Public officials disabled on</t>
  </si>
  <si>
    <t xml:space="preserve">     3) 2014년 미용업 "소계" , "손톱발톱" 추가   </t>
  </si>
  <si>
    <t>자료 : 보건복지부『보건복지통계연보』, 식생활정책과, 경기도 식품안전과</t>
  </si>
  <si>
    <t>Maternal and child health care program</t>
  </si>
  <si>
    <t xml:space="preserve">    노인전문병원 삭제 (2013년 통계청 기본통계표준화서식 기준)</t>
  </si>
  <si>
    <t xml:space="preserve">     3) 주민등록 주소지 기준, 지역의 가입자는 적용대상자를 말함</t>
  </si>
  <si>
    <t>장  애  유  형    By type of the disabled</t>
  </si>
  <si>
    <t>자료 : 질병관리본부 질병보건통합시스템, 보건정책과, 경기도 보건정책과</t>
  </si>
  <si>
    <t>자료 : 보건복지부『보건복지통계연보』, 보건정책과, 경기도 보건정책과</t>
  </si>
  <si>
    <t>자료 : 『보건복지통계연보』보건복지부, 보건정책과, 경기도 보건정책과</t>
  </si>
  <si>
    <r>
      <t xml:space="preserve">주 : 2012년 신규 항목 자료(2013년 통계청 기본통계표준서식 기준) </t>
    </r>
    <r>
      <rPr>
        <sz val="9"/>
        <color rgb="FF000000"/>
        <rFont val="맑은 고딕"/>
        <family val="3"/>
        <charset val="129"/>
      </rPr>
      <t xml:space="preserve">2017년 통계표명 변경(기초노령연금수급자 → 기초연금수급자수) </t>
    </r>
  </si>
  <si>
    <r>
      <t>13. 모자보건 사업실적</t>
    </r>
    <r>
      <rPr>
        <b/>
        <vertAlign val="superscript"/>
        <sz val="14"/>
        <color rgb="FF000000"/>
        <rFont val="맑은 고딕"/>
        <family val="3"/>
        <charset val="129"/>
      </rPr>
      <t>1)</t>
    </r>
    <r>
      <rPr>
        <b/>
        <sz val="14"/>
        <color rgb="FF000000"/>
        <rFont val="맑은 고딕"/>
        <family val="3"/>
        <charset val="129"/>
      </rPr>
      <t xml:space="preserve">
Activities of Maternal and Child Health Care at Health Center</t>
    </r>
  </si>
  <si>
    <t>No. of pulmonary tuberculosis partients registered(declared) the current year</t>
  </si>
  <si>
    <r>
      <t>건강기능식품 제조 · 수입 · 판매업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  An aid to good health manufacturing, importing, sales</t>
    </r>
  </si>
  <si>
    <t xml:space="preserve"> Actual results BCG vaccinations prevention of tuberculosis the current year</t>
  </si>
  <si>
    <t xml:space="preserve">            &amp; Disabled people who made outstanding contribution to the nation</t>
  </si>
  <si>
    <t>Staff of Public Health Centers</t>
  </si>
  <si>
    <t>Scailing or Oral prophylaxis</t>
  </si>
  <si>
    <t>Benefits in Health Insurance</t>
  </si>
  <si>
    <t>Fluoride topical application</t>
  </si>
  <si>
    <t>Institutionalized recipients</t>
  </si>
  <si>
    <t>Number of Patriots and Veterans</t>
  </si>
  <si>
    <t>Home Visiting Health Services</t>
  </si>
  <si>
    <t>Unit : household, person, case</t>
  </si>
  <si>
    <t>Total Recipients</t>
  </si>
  <si>
    <t>General recipients</t>
  </si>
  <si>
    <t>Victim's facility</t>
  </si>
  <si>
    <t>Number of sellers</t>
  </si>
  <si>
    <t>Unit : case, person</t>
  </si>
  <si>
    <t>General 
hospitals</t>
  </si>
  <si>
    <t>in the local area</t>
  </si>
  <si>
    <t>Total  insurants</t>
  </si>
  <si>
    <t>No. of 
Facilities</t>
  </si>
  <si>
    <t>Parents
Corporation</t>
  </si>
  <si>
    <t>Unit : number, each</t>
  </si>
  <si>
    <t>Food    Premises</t>
  </si>
  <si>
    <t xml:space="preserve">판  매  업  소        </t>
  </si>
  <si>
    <t>연               금</t>
  </si>
  <si>
    <t>No. of  Recipients</t>
  </si>
  <si>
    <t>Food manufacturing</t>
  </si>
  <si>
    <t>Bereaved families</t>
  </si>
  <si>
    <t>Jeongwang 3(sam)</t>
  </si>
  <si>
    <t>Oriental medical</t>
  </si>
  <si>
    <t xml:space="preserve">합       계        </t>
  </si>
  <si>
    <t>No. of Institution</t>
  </si>
  <si>
    <t>Paratyphoid  fever</t>
  </si>
  <si>
    <t>Medical treatment</t>
  </si>
  <si>
    <t>Cases of medical</t>
  </si>
  <si>
    <t xml:space="preserve">   Unit : person</t>
  </si>
  <si>
    <t>Improvised foods</t>
  </si>
  <si>
    <t>6. 식품위생관계업소 (2-2)</t>
  </si>
  <si>
    <t>Refrain of 
smoking</t>
  </si>
  <si>
    <t>New 
beneficiaries</t>
  </si>
  <si>
    <t>catering service</t>
  </si>
  <si>
    <t>No. of 
Institution</t>
  </si>
  <si>
    <t>일   반  
The public</t>
  </si>
  <si>
    <t>Total recipients</t>
  </si>
  <si>
    <t>Domestic Violence</t>
  </si>
  <si>
    <t>*2013년 결핵발생 수치 수정</t>
  </si>
  <si>
    <t>Drugstuffs 
abuse</t>
  </si>
  <si>
    <t>자  녀
Minor chidren</t>
  </si>
  <si>
    <t>Visit bath service</t>
  </si>
  <si>
    <t xml:space="preserve"> 65~79
years old</t>
  </si>
  <si>
    <t>Household members</t>
  </si>
  <si>
    <t>medicine
dealers</t>
  </si>
  <si>
    <t>Midwife 
clinics</t>
  </si>
  <si>
    <t>Counseling
Centers</t>
  </si>
  <si>
    <t>배 우 자       Spouse</t>
  </si>
  <si>
    <t>6. 식품위생관계업소 (2-1)</t>
  </si>
  <si>
    <t>Diabetes mellitus</t>
  </si>
  <si>
    <t>당해연도 보건소 결핵검진 실적</t>
  </si>
  <si>
    <t>Beauty art business</t>
  </si>
  <si>
    <t>Children
in school</t>
  </si>
  <si>
    <t>Inmates&amp; Persons</t>
  </si>
  <si>
    <t>Special 
hospitals</t>
  </si>
  <si>
    <t>Area of
residence</t>
  </si>
  <si>
    <t xml:space="preserve">아 동 복 지 시 설     </t>
  </si>
  <si>
    <t>노인교실 Senior school</t>
  </si>
  <si>
    <t xml:space="preserve">      2013년 구강보건</t>
  </si>
  <si>
    <t>29. 여성복지시설 (2-2)</t>
  </si>
  <si>
    <t>29. 여성복지시설 (2-1)</t>
  </si>
  <si>
    <t>* 2013년 결핵발생 수치 수정</t>
  </si>
  <si>
    <t>40. 사회복지자원봉사자 현황</t>
  </si>
  <si>
    <t>홍역, 
유행성이하선염, 풍진</t>
  </si>
  <si>
    <t>34. 저소득 및 한부모 가족</t>
  </si>
  <si>
    <t>자료 : 경기통계연보, 여성가족과</t>
  </si>
  <si>
    <t>33.  장애인 등록현황(2-1)</t>
  </si>
  <si>
    <t>23. 노 인 여 가 복 지 시 설</t>
  </si>
  <si>
    <t>16. 건강보험대상자 진료실적</t>
  </si>
  <si>
    <t>Medical instruments</t>
  </si>
  <si>
    <t>Unit : person, case</t>
  </si>
  <si>
    <t>25. 노 인 의 료 복 지 시 설</t>
  </si>
  <si>
    <t xml:space="preserve">31. 아 동 복 지 시 설 </t>
  </si>
  <si>
    <t>5. 의약품등 제조업소 및 판매업소</t>
  </si>
  <si>
    <t>38. 성인병예방 및 관리교육</t>
  </si>
  <si>
    <t>26. 재 가 노 인 복 지 시 설</t>
  </si>
  <si>
    <t>21. 국가보훈대상자·자녀취학</t>
  </si>
  <si>
    <t>Severe disability</t>
  </si>
  <si>
    <t>27. 국민기초생활보장 수급자</t>
  </si>
  <si>
    <t>24. 노 인 주 거 복 지 시 설</t>
  </si>
  <si>
    <t xml:space="preserve">재치료자  Retreatment </t>
  </si>
  <si>
    <t>Cases under of
Hansen service</t>
  </si>
  <si>
    <t>피해자 지원내역 Counseling Follow-ups</t>
  </si>
  <si>
    <t>한부모 가족 시설  Single Parent Family</t>
  </si>
  <si>
    <t>Oriental medicine
 hospitals</t>
  </si>
  <si>
    <t>Auditorily &amp; lingually disabled</t>
  </si>
  <si>
    <t>장애종별 By category of disability</t>
  </si>
  <si>
    <t>Old-age pension (over 20 years)</t>
  </si>
  <si>
    <t>18세미만
Less than 18 years old</t>
  </si>
  <si>
    <t>Infectious diseases,  Class 2</t>
  </si>
  <si>
    <t>국가유공자     Patriots and veterans</t>
  </si>
  <si>
    <t>Population 65 years old &amp; over</t>
  </si>
  <si>
    <t>Business of providing building</t>
  </si>
  <si>
    <t>합      계         Grand total</t>
  </si>
  <si>
    <t xml:space="preserve">     3) 결핵예방 접종실적중 보건소에 남, 여 추가</t>
  </si>
  <si>
    <t>주 :  1)군자동의  묘지위치는 안산시 선부동임.</t>
  </si>
  <si>
    <t>Infectious diseases, Class 1</t>
  </si>
  <si>
    <t>Infectious diseases, Class 3</t>
  </si>
  <si>
    <r>
      <t xml:space="preserve">의료기기 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
임대업</t>
    </r>
  </si>
  <si>
    <r>
      <t>건물위생관리업</t>
    </r>
    <r>
      <rPr>
        <vertAlign val="superscript"/>
        <sz val="9"/>
        <color rgb="FF000000"/>
        <rFont val="맑은 고딕"/>
        <family val="3"/>
        <charset val="129"/>
      </rPr>
      <t>5)</t>
    </r>
  </si>
  <si>
    <r>
      <t xml:space="preserve">A형 간염  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</si>
  <si>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  가무시</t>
    </r>
    <r>
      <rPr>
        <vertAlign val="superscript"/>
        <sz val="10"/>
        <color rgb="FF000000"/>
        <rFont val="맑은 고딕"/>
        <family val="3"/>
        <charset val="129"/>
      </rPr>
      <t>(1)</t>
    </r>
  </si>
  <si>
    <r>
      <t xml:space="preserve">  출혈열</t>
    </r>
    <r>
      <rPr>
        <vertAlign val="superscript"/>
        <sz val="10"/>
        <color rgb="FF000000"/>
        <rFont val="맑은 고딕"/>
        <family val="3"/>
        <charset val="129"/>
      </rPr>
      <t>(4)</t>
    </r>
  </si>
  <si>
    <r>
      <t>12. 보건소 구강보건 사업실적</t>
    </r>
    <r>
      <rPr>
        <b/>
        <vertAlign val="superscript"/>
        <sz val="14"/>
        <color rgb="FF000000"/>
        <rFont val="맑은 고딕"/>
        <family val="3"/>
        <charset val="129"/>
      </rPr>
      <t>1)
Oral Health Activities at Health Centers</t>
    </r>
  </si>
  <si>
    <r>
      <t>영유아 등록관리</t>
    </r>
    <r>
      <rPr>
        <vertAlign val="superscript"/>
        <sz val="10"/>
        <color rgb="FFFF0000"/>
        <rFont val="맑은 고딕"/>
        <family val="3"/>
        <charset val="129"/>
      </rPr>
      <t>2)</t>
    </r>
  </si>
  <si>
    <r>
      <t xml:space="preserve">지역가입자 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</si>
  <si>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공 상
 공무원</t>
    </r>
    <r>
      <rPr>
        <vertAlign val="superscript"/>
        <sz val="10"/>
        <color rgb="FF000000"/>
        <rFont val="맑은 고딕"/>
        <family val="3"/>
        <charset val="129"/>
      </rPr>
      <t>6)</t>
    </r>
  </si>
  <si>
    <r>
      <t xml:space="preserve">자료: </t>
    </r>
    <r>
      <rPr>
        <sz val="9"/>
        <color rgb="FF000000"/>
        <rFont val="맑은 고딕"/>
        <family val="3"/>
        <charset val="129"/>
      </rPr>
      <t>경기통계연보</t>
    </r>
  </si>
  <si>
    <r>
      <t xml:space="preserve"> 무공보국</t>
    </r>
    <r>
      <rPr>
        <vertAlign val="superscript"/>
        <sz val="10"/>
        <color rgb="FF000000"/>
        <rFont val="맑은 고딕"/>
        <family val="3"/>
        <charset val="129"/>
      </rPr>
      <t>3)</t>
    </r>
    <r>
      <rPr>
        <sz val="10"/>
        <color rgb="FF000000"/>
        <rFont val="맑은 고딕"/>
        <family val="3"/>
        <charset val="129"/>
      </rPr>
      <t xml:space="preserve">
수훈자</t>
    </r>
  </si>
  <si>
    <r>
      <t>무공ㆍ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
보국수훈자</t>
    </r>
  </si>
  <si>
    <r>
      <t xml:space="preserve"> 특별공로</t>
    </r>
    <r>
      <rPr>
        <vertAlign val="superscript"/>
        <sz val="10"/>
        <color rgb="FF000000"/>
        <rFont val="맑은 고딕"/>
        <family val="3"/>
        <charset val="129"/>
      </rPr>
      <t>4)</t>
    </r>
    <r>
      <rPr>
        <sz val="10"/>
        <color rgb="FF000000"/>
        <rFont val="맑은 고딕"/>
        <family val="3"/>
        <charset val="129"/>
      </rPr>
      <t xml:space="preserve">
순직자</t>
    </r>
  </si>
  <si>
    <r>
      <t xml:space="preserve"> 특수임무</t>
    </r>
    <r>
      <rPr>
        <vertAlign val="superscript"/>
        <sz val="10"/>
        <color rgb="FF000000"/>
        <rFont val="맑은 고딕"/>
        <family val="3"/>
        <charset val="129"/>
      </rPr>
      <t>7)</t>
    </r>
    <r>
      <rPr>
        <sz val="10"/>
        <color rgb="FF000000"/>
        <rFont val="맑은 고딕"/>
        <family val="3"/>
        <charset val="129"/>
      </rPr>
      <t xml:space="preserve">
수행자</t>
    </r>
  </si>
  <si>
    <r>
      <t>복무제대군인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</si>
  <si>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 xml:space="preserve">     </t>
    </r>
    <r>
      <rPr>
        <sz val="9"/>
        <color rgb="FF000000"/>
        <rFont val="맑은 고딕"/>
        <family val="3"/>
        <charset val="129"/>
      </rPr>
      <t>2) 2013년 '남녀' 항목 추가</t>
    </r>
  </si>
  <si>
    <r>
      <t>개인단위보장 특례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</si>
  <si>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계
</t>
    </r>
    <r>
      <rPr>
        <sz val="9"/>
        <color rgb="FF000000"/>
        <rFont val="맑은 고딕"/>
        <family val="3"/>
        <charset val="129"/>
      </rPr>
      <t>Sub-total</t>
    </r>
  </si>
  <si>
    <r>
      <t xml:space="preserve">합계  Total 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</si>
  <si>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 xml:space="preserve">제 2 군 감 염 병 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</si>
  <si>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>제 3 군 감 염 병</t>
    </r>
    <r>
      <rPr>
        <sz val="10"/>
        <color rgb="FF000000"/>
        <rFont val="맑은 고딕"/>
        <family val="3"/>
        <charset val="129"/>
      </rPr>
      <t xml:space="preserve"> </t>
    </r>
    <r>
      <rPr>
        <vertAlign val="superscript"/>
        <sz val="10"/>
        <color rgb="FF000000"/>
        <rFont val="맑은 고딕"/>
        <family val="3"/>
        <charset val="129"/>
      </rPr>
      <t>4)</t>
    </r>
  </si>
  <si>
    <r>
      <t xml:space="preserve">제 1 군 감 염 병  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</si>
  <si>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총 가 입 자 수</t>
    </r>
    <r>
      <rPr>
        <vertAlign val="superscript"/>
        <sz val="10"/>
        <color rgb="FF000000"/>
        <rFont val="맑은 고딕"/>
        <family val="3"/>
        <charset val="129"/>
      </rPr>
      <t xml:space="preserve"> 2)</t>
    </r>
  </si>
  <si>
    <r>
      <t>4.19 부상
ㆍ공로자</t>
    </r>
    <r>
      <rPr>
        <vertAlign val="superscript"/>
        <sz val="10"/>
        <color rgb="FF000000"/>
        <rFont val="맑은 고딕"/>
        <family val="3"/>
        <charset val="129"/>
      </rPr>
      <t>5)</t>
    </r>
  </si>
  <si>
    <r>
      <t xml:space="preserve"> 순국</t>
    </r>
    <r>
      <rPr>
        <vertAlign val="superscript"/>
        <sz val="10"/>
        <color rgb="FF000000"/>
        <rFont val="맑은 고딕"/>
        <family val="3"/>
        <charset val="129"/>
      </rPr>
      <t>8)</t>
    </r>
    <r>
      <rPr>
        <sz val="10"/>
        <color rgb="FF000000"/>
        <rFont val="맑은 고딕"/>
        <family val="3"/>
        <charset val="129"/>
      </rPr>
      <t xml:space="preserve">
ㆍ애국
지사</t>
    </r>
  </si>
  <si>
    <r>
      <t xml:space="preserve"> 4.19 </t>
    </r>
    <r>
      <rPr>
        <vertAlign val="superscript"/>
        <sz val="10"/>
        <color rgb="FF000000"/>
        <rFont val="맑은 고딕"/>
        <family val="3"/>
        <charset val="129"/>
      </rPr>
      <t>3)</t>
    </r>
    <r>
      <rPr>
        <sz val="10"/>
        <color rgb="FF000000"/>
        <rFont val="맑은 고딕"/>
        <family val="3"/>
        <charset val="129"/>
      </rPr>
      <t xml:space="preserve">
부상,공로자</t>
    </r>
  </si>
  <si>
    <r>
      <t xml:space="preserve"> 5.18 </t>
    </r>
    <r>
      <rPr>
        <vertAlign val="superscript"/>
        <sz val="10"/>
        <color rgb="FF000000"/>
        <rFont val="맑은 고딕"/>
        <family val="3"/>
        <charset val="129"/>
      </rPr>
      <t>6)</t>
    </r>
    <r>
      <rPr>
        <sz val="10"/>
        <color rgb="FF000000"/>
        <rFont val="맑은 고딕"/>
        <family val="3"/>
        <charset val="129"/>
      </rPr>
      <t xml:space="preserve">
민주유공자</t>
    </r>
  </si>
  <si>
    <r>
      <t xml:space="preserve"> 재일학도</t>
    </r>
    <r>
      <rPr>
        <vertAlign val="superscript"/>
        <sz val="10"/>
        <color rgb="FF000000"/>
        <rFont val="맑은 고딕"/>
        <family val="3"/>
        <charset val="129"/>
      </rPr>
      <t>2)</t>
    </r>
    <r>
      <rPr>
        <sz val="10"/>
        <color rgb="FF000000"/>
        <rFont val="맑은 고딕"/>
        <family val="3"/>
        <charset val="129"/>
      </rPr>
      <t xml:space="preserve">
의용군인</t>
    </r>
  </si>
  <si>
    <r>
      <t xml:space="preserve"> 재일학도</t>
    </r>
    <r>
      <rPr>
        <vertAlign val="superscript"/>
        <sz val="10"/>
        <color rgb="FF000000"/>
        <rFont val="맑은 고딕"/>
        <family val="3"/>
        <charset val="129"/>
      </rPr>
      <t>4)</t>
    </r>
    <r>
      <rPr>
        <sz val="10"/>
        <color rgb="FF000000"/>
        <rFont val="맑은 고딕"/>
        <family val="3"/>
        <charset val="129"/>
      </rPr>
      <t xml:space="preserve">
의용군인</t>
    </r>
  </si>
  <si>
    <r>
      <t>타법령에 의한 특례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</si>
  <si>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국민기초생활보장법 수급자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</si>
  <si>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 위생</t>
    </r>
    <r>
      <rPr>
        <vertAlign val="superscript"/>
        <sz val="10"/>
        <color rgb="FF000000"/>
        <rFont val="맑은 고딕"/>
        <family val="3"/>
        <charset val="129"/>
      </rPr>
      <t>2)</t>
    </r>
    <r>
      <rPr>
        <sz val="10"/>
        <color rgb="FF000000"/>
        <rFont val="맑은 고딕"/>
        <family val="3"/>
        <charset val="129"/>
      </rPr>
      <t xml:space="preserve">
(식품안전)</t>
    </r>
  </si>
  <si>
    <r>
      <t xml:space="preserve"> 안전관리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
(응급처치)</t>
    </r>
  </si>
  <si>
    <r>
      <t>39. 어 린 이 집</t>
    </r>
    <r>
      <rPr>
        <b/>
        <vertAlign val="superscript"/>
        <sz val="14"/>
        <color rgb="FF000000"/>
        <rFont val="맑은 고딕"/>
        <family val="3"/>
        <charset val="129"/>
      </rPr>
      <t>3)</t>
    </r>
  </si>
  <si>
    <t>유  족        Bereaved families</t>
  </si>
  <si>
    <t>Victims of Forced
Prostitution</t>
  </si>
  <si>
    <t>Medical insurance for employees</t>
  </si>
  <si>
    <t>Child bringing up institutions</t>
  </si>
  <si>
    <t>Dispensary of
oriental medicine</t>
  </si>
  <si>
    <t>Children Welfare Institutions</t>
  </si>
  <si>
    <t>주 : 지급기준이며, 연도말 주민등록 주소지 기준임.</t>
  </si>
  <si>
    <t>Public officials
died on duty</t>
  </si>
  <si>
    <t>주 : 1) 노령연금 (20년이상과 미만으로 구분)</t>
  </si>
  <si>
    <t>주  : 의료법 제3조에 의한 의료기관(보건소 제외)</t>
  </si>
  <si>
    <t>합      계        Grand  Total</t>
  </si>
  <si>
    <t>주 : 2008년 부터 노인복지법 개정에 따른 표 재구성</t>
  </si>
  <si>
    <t>사망일시금
 Lump-sum Death Payment</t>
  </si>
  <si>
    <t>Women's Welfare Institutions</t>
  </si>
  <si>
    <t xml:space="preserve">      (2013년 통계청 기본통계표준서식 기준)</t>
  </si>
  <si>
    <t>소 계</t>
  </si>
  <si>
    <t>신장</t>
  </si>
  <si>
    <t>보건소</t>
  </si>
  <si>
    <t>(D)</t>
  </si>
  <si>
    <t>-</t>
  </si>
  <si>
    <t xml:space="preserve">가구 </t>
  </si>
  <si>
    <t>…</t>
  </si>
  <si>
    <t>계</t>
  </si>
  <si>
    <t>결핵</t>
  </si>
  <si>
    <t xml:space="preserve"> </t>
  </si>
  <si>
    <t>기 타</t>
  </si>
  <si>
    <t>행정직</t>
  </si>
  <si>
    <t>영양사</t>
  </si>
  <si>
    <t>재가</t>
  </si>
  <si>
    <t>병상수</t>
  </si>
  <si>
    <t>보건직</t>
  </si>
  <si>
    <t>가입자</t>
  </si>
  <si>
    <t>요치료</t>
  </si>
  <si>
    <t>퇴소자</t>
  </si>
  <si>
    <t>심장</t>
  </si>
  <si>
    <t xml:space="preserve">인원 </t>
  </si>
  <si>
    <t>병원수</t>
  </si>
  <si>
    <t>연 별</t>
  </si>
  <si>
    <t>(A)</t>
  </si>
  <si>
    <t>시설수</t>
  </si>
  <si>
    <t>남</t>
  </si>
  <si>
    <t>tal</t>
  </si>
  <si>
    <t>lic</t>
  </si>
  <si>
    <t>개소</t>
  </si>
  <si>
    <t>(C)</t>
  </si>
  <si>
    <t>약사</t>
  </si>
  <si>
    <t>직장</t>
  </si>
  <si>
    <t>사설</t>
  </si>
  <si>
    <t>제과점</t>
  </si>
  <si>
    <t>지체</t>
  </si>
  <si>
    <t>연별</t>
  </si>
  <si>
    <t>공설</t>
  </si>
  <si>
    <t>소계</t>
  </si>
  <si>
    <t>입소자</t>
  </si>
  <si>
    <t>중학교</t>
  </si>
  <si>
    <t>여</t>
  </si>
  <si>
    <t>화로</t>
  </si>
  <si>
    <t>To-</t>
  </si>
  <si>
    <t>합계</t>
  </si>
  <si>
    <t>이용업</t>
  </si>
  <si>
    <t>국공립</t>
  </si>
  <si>
    <t>가정</t>
  </si>
  <si>
    <t>발달</t>
  </si>
  <si>
    <t>의사</t>
  </si>
  <si>
    <t>간호사</t>
  </si>
  <si>
    <t>기타</t>
  </si>
  <si>
    <t>뇌병변</t>
  </si>
  <si>
    <t>발생</t>
  </si>
  <si>
    <t>비만</t>
  </si>
  <si>
    <t>폴리오</t>
  </si>
  <si>
    <t>약 사</t>
  </si>
  <si>
    <t>한센병</t>
  </si>
  <si>
    <t>약업사</t>
  </si>
  <si>
    <t>시각</t>
  </si>
  <si>
    <t>운동</t>
  </si>
  <si>
    <t>백일해</t>
  </si>
  <si>
    <t>파상풍</t>
  </si>
  <si>
    <t>한약국</t>
  </si>
  <si>
    <t>렙토스</t>
  </si>
  <si>
    <t>성폭력</t>
  </si>
  <si>
    <t>절주</t>
  </si>
  <si>
    <t>일시금</t>
  </si>
  <si>
    <t>금액</t>
  </si>
  <si>
    <t>가구수</t>
  </si>
  <si>
    <t>상담소</t>
  </si>
  <si>
    <t>합 계</t>
  </si>
  <si>
    <t>풍진</t>
  </si>
  <si>
    <t>성홍열</t>
  </si>
  <si>
    <t>영양</t>
  </si>
  <si>
    <t>지역</t>
  </si>
  <si>
    <t>성교육</t>
  </si>
  <si>
    <t>사망</t>
  </si>
  <si>
    <t xml:space="preserve"> 쯔쯔</t>
  </si>
  <si>
    <t>정신</t>
  </si>
  <si>
    <t>금연</t>
  </si>
  <si>
    <t>의 원</t>
  </si>
  <si>
    <t>홍역</t>
  </si>
  <si>
    <t>콜레라</t>
  </si>
  <si>
    <t>근로자</t>
  </si>
  <si>
    <t>횟 수</t>
  </si>
  <si>
    <t>신 천</t>
  </si>
  <si>
    <t>간</t>
  </si>
  <si>
    <t>외 래</t>
  </si>
  <si>
    <t>건</t>
  </si>
  <si>
    <t>세대주</t>
  </si>
  <si>
    <t>판매업</t>
  </si>
  <si>
    <t>민간</t>
  </si>
  <si>
    <t>정원</t>
  </si>
  <si>
    <t>인원</t>
  </si>
  <si>
    <t>제조업</t>
  </si>
  <si>
    <t>암</t>
  </si>
  <si>
    <t>약 국</t>
  </si>
  <si>
    <t>당뇨병</t>
  </si>
  <si>
    <t>입 원</t>
  </si>
  <si>
    <t>재발자</t>
  </si>
  <si>
    <t>한의원</t>
  </si>
  <si>
    <t>(E)</t>
  </si>
  <si>
    <t>사업장</t>
  </si>
  <si>
    <t>인 원</t>
  </si>
  <si>
    <t>가공업</t>
  </si>
  <si>
    <t>건 수</t>
  </si>
  <si>
    <t>고혈압</t>
  </si>
  <si>
    <t>관절염</t>
  </si>
  <si>
    <t>(B)</t>
  </si>
  <si>
    <t>No.</t>
  </si>
  <si>
    <t>호흡기</t>
  </si>
  <si>
    <t>치매</t>
  </si>
  <si>
    <t>뇌졸증</t>
  </si>
  <si>
    <t>요관찰</t>
  </si>
  <si>
    <t>안면</t>
  </si>
  <si>
    <t>정왕본</t>
  </si>
  <si>
    <t>정착</t>
  </si>
  <si>
    <t>시흥시</t>
  </si>
  <si>
    <t>목 감</t>
  </si>
  <si>
    <t>생활</t>
  </si>
  <si>
    <t>세탁업</t>
  </si>
  <si>
    <t>지적</t>
  </si>
  <si>
    <t>월곶</t>
  </si>
  <si>
    <t>장루</t>
  </si>
  <si>
    <t>양성</t>
  </si>
  <si>
    <t>신 현</t>
  </si>
  <si>
    <t>위탁자</t>
  </si>
  <si>
    <t>뇌전증</t>
  </si>
  <si>
    <t>은 행</t>
  </si>
  <si>
    <t>중장기</t>
  </si>
  <si>
    <t>군 자</t>
  </si>
  <si>
    <t>지역별</t>
  </si>
  <si>
    <t>취업</t>
  </si>
  <si>
    <t>정왕1</t>
  </si>
  <si>
    <t>대상자</t>
  </si>
  <si>
    <t>사망자</t>
  </si>
  <si>
    <t>매 화</t>
  </si>
  <si>
    <t>of</t>
  </si>
  <si>
    <t>묘 지</t>
  </si>
  <si>
    <t>일반</t>
  </si>
  <si>
    <t xml:space="preserve">성별 </t>
  </si>
  <si>
    <t>정왕3</t>
  </si>
  <si>
    <t>전원</t>
  </si>
  <si>
    <t>총계</t>
  </si>
  <si>
    <t>대 야</t>
  </si>
  <si>
    <t>To</t>
  </si>
  <si>
    <t>요루</t>
  </si>
  <si>
    <t>연 성</t>
  </si>
  <si>
    <t>`</t>
  </si>
  <si>
    <t>과 림</t>
  </si>
  <si>
    <t>배곧</t>
  </si>
  <si>
    <t>정왕4</t>
  </si>
  <si>
    <t>장곡</t>
  </si>
  <si>
    <t>능곡</t>
  </si>
  <si>
    <t>정왕2</t>
  </si>
  <si>
    <r>
      <t xml:space="preserve">  6.18 </t>
    </r>
    <r>
      <rPr>
        <vertAlign val="superscript"/>
        <sz val="10"/>
        <color rgb="FF000000"/>
        <rFont val="맑은 고딕"/>
        <family val="3"/>
        <charset val="129"/>
      </rPr>
      <t>5)</t>
    </r>
    <r>
      <rPr>
        <sz val="10"/>
        <color rgb="FF000000"/>
        <rFont val="맑은 고딕"/>
        <family val="3"/>
        <charset val="129"/>
      </rPr>
      <t xml:space="preserve">
 자유상의자</t>
    </r>
  </si>
  <si>
    <r>
      <t>노령연금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 (20년 이상) </t>
    </r>
  </si>
  <si>
    <r>
      <t>10. 한센사업대상자 현황</t>
    </r>
    <r>
      <rPr>
        <b/>
        <vertAlign val="superscript"/>
        <sz val="14"/>
        <color rgb="FF000000"/>
        <rFont val="맑은 고딕"/>
        <family val="3"/>
        <charset val="129"/>
      </rPr>
      <t>2)</t>
    </r>
  </si>
  <si>
    <r>
      <t>당해년도 결핵예방 접종실적</t>
    </r>
    <r>
      <rPr>
        <vertAlign val="superscript"/>
        <sz val="10"/>
        <color rgb="FF000000"/>
        <rFont val="맑은 고딕"/>
        <family val="3"/>
        <charset val="129"/>
      </rPr>
      <t>3)</t>
    </r>
  </si>
  <si>
    <r>
      <t xml:space="preserve">합계 Grand total </t>
    </r>
    <r>
      <rPr>
        <vertAlign val="superscript"/>
        <sz val="10"/>
        <color rgb="FF000000"/>
        <rFont val="맑은 고딕"/>
        <family val="3"/>
        <charset val="129"/>
      </rPr>
      <t>10)</t>
    </r>
  </si>
  <si>
    <r>
      <t>특별공로자
및</t>
    </r>
    <r>
      <rPr>
        <vertAlign val="superscript"/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특별공로
상이자</t>
    </r>
    <r>
      <rPr>
        <vertAlign val="superscript"/>
        <sz val="10"/>
        <color rgb="FF000000"/>
        <rFont val="맑은 고딕"/>
        <family val="3"/>
        <charset val="129"/>
      </rPr>
      <t>7)</t>
    </r>
  </si>
  <si>
    <r>
      <t>전몰,전상,순직,공상 군경</t>
    </r>
    <r>
      <rPr>
        <vertAlign val="superscript"/>
        <sz val="10"/>
        <color rgb="FF000000"/>
        <rFont val="맑은 고딕"/>
        <family val="3"/>
        <charset val="129"/>
      </rPr>
      <t>9)</t>
    </r>
  </si>
  <si>
    <r>
      <t xml:space="preserve">       </t>
    </r>
    <r>
      <rPr>
        <sz val="9"/>
        <color rgb="FF000000"/>
        <rFont val="맑은 고딕"/>
        <family val="3"/>
        <charset val="129"/>
      </rPr>
      <t>2012년 총 수급자 인원 오류로 수정함</t>
    </r>
  </si>
  <si>
    <r>
      <t>어린이집수</t>
    </r>
    <r>
      <rPr>
        <vertAlign val="superscript"/>
        <sz val="10"/>
        <color rgb="FF000000"/>
        <rFont val="맑은 고딕"/>
        <family val="3"/>
        <charset val="129"/>
      </rPr>
      <t>2)</t>
    </r>
    <r>
      <rPr>
        <sz val="10"/>
        <color rgb="FF000000"/>
        <rFont val="맑은 고딕"/>
        <family val="3"/>
        <charset val="129"/>
      </rPr>
      <t xml:space="preserve">  Childcare Facilities</t>
    </r>
  </si>
  <si>
    <t>Dietitians</t>
  </si>
  <si>
    <t>중단후 
재등록</t>
  </si>
  <si>
    <t>실패 후 
재치료자</t>
  </si>
  <si>
    <t xml:space="preserve">hygienists </t>
  </si>
  <si>
    <t>Clinical</t>
  </si>
  <si>
    <t>22. 사회복지시설</t>
  </si>
  <si>
    <t>Physical</t>
  </si>
  <si>
    <t>15. 건강보험급여</t>
  </si>
  <si>
    <t>자료 : 경기통계</t>
  </si>
  <si>
    <t>Public bath</t>
  </si>
  <si>
    <t>therapists</t>
  </si>
  <si>
    <t>결핵
(보건소분)</t>
  </si>
  <si>
    <t>총자연장 능록 (기)</t>
  </si>
  <si>
    <t>자연장기수(기)</t>
  </si>
  <si>
    <t>단위 : 명, 건수</t>
  </si>
  <si>
    <t>Full-time</t>
  </si>
  <si>
    <r>
      <rPr>
        <sz val="9"/>
        <color rgb="FF000000"/>
        <rFont val="맑은 고딕"/>
        <family val="3"/>
        <charset val="129"/>
      </rPr>
      <t xml:space="preserve">자료 : </t>
    </r>
    <r>
      <rPr>
        <sz val="9"/>
        <color rgb="FFFF0000"/>
        <rFont val="맑은 고딕"/>
        <family val="3"/>
        <charset val="129"/>
      </rPr>
      <t>아동보육과</t>
    </r>
  </si>
  <si>
    <t>단위 : 개소, 명</t>
  </si>
  <si>
    <t>단위 : 건, 천원</t>
  </si>
  <si>
    <t>Admitted</t>
  </si>
  <si>
    <t>Hospitals</t>
  </si>
  <si>
    <t>1. 의 료 기 관</t>
  </si>
  <si>
    <t>Discharged</t>
  </si>
  <si>
    <t>단위 : 명, 천원</t>
  </si>
  <si>
    <t>technicians</t>
  </si>
  <si>
    <t>단위 : 명, 개소</t>
  </si>
  <si>
    <t>자료 : 여성가족과</t>
  </si>
  <si>
    <t>Nurse aids</t>
  </si>
  <si>
    <t>instruments</t>
  </si>
  <si>
    <t>products</t>
  </si>
  <si>
    <t>Medical-</t>
  </si>
  <si>
    <t>facilities</t>
  </si>
  <si>
    <t>Non-drug</t>
  </si>
  <si>
    <t>Hepatitis B</t>
  </si>
  <si>
    <t>Druggists</t>
  </si>
  <si>
    <t>Dependents</t>
  </si>
  <si>
    <t>Part-time</t>
  </si>
  <si>
    <t>Pharmacies</t>
  </si>
  <si>
    <t>Pharmacists</t>
  </si>
  <si>
    <t>Midwives</t>
  </si>
  <si>
    <t>Public bar</t>
  </si>
  <si>
    <t xml:space="preserve">Amusement </t>
  </si>
  <si>
    <t>and Uni.</t>
  </si>
  <si>
    <t>Cosmetics</t>
  </si>
  <si>
    <t>Dentists</t>
  </si>
  <si>
    <t>karaokes</t>
  </si>
  <si>
    <t>restaurants</t>
  </si>
  <si>
    <t>for group</t>
  </si>
  <si>
    <t>총봉안능력(기)</t>
  </si>
  <si>
    <t>Oriental</t>
  </si>
  <si>
    <t>Deposited</t>
  </si>
  <si>
    <t>Households</t>
  </si>
  <si>
    <t>technicins</t>
  </si>
  <si>
    <t xml:space="preserve">General </t>
  </si>
  <si>
    <t>Individual</t>
  </si>
  <si>
    <t>Counseling</t>
  </si>
  <si>
    <t>Sincheon</t>
  </si>
  <si>
    <t>Sinhyeon</t>
  </si>
  <si>
    <t>Eunhaeng</t>
  </si>
  <si>
    <t>임산부 등록관리</t>
  </si>
  <si>
    <t>Yeonseong</t>
  </si>
  <si>
    <t>Crippling</t>
  </si>
  <si>
    <t>Visually</t>
  </si>
  <si>
    <t>Restricted</t>
  </si>
  <si>
    <t>Bakeries</t>
  </si>
  <si>
    <t>단위 : 개소, 건</t>
  </si>
  <si>
    <t>disorder</t>
  </si>
  <si>
    <t>condition</t>
  </si>
  <si>
    <t>disabled</t>
  </si>
  <si>
    <t>단위 : 가구, 명</t>
  </si>
  <si>
    <t>장출혈성대장균감염증</t>
  </si>
  <si>
    <t>Insurants</t>
  </si>
  <si>
    <t xml:space="preserve">  by  Age</t>
  </si>
  <si>
    <t>계 Sub-total</t>
  </si>
  <si>
    <t>Diphtheria</t>
  </si>
  <si>
    <t>단위 : 건, 명</t>
  </si>
  <si>
    <t>Varicella</t>
  </si>
  <si>
    <t>Incident</t>
  </si>
  <si>
    <t>Brucellosis</t>
  </si>
  <si>
    <t>Pertussis</t>
  </si>
  <si>
    <t>Shigellosis</t>
  </si>
  <si>
    <t>Inmates as</t>
  </si>
  <si>
    <t>Hepatitis A</t>
  </si>
  <si>
    <t>의료기기
판매업</t>
  </si>
  <si>
    <t>retardation</t>
  </si>
  <si>
    <t>Voluntarily</t>
  </si>
  <si>
    <t>Legal Aid</t>
  </si>
  <si>
    <t>여
Fe-
male</t>
  </si>
  <si>
    <t xml:space="preserve"> dealers</t>
  </si>
  <si>
    <t>treatment</t>
  </si>
  <si>
    <t>사   업   장</t>
  </si>
  <si>
    <t>of year-end</t>
  </si>
  <si>
    <t>Year &amp;
Dong</t>
  </si>
  <si>
    <t>심리·정서적
지원</t>
  </si>
  <si>
    <t>A+B+C+D+E</t>
  </si>
  <si>
    <t>장  애  유  형</t>
  </si>
  <si>
    <t>여
Female</t>
  </si>
  <si>
    <t xml:space="preserve">Division </t>
  </si>
  <si>
    <t>Workplaces</t>
  </si>
  <si>
    <t>Medical Aid</t>
  </si>
  <si>
    <t>국가보훈법 수급자</t>
  </si>
  <si>
    <t>가   입   자</t>
  </si>
  <si>
    <t>Exercise</t>
  </si>
  <si>
    <t>보   건
의료원</t>
  </si>
  <si>
    <t>Hygienics</t>
  </si>
  <si>
    <t xml:space="preserve">   Total</t>
  </si>
  <si>
    <t>여  
Female</t>
  </si>
  <si>
    <t>Oral health</t>
  </si>
  <si>
    <t>Nutrition</t>
  </si>
  <si>
    <t>여
Fe-male</t>
  </si>
  <si>
    <t xml:space="preserve"> Pathology</t>
  </si>
  <si>
    <t>주 : 정원기준</t>
  </si>
  <si>
    <t>Temperance</t>
  </si>
  <si>
    <t xml:space="preserve">양  육  시  설 </t>
  </si>
  <si>
    <t>남  
Male</t>
  </si>
  <si>
    <t>합 계 
Total</t>
  </si>
  <si>
    <t>사망 Deaths</t>
  </si>
  <si>
    <t>Apoplexy</t>
  </si>
  <si>
    <t>단위 : 건수, 명</t>
  </si>
  <si>
    <t>질환별 방문간호환자수</t>
  </si>
  <si>
    <t xml:space="preserve">Oriental </t>
  </si>
  <si>
    <t>합계  Total</t>
  </si>
  <si>
    <t>불소용액 양치사업</t>
  </si>
  <si>
    <t>식품 제조 및 가공업</t>
  </si>
  <si>
    <t>Food sales</t>
  </si>
  <si>
    <t>의료기기
수리업</t>
  </si>
  <si>
    <t>식품제조·가공업</t>
  </si>
  <si>
    <t>Importing</t>
  </si>
  <si>
    <t>식 품 접 객 업</t>
  </si>
  <si>
    <t>Contracted</t>
  </si>
  <si>
    <t>계
Total</t>
  </si>
  <si>
    <t>Pharmacy</t>
  </si>
  <si>
    <t>건수  Cases</t>
  </si>
  <si>
    <t>금액 Amount</t>
  </si>
  <si>
    <t>Dementia</t>
  </si>
  <si>
    <t>De
pendents</t>
  </si>
  <si>
    <t>금액  Amount</t>
  </si>
  <si>
    <t>Arthritis</t>
  </si>
  <si>
    <t>Diabetes</t>
  </si>
  <si>
    <t xml:space="preserve">  Sub-total</t>
  </si>
  <si>
    <t>지      역</t>
  </si>
  <si>
    <t>In-patients</t>
  </si>
  <si>
    <t>합 계
Total</t>
  </si>
  <si>
    <t>일  수   Days</t>
  </si>
  <si>
    <t>건수 Cases</t>
  </si>
  <si>
    <t>Work 
place</t>
  </si>
  <si>
    <t>노 인 복 지 주 택</t>
  </si>
  <si>
    <t>합 계  Total</t>
  </si>
  <si>
    <t>현원 Present</t>
  </si>
  <si>
    <t xml:space="preserve"> Facilities</t>
  </si>
  <si>
    <t>미망인
Widows</t>
  </si>
  <si>
    <t>House-holds</t>
  </si>
  <si>
    <t>인원 Persons</t>
  </si>
  <si>
    <t>계
Sub-total</t>
  </si>
  <si>
    <t>합계
Total</t>
  </si>
  <si>
    <t>Epilepsy</t>
  </si>
  <si>
    <t>부 모
Parents</t>
  </si>
  <si>
    <t>단위 : 명, %</t>
  </si>
  <si>
    <t>현원
Present</t>
  </si>
  <si>
    <t>정원
Regular</t>
  </si>
  <si>
    <t xml:space="preserve"> Pension</t>
  </si>
  <si>
    <t>자료 : 수원보훈지청</t>
  </si>
  <si>
    <t>남   Male</t>
  </si>
  <si>
    <t>% of total</t>
  </si>
  <si>
    <t>연말현재생활인원</t>
  </si>
  <si>
    <t>Respira-</t>
  </si>
  <si>
    <t>tory organ</t>
  </si>
  <si>
    <t>Admi-
tted</t>
  </si>
  <si>
    <t>여   Female</t>
  </si>
  <si>
    <t>주.야간 
보호시설</t>
  </si>
  <si>
    <t>유행성
이하선염</t>
  </si>
  <si>
    <t>자료 : 건강도시과</t>
  </si>
  <si>
    <t>자료 : 보건정책과</t>
  </si>
  <si>
    <t>Fe-
male</t>
  </si>
  <si>
    <t>Corporation</t>
  </si>
  <si>
    <t>Work-
shop</t>
  </si>
  <si>
    <t>Years old</t>
  </si>
  <si>
    <t>House
holds</t>
  </si>
  <si>
    <t>business</t>
  </si>
  <si>
    <t>Domicile</t>
  </si>
  <si>
    <t>고엽제 후유(의)증</t>
  </si>
  <si>
    <t>Positive</t>
  </si>
  <si>
    <t>건강기능식품 관련업체</t>
  </si>
  <si>
    <t xml:space="preserve"> Disability</t>
  </si>
  <si>
    <t>단위 :  개소, 명</t>
  </si>
  <si>
    <t>심하지 않은 장애</t>
  </si>
  <si>
    <t xml:space="preserve">휴게음식점    </t>
  </si>
  <si>
    <t>Leprosarium</t>
  </si>
  <si>
    <t>노 인 복 지 시 설</t>
  </si>
  <si>
    <t>Sub-Total</t>
  </si>
  <si>
    <t>식품위생관련업체</t>
  </si>
  <si>
    <t>Barbering</t>
  </si>
  <si>
    <t>relatives</t>
  </si>
  <si>
    <t>7. 공중위생관계업소</t>
  </si>
  <si>
    <t>retarded</t>
  </si>
  <si>
    <t>생활 및 이용인원</t>
  </si>
  <si>
    <t>Homeless</t>
  </si>
  <si>
    <t>Disabled</t>
  </si>
  <si>
    <t>Facilities</t>
  </si>
  <si>
    <t>Referrals</t>
  </si>
  <si>
    <t>Mentally</t>
  </si>
  <si>
    <t>여 성 복 지 시 설</t>
  </si>
  <si>
    <t>Employed</t>
  </si>
  <si>
    <t>노숙인 생활시설</t>
  </si>
  <si>
    <t>Physically</t>
  </si>
  <si>
    <t>연령별  Age</t>
  </si>
  <si>
    <t>Children</t>
  </si>
  <si>
    <t>Transfer</t>
  </si>
  <si>
    <t>siheungcity</t>
  </si>
  <si>
    <t>Japanese</t>
  </si>
  <si>
    <t>Neunggok</t>
  </si>
  <si>
    <t>30. 여성폭력상담</t>
  </si>
  <si>
    <t>자료 : 국민건강보험공단 『건강보험통계연보』</t>
  </si>
  <si>
    <t xml:space="preserve">Government employees and </t>
  </si>
  <si>
    <t>적용인구      Covered persons</t>
  </si>
  <si>
    <t>Registered pregnant women</t>
  </si>
  <si>
    <t xml:space="preserve"> 
보건
지소
Sub health centers</t>
  </si>
  <si>
    <t>Long term care 
hospitals</t>
  </si>
  <si>
    <t xml:space="preserve">  병.의원 Hospital &amp; Clinics</t>
  </si>
  <si>
    <t>Unit : household, person</t>
  </si>
  <si>
    <t>Oriental medicine 
clinics</t>
  </si>
  <si>
    <t>진료비  Amount of medical fees</t>
  </si>
  <si>
    <t>Treatment 
after failure</t>
  </si>
  <si>
    <t>Registered Disabled Persons</t>
  </si>
  <si>
    <t>Unit : case, day, 1,000won</t>
  </si>
  <si>
    <t>Enterohemorrhagic E.coli</t>
  </si>
  <si>
    <t>자료 : 국민연금관리공단 『국민연금통계연보』</t>
  </si>
  <si>
    <t xml:space="preserve">      4) 2011년부터 노인전문병원도 포함</t>
  </si>
  <si>
    <t xml:space="preserve">     2014년 '남녀' 성별구분 항목 추가</t>
  </si>
  <si>
    <t>Medical
instruments
leasing</t>
  </si>
  <si>
    <t>Medical instruments sales</t>
  </si>
  <si>
    <t xml:space="preserve">       불소용액양치 횟수→ 건수로 수정함.</t>
  </si>
  <si>
    <t>Patriots   and   veterans</t>
  </si>
  <si>
    <t xml:space="preserve">X-선
검사
X-ray inspection </t>
  </si>
  <si>
    <t>장애정도 degree of disability</t>
  </si>
  <si>
    <t>Visit for medical treatment</t>
  </si>
  <si>
    <t>Day and night
care center</t>
  </si>
  <si>
    <t>객담
검사
Exam of the Sputum</t>
  </si>
  <si>
    <t>화  장  장       Crematorium</t>
  </si>
  <si>
    <t>18세이상
18years old &amp; over</t>
  </si>
  <si>
    <t>Recipients of Basic Pension</t>
  </si>
  <si>
    <t>Adult Disease Prevention</t>
  </si>
  <si>
    <t>Social Welfare Volunteers</t>
  </si>
  <si>
    <t>Obesity,
Hyper Lipidemia</t>
  </si>
  <si>
    <t>Diseases of the 
digestive</t>
  </si>
  <si>
    <t>자료 : 국민연금관리공단 『건강보험통계연보』</t>
  </si>
  <si>
    <t>sanitary control services</t>
  </si>
  <si>
    <t>Cerebrovascular 
diseases</t>
  </si>
  <si>
    <t>주 : 1)인이 합병중인 경우 1명으로 산정</t>
  </si>
  <si>
    <t>거주형태별  Type of residence</t>
  </si>
  <si>
    <t>노인복지관 Senior service center</t>
  </si>
  <si>
    <t>Registered infants/children</t>
  </si>
  <si>
    <t>검사건수 Cases of the exam</t>
  </si>
  <si>
    <t xml:space="preserve">주 : 1) 2014년 신규 수록   </t>
  </si>
  <si>
    <t>주 : 1) 관광호텔을 포함한 수치임.</t>
  </si>
  <si>
    <t>Fluoride mouth rinsing</t>
  </si>
  <si>
    <t>Shot-time care service</t>
  </si>
  <si>
    <t>Treatment
after efault</t>
  </si>
  <si>
    <t>Oral health education</t>
  </si>
  <si>
    <t>Unit : person, 1000won</t>
  </si>
  <si>
    <t>Unit : establishment</t>
  </si>
  <si>
    <t xml:space="preserve"> 국  가  유  공  자      </t>
  </si>
  <si>
    <t>private school teachers</t>
  </si>
  <si>
    <t>Unit : person, number</t>
  </si>
  <si>
    <t>도말
양성
Smear Positive</t>
  </si>
  <si>
    <t>Unit : number, person</t>
  </si>
  <si>
    <t>Children not in school</t>
  </si>
  <si>
    <t>medicine 
wholesalers</t>
  </si>
  <si>
    <t>Health Life Practice</t>
  </si>
  <si>
    <t>도말
음성
Smear Negative</t>
  </si>
  <si>
    <t>적용인구    Covered persons</t>
  </si>
  <si>
    <t>Unit : case, 1,000won</t>
  </si>
  <si>
    <t xml:space="preserve">  보건소    Health center</t>
  </si>
  <si>
    <t xml:space="preserve">주 : 1) 2014년 신규 수록    </t>
  </si>
  <si>
    <t>Covered by association</t>
  </si>
  <si>
    <t xml:space="preserve">Social welfare society </t>
  </si>
  <si>
    <t>Cases for
Chemo-Therapy</t>
  </si>
  <si>
    <t>기 타 대 상 자        Others</t>
  </si>
  <si>
    <t>성  별       by  Gender</t>
  </si>
  <si>
    <t xml:space="preserve">주 : 2013년 '남녀' 항목 추가 </t>
  </si>
  <si>
    <t>자    녀      Children</t>
  </si>
  <si>
    <t xml:space="preserve">        2013년'남녀' 항목 추가</t>
  </si>
  <si>
    <t>장애연금
Disability Pension</t>
  </si>
  <si>
    <t>노 인 요 양 시 설 
Nursing</t>
  </si>
  <si>
    <t>By type of the disabled</t>
  </si>
  <si>
    <t>Covered by the patient</t>
  </si>
  <si>
    <t>A lump sum allowance</t>
  </si>
  <si>
    <t>자료 : 보건정책과, 경기도 건강증진과</t>
  </si>
  <si>
    <t xml:space="preserve"> Provision for old age</t>
  </si>
  <si>
    <t xml:space="preserve">      성교육은 일몰사업으로 건수 없음</t>
  </si>
  <si>
    <t>9. 법정감염병발생 및 사망 (3-3)</t>
  </si>
  <si>
    <t>입소인원
Admitted Person</t>
  </si>
  <si>
    <t>보건소 내외
서비스     연계 건수</t>
  </si>
  <si>
    <t>Japanese encephalitis</t>
  </si>
  <si>
    <t>유족연금
Survivor Pension</t>
  </si>
  <si>
    <t>Nursing cohabitation</t>
  </si>
  <si>
    <t>9. 법정감염병 발생 및 사망 (3-1)</t>
  </si>
  <si>
    <t xml:space="preserve">      2) 2016년 서식 변경</t>
  </si>
  <si>
    <t>Cases for
Suveillance</t>
  </si>
  <si>
    <t>18. 국민연금급여 지급현황(2-2)</t>
  </si>
  <si>
    <t xml:space="preserve">    2014년 '노인복지주택' 삭제</t>
  </si>
  <si>
    <t>Unit : number, 1,000㎡</t>
  </si>
  <si>
    <t>반환일시금
Lump-sum Payment</t>
  </si>
  <si>
    <t xml:space="preserve">Settlement
 village </t>
  </si>
  <si>
    <t>자료 : 노인복지과, 경기도 노인복지과</t>
  </si>
  <si>
    <t>서비스구분별  Type of service</t>
  </si>
  <si>
    <t>9. 법정감염병발생 및 사망 (3-2)</t>
  </si>
  <si>
    <t>19. 국 가 보 훈 대 상 자 (2-2)</t>
  </si>
  <si>
    <t>Medical Institutions</t>
  </si>
  <si>
    <r>
      <t xml:space="preserve">의  사 </t>
    </r>
    <r>
      <rPr>
        <vertAlign val="superscript"/>
        <sz val="10"/>
        <color rgb="FF000000"/>
        <rFont val="맑은 고딕"/>
        <family val="3"/>
        <charset val="129"/>
      </rPr>
      <t>1)</t>
    </r>
    <r>
      <rPr>
        <sz val="10"/>
        <color rgb="FF000000"/>
        <rFont val="맑은 고딕"/>
        <family val="3"/>
        <charset val="129"/>
      </rPr>
      <t xml:space="preserve">   Physicians</t>
    </r>
  </si>
  <si>
    <t>18. 국민연금급여 지급현황(2-1)</t>
  </si>
  <si>
    <t>Childcare Facilities</t>
  </si>
  <si>
    <t>자료 : 여성가족과, 경기도 가족여성정책과</t>
  </si>
  <si>
    <t>자료 : 장애인복지과, 경기도 장애인복지과</t>
  </si>
  <si>
    <t>repair and maintenance</t>
  </si>
  <si>
    <t>19. 국 가 보 훈 대 상 자 (2-1)</t>
  </si>
  <si>
    <r>
      <t>제4군 감염병 및 
지정 감염병</t>
    </r>
    <r>
      <rPr>
        <vertAlign val="superscript"/>
        <sz val="9"/>
        <color rgb="FF000000"/>
        <rFont val="맑은 고딕"/>
        <family val="3"/>
        <charset val="129"/>
      </rPr>
      <t>(5)</t>
    </r>
  </si>
  <si>
    <r>
      <t xml:space="preserve">자료 : </t>
    </r>
    <r>
      <rPr>
        <sz val="9"/>
        <color rgb="FF000000"/>
        <rFont val="맑은 고딕"/>
        <family val="3"/>
        <charset val="129"/>
      </rPr>
      <t>생활보장과, 경기도 복지정책과</t>
    </r>
  </si>
  <si>
    <r>
      <t>주 :</t>
    </r>
    <r>
      <rPr>
        <sz val="9"/>
        <color rgb="FF000000"/>
        <rFont val="맑은 고딕"/>
        <family val="3"/>
        <charset val="129"/>
      </rPr>
      <t xml:space="preserve"> 1) 합계 '남녀' 항목 추가 </t>
    </r>
  </si>
  <si>
    <r>
      <t>당해년도 등록(신고)된 결핵 환자수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</si>
  <si>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자료 : 아동보육</t>
    </r>
    <r>
      <rPr>
        <sz val="9"/>
        <color rgb="FF000000"/>
        <rFont val="맑은 고딕"/>
        <family val="3"/>
        <charset val="129"/>
      </rPr>
      <t>과, 경기도 보육정책과</t>
    </r>
  </si>
  <si>
    <r>
      <t>41. 독거노인 현황(성별)</t>
    </r>
    <r>
      <rPr>
        <b/>
        <vertAlign val="superscript"/>
        <sz val="14"/>
        <color rgb="FF000000"/>
        <rFont val="맑은 고딕"/>
        <family val="3"/>
        <charset val="129"/>
      </rPr>
      <t xml:space="preserve">1) </t>
    </r>
    <r>
      <rPr>
        <b/>
        <sz val="14"/>
        <color rgb="FF000000"/>
        <rFont val="맑은 고딕"/>
        <family val="3"/>
        <charset val="129"/>
      </rPr>
      <t>(2-1)</t>
    </r>
  </si>
  <si>
    <r>
      <t xml:space="preserve">수사·법적
지원 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</si>
  <si>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 xml:space="preserve">계 </t>
    </r>
    <r>
      <rPr>
        <vertAlign val="superscript"/>
        <sz val="10"/>
        <color rgb="FF000000"/>
        <rFont val="맑은 고딕"/>
        <family val="3"/>
        <charset val="129"/>
      </rPr>
      <t>3)</t>
    </r>
    <r>
      <rPr>
        <sz val="10"/>
        <color rgb="FF000000"/>
        <rFont val="맑은 고딕"/>
        <family val="3"/>
        <charset val="129"/>
      </rPr>
      <t xml:space="preserve">
Total</t>
    </r>
  </si>
  <si>
    <r>
      <t xml:space="preserve">점유율
</t>
    </r>
    <r>
      <rPr>
        <sz val="10"/>
        <color rgb="FF000000"/>
        <rFont val="Times New Roman"/>
      </rPr>
      <t>(B/A)</t>
    </r>
  </si>
  <si>
    <r>
      <t>보육아동수</t>
    </r>
    <r>
      <rPr>
        <vertAlign val="superscript"/>
        <sz val="10"/>
        <color rgb="FF000000"/>
        <rFont val="맑은 고딕"/>
        <family val="3"/>
        <charset val="129"/>
      </rPr>
      <t>2)</t>
    </r>
    <r>
      <rPr>
        <sz val="10"/>
        <color rgb="FF000000"/>
        <rFont val="맑은 고딕"/>
        <family val="3"/>
        <charset val="129"/>
      </rPr>
      <t xml:space="preserve">   Children in care</t>
    </r>
  </si>
  <si>
    <r>
      <t>비만, 고지혈증</t>
    </r>
    <r>
      <rPr>
        <vertAlign val="superscript"/>
        <sz val="10"/>
        <color rgb="FF000000"/>
        <rFont val="맑은 고딕"/>
        <family val="3"/>
        <charset val="129"/>
      </rPr>
      <t>1)</t>
    </r>
  </si>
  <si>
    <r>
      <t>뇌심혈관계 질환</t>
    </r>
    <r>
      <rPr>
        <vertAlign val="superscript"/>
        <sz val="10"/>
        <color rgb="FF000000"/>
        <rFont val="맑은 고딕"/>
        <family val="3"/>
        <charset val="129"/>
      </rPr>
      <t>2)</t>
    </r>
  </si>
  <si>
    <r>
      <t>70세 이상</t>
    </r>
    <r>
      <rPr>
        <vertAlign val="superscript"/>
        <sz val="9"/>
        <color rgb="FF000000"/>
        <rFont val="맑은 고딕"/>
        <family val="3"/>
        <charset val="129"/>
      </rPr>
      <t>1)</t>
    </r>
  </si>
  <si>
    <r>
      <t>41. 독거노인 현황(연령별)</t>
    </r>
    <r>
      <rPr>
        <b/>
        <vertAlign val="superscript"/>
        <sz val="14"/>
        <color rgb="FF000000"/>
        <rFont val="맑은 고딕"/>
        <family val="3"/>
        <charset val="129"/>
      </rPr>
      <t xml:space="preserve">1) </t>
    </r>
    <r>
      <rPr>
        <b/>
        <sz val="14"/>
        <color rgb="FF000000"/>
        <rFont val="맑은 고딕"/>
        <family val="3"/>
        <charset val="129"/>
      </rPr>
      <t>(2-2)</t>
    </r>
  </si>
  <si>
    <t>치과의사
Dentists</t>
  </si>
  <si>
    <t>의사
Physicians</t>
  </si>
  <si>
    <t xml:space="preserve">Public
health
dentist
</t>
  </si>
  <si>
    <t>Public
health
doctor</t>
  </si>
  <si>
    <t>doctor</t>
  </si>
  <si>
    <t>dentist</t>
  </si>
  <si>
    <t>공중보건의</t>
  </si>
  <si>
    <t>health</t>
  </si>
  <si>
    <t>officer</t>
  </si>
  <si>
    <t xml:space="preserve">health </t>
  </si>
  <si>
    <t>Personnel in Sub-Health Centers and Primary Health Care Posts, 
Community Health Promotion Centers by City/Province</t>
  </si>
  <si>
    <t>한의사
Oriental Medical Doctors</t>
  </si>
  <si>
    <t>의무직</t>
  </si>
  <si>
    <t>계약직</t>
  </si>
  <si>
    <t>OMD</t>
  </si>
  <si>
    <t>Tempoary</t>
  </si>
  <si>
    <t>소장
Director</t>
  </si>
  <si>
    <t xml:space="preserve">Medical </t>
  </si>
  <si>
    <t>의 료 기 사
Medical Technicians</t>
  </si>
  <si>
    <t>Tempoary
Medical
officer</t>
  </si>
  <si>
    <t>Oriental 
medical
officer</t>
  </si>
  <si>
    <t>Director
(Non-Physicians)</t>
  </si>
  <si>
    <t>Public
health 
OMD</t>
  </si>
  <si>
    <t>Nursing
aids</t>
  </si>
  <si>
    <t>자료 : 보건복지통계연보(보건소 및 보건지소, 건강생활지원센터 인력현황) / 경기도 보건의료과</t>
  </si>
  <si>
    <t>Dental
officer</t>
  </si>
  <si>
    <t>Public health
workers</t>
  </si>
  <si>
    <t>Director 
(Physicians)</t>
  </si>
  <si>
    <t>주) 정원기준</t>
  </si>
  <si>
    <t>3. 보건소 인력1)</t>
  </si>
  <si>
    <t xml:space="preserve">      1) 물리치료사, 영양사 포함.    </t>
  </si>
  <si>
    <r>
      <t>4. 보건지소 및 보건진료소 인력, 건강생활지원센터 인력현황</t>
    </r>
    <r>
      <rPr>
        <b/>
        <vertAlign val="superscript"/>
        <sz val="14"/>
        <color rgb="FF000000"/>
        <rFont val="맑은 고딕"/>
        <family val="3"/>
        <charset val="129"/>
      </rPr>
      <t>1)</t>
    </r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</si>
</sst>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#,##0_ "/>
    <numFmt numFmtId="178" formatCode="#,##0_);[Red]\(#,##0\)"/>
    <numFmt numFmtId="179" formatCode="#,##0.0"/>
    <numFmt numFmtId="180" formatCode="#,##0.000_ "/>
    <numFmt numFmtId="181" formatCode="#,##0.00_ "/>
    <numFmt numFmtId="182" formatCode="#,##0;\-#,##0;&quot;-&quot;;@"/>
    <numFmt numFmtId="183" formatCode="#,##0\ ;\-#,##0\ ;&quot;-&quot;\ ;@\ "/>
    <numFmt numFmtId="184" formatCode="\ \ @"/>
    <numFmt numFmtId="185" formatCode="#,##0;\-#,##0;&quot;-&quot;"/>
    <numFmt numFmtId="186" formatCode="#,##0_ ;\-#,##0_ ;&quot;-&quot;_ "/>
    <numFmt numFmtId="187" formatCode="#,##0\ \ \ ;\-#,##0\ \ \ ;&quot;-&quot;\ \ \ ;@\ "/>
  </numFmts>
  <fonts count="44" x14ac:knownFonts="1">
    <font>
      <sz val="12"/>
      <color rgb="FF000000"/>
      <name val="바탕체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굴림체"/>
      <family val="3"/>
      <charset val="129"/>
    </font>
    <font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4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Times New Roman"/>
    </font>
    <font>
      <sz val="12"/>
      <color rgb="FF000000"/>
      <name val="맑은 고딕"/>
      <family val="3"/>
      <charset val="129"/>
    </font>
    <font>
      <sz val="10"/>
      <color rgb="FF000000"/>
      <name val="굴림체"/>
      <family val="3"/>
      <charset val="129"/>
    </font>
    <font>
      <b/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vertAlign val="superscript"/>
      <sz val="10"/>
      <color rgb="FF000000"/>
      <name val="맑은 고딕"/>
      <family val="3"/>
      <charset val="129"/>
    </font>
    <font>
      <vertAlign val="superscript"/>
      <sz val="8"/>
      <color rgb="FF000000"/>
      <name val="맑은 고딕"/>
      <family val="3"/>
      <charset val="129"/>
    </font>
    <font>
      <vertAlign val="superscript"/>
      <sz val="9"/>
      <color rgb="FF000000"/>
      <name val="맑은 고딕"/>
      <family val="3"/>
      <charset val="129"/>
    </font>
    <font>
      <b/>
      <vertAlign val="superscript"/>
      <sz val="14"/>
      <color rgb="FF000000"/>
      <name val="맑은 고딕"/>
      <family val="3"/>
      <charset val="129"/>
    </font>
    <font>
      <vertAlign val="superscript"/>
      <sz val="10"/>
      <color rgb="FFFF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12"/>
      <color rgb="FF000000"/>
      <name val="바탕체"/>
      <family val="1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indexed="64"/>
      </right>
      <top/>
      <bottom style="thin">
        <color rgb="FFD9D9D9"/>
      </bottom>
      <diagonal/>
    </border>
    <border>
      <left style="thin">
        <color indexed="64"/>
      </left>
      <right/>
      <top/>
      <bottom style="thin">
        <color rgb="FFD9D9D9"/>
      </bottom>
      <diagonal/>
    </border>
  </borders>
  <cellStyleXfs count="19">
    <xf numFmtId="0" fontId="0" fillId="0" borderId="0">
      <alignment vertical="center"/>
    </xf>
    <xf numFmtId="41" fontId="42" fillId="0" borderId="0">
      <alignment vertical="center"/>
    </xf>
    <xf numFmtId="41" fontId="1" fillId="0" borderId="0"/>
    <xf numFmtId="0" fontId="42" fillId="0" borderId="0"/>
    <xf numFmtId="42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1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2" fillId="0" borderId="0">
      <alignment vertical="center"/>
    </xf>
  </cellStyleXfs>
  <cellXfs count="1612">
    <xf numFmtId="0" fontId="0" fillId="0" borderId="0" xfId="0" applyNumberFormat="1">
      <alignment vertical="center"/>
    </xf>
    <xf numFmtId="0" fontId="0" fillId="0" borderId="0" xfId="0" applyNumberFormat="1" applyAlignment="1"/>
    <xf numFmtId="0" fontId="4" fillId="0" borderId="0" xfId="0" applyNumberFormat="1" applyFont="1" applyBorder="1" applyAlignment="1"/>
    <xf numFmtId="1" fontId="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/>
    <xf numFmtId="1" fontId="7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center" vertical="center"/>
    </xf>
    <xf numFmtId="0" fontId="8" fillId="0" borderId="0" xfId="0" quotePrefix="1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/>
    <xf numFmtId="0" fontId="5" fillId="0" borderId="0" xfId="0" applyNumberFormat="1" applyFont="1" applyBorder="1" applyAlignment="1"/>
    <xf numFmtId="1" fontId="9" fillId="0" borderId="0" xfId="0" applyNumberFormat="1" applyFont="1" applyBorder="1" applyAlignment="1"/>
    <xf numFmtId="0" fontId="10" fillId="0" borderId="0" xfId="0" applyNumberFormat="1" applyFont="1" applyFill="1" applyAlignment="1"/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quotePrefix="1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Alignment="1"/>
    <xf numFmtId="0" fontId="12" fillId="0" borderId="0" xfId="0" applyNumberFormat="1" applyFont="1" applyFill="1" applyBorder="1" applyAlignment="1"/>
    <xf numFmtId="1" fontId="10" fillId="0" borderId="0" xfId="10" applyNumberFormat="1" applyFont="1" applyFill="1" applyBorder="1"/>
    <xf numFmtId="0" fontId="13" fillId="0" borderId="3" xfId="0" applyNumberFormat="1" applyFont="1" applyBorder="1" applyAlignment="1">
      <alignment horizontal="center" vertical="center" wrapText="1"/>
    </xf>
    <xf numFmtId="0" fontId="12" fillId="0" borderId="0" xfId="0" applyNumberFormat="1" applyFont="1" applyAlignment="1"/>
    <xf numFmtId="0" fontId="14" fillId="0" borderId="0" xfId="5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6" fillId="0" borderId="0" xfId="5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5" applyNumberFormat="1" applyFont="1" applyAlignment="1">
      <alignment horizontal="right" vertical="center"/>
    </xf>
    <xf numFmtId="0" fontId="12" fillId="0" borderId="0" xfId="0" applyNumberFormat="1" applyFont="1" applyBorder="1" applyAlignment="1">
      <alignment vertical="center"/>
    </xf>
    <xf numFmtId="0" fontId="10" fillId="0" borderId="4" xfId="5" applyNumberFormat="1" applyFont="1" applyBorder="1" applyAlignment="1">
      <alignment horizontal="center" vertical="center" wrapText="1"/>
    </xf>
    <xf numFmtId="0" fontId="10" fillId="0" borderId="2" xfId="5" applyNumberFormat="1" applyFont="1" applyBorder="1" applyAlignment="1">
      <alignment horizontal="center" vertical="center" wrapText="1"/>
    </xf>
    <xf numFmtId="0" fontId="10" fillId="0" borderId="5" xfId="5" applyNumberFormat="1" applyFont="1" applyBorder="1" applyAlignment="1">
      <alignment horizontal="center" vertical="center" wrapText="1"/>
    </xf>
    <xf numFmtId="0" fontId="10" fillId="0" borderId="0" xfId="14" applyNumberFormat="1" applyFont="1" applyFill="1" applyBorder="1"/>
    <xf numFmtId="0" fontId="17" fillId="0" borderId="0" xfId="0" applyNumberFormat="1" applyFont="1" applyFill="1" applyBorder="1" applyAlignment="1">
      <alignment horizontal="right"/>
    </xf>
    <xf numFmtId="0" fontId="16" fillId="0" borderId="0" xfId="0" applyNumberFormat="1" applyFont="1" applyBorder="1" applyAlignment="1">
      <alignment vertical="center"/>
    </xf>
    <xf numFmtId="0" fontId="16" fillId="0" borderId="2" xfId="5" applyNumberFormat="1" applyFont="1" applyBorder="1" applyAlignment="1">
      <alignment horizontal="center" vertical="center" wrapText="1"/>
    </xf>
    <xf numFmtId="0" fontId="16" fillId="0" borderId="1" xfId="5" applyNumberFormat="1" applyFont="1" applyBorder="1" applyAlignment="1">
      <alignment horizontal="center" vertical="center" wrapText="1"/>
    </xf>
    <xf numFmtId="0" fontId="14" fillId="0" borderId="0" xfId="0" applyNumberFormat="1" applyFont="1" applyAlignment="1">
      <alignment horizontal="centerContinuous" vertical="center"/>
    </xf>
    <xf numFmtId="0" fontId="18" fillId="0" borderId="0" xfId="0" applyNumberFormat="1" applyFont="1" applyAlignment="1">
      <alignment horizontal="centerContinuous" vertical="center"/>
    </xf>
    <xf numFmtId="176" fontId="14" fillId="0" borderId="0" xfId="0" applyNumberFormat="1" applyFont="1" applyBorder="1" applyAlignment="1">
      <alignment horizontal="centerContinuous" vertical="center"/>
    </xf>
    <xf numFmtId="0" fontId="14" fillId="0" borderId="0" xfId="0" applyNumberFormat="1" applyFont="1" applyBorder="1" applyAlignment="1">
      <alignment horizontal="centerContinuous" vertical="center"/>
    </xf>
    <xf numFmtId="0" fontId="14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/>
    <xf numFmtId="3" fontId="10" fillId="0" borderId="0" xfId="0" applyNumberFormat="1" applyFont="1" applyBorder="1" applyAlignment="1"/>
    <xf numFmtId="0" fontId="12" fillId="0" borderId="0" xfId="0" applyNumberFormat="1" applyFont="1" applyBorder="1" applyAlignment="1"/>
    <xf numFmtId="176" fontId="10" fillId="0" borderId="0" xfId="0" applyNumberFormat="1" applyFont="1" applyBorder="1" applyAlignment="1"/>
    <xf numFmtId="0" fontId="10" fillId="0" borderId="0" xfId="0" applyNumberFormat="1" applyFont="1" applyBorder="1" applyAlignment="1">
      <alignment horizontal="right"/>
    </xf>
    <xf numFmtId="0" fontId="16" fillId="0" borderId="0" xfId="0" applyNumberFormat="1" applyFont="1" applyBorder="1" applyAlignment="1">
      <alignment vertical="center"/>
    </xf>
    <xf numFmtId="176" fontId="16" fillId="0" borderId="0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9" fillId="0" borderId="0" xfId="0" applyNumberFormat="1" applyFont="1" applyBorder="1" applyAlignment="1">
      <alignment horizontal="centerContinuous" vertical="center"/>
    </xf>
    <xf numFmtId="3" fontId="16" fillId="0" borderId="7" xfId="0" applyNumberFormat="1" applyFont="1" applyBorder="1" applyAlignment="1">
      <alignment horizontal="centerContinuous" vertical="center" shrinkToFit="1"/>
    </xf>
    <xf numFmtId="3" fontId="10" fillId="0" borderId="8" xfId="0" applyNumberFormat="1" applyFont="1" applyBorder="1" applyAlignment="1">
      <alignment horizontal="centerContinuous" vertical="center" shrinkToFit="1"/>
    </xf>
    <xf numFmtId="3" fontId="10" fillId="0" borderId="7" xfId="0" applyNumberFormat="1" applyFont="1" applyBorder="1" applyAlignment="1">
      <alignment horizontal="centerContinuous" vertical="center" shrinkToFit="1"/>
    </xf>
    <xf numFmtId="3" fontId="16" fillId="0" borderId="8" xfId="0" applyNumberFormat="1" applyFont="1" applyBorder="1" applyAlignment="1">
      <alignment horizontal="centerContinuous" vertical="center" shrinkToFit="1"/>
    </xf>
    <xf numFmtId="3" fontId="16" fillId="0" borderId="3" xfId="0" applyNumberFormat="1" applyFont="1" applyBorder="1" applyAlignment="1">
      <alignment horizontal="centerContinuous" vertical="center" shrinkToFit="1"/>
    </xf>
    <xf numFmtId="3" fontId="16" fillId="0" borderId="9" xfId="0" applyNumberFormat="1" applyFont="1" applyBorder="1" applyAlignment="1">
      <alignment horizontal="center" vertical="center" shrinkToFit="1"/>
    </xf>
    <xf numFmtId="3" fontId="16" fillId="0" borderId="10" xfId="0" applyNumberFormat="1" applyFont="1" applyBorder="1" applyAlignment="1">
      <alignment horizontal="centerContinuous" vertical="center" shrinkToFit="1"/>
    </xf>
    <xf numFmtId="176" fontId="16" fillId="0" borderId="11" xfId="0" applyNumberFormat="1" applyFont="1" applyBorder="1" applyAlignment="1">
      <alignment horizontal="center" vertical="center"/>
    </xf>
    <xf numFmtId="3" fontId="16" fillId="0" borderId="4" xfId="0" applyNumberFormat="1" applyFont="1" applyBorder="1" applyAlignment="1">
      <alignment horizontal="centerContinuous" vertical="center" shrinkToFit="1"/>
    </xf>
    <xf numFmtId="3" fontId="16" fillId="0" borderId="12" xfId="0" applyNumberFormat="1" applyFont="1" applyBorder="1" applyAlignment="1">
      <alignment horizontal="center" vertical="center" shrinkToFit="1"/>
    </xf>
    <xf numFmtId="3" fontId="16" fillId="0" borderId="4" xfId="0" applyNumberFormat="1" applyFont="1" applyBorder="1" applyAlignment="1">
      <alignment horizontal="center" vertical="center" shrinkToFit="1"/>
    </xf>
    <xf numFmtId="3" fontId="16" fillId="0" borderId="12" xfId="0" applyNumberFormat="1" applyFont="1" applyBorder="1" applyAlignment="1">
      <alignment horizontal="centerContinuous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6" fillId="0" borderId="10" xfId="0" quotePrefix="1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 shrinkToFit="1"/>
    </xf>
    <xf numFmtId="3" fontId="16" fillId="0" borderId="0" xfId="1" applyNumberFormat="1" applyFont="1" applyFill="1" applyBorder="1" applyAlignment="1">
      <alignment vertical="center" shrinkToFit="1"/>
    </xf>
    <xf numFmtId="3" fontId="16" fillId="0" borderId="0" xfId="1" applyNumberFormat="1" applyFont="1" applyFill="1" applyBorder="1" applyAlignment="1">
      <alignment horizontal="right" vertical="center"/>
    </xf>
    <xf numFmtId="41" fontId="16" fillId="0" borderId="0" xfId="1" applyNumberFormat="1" applyFont="1" applyFill="1" applyBorder="1" applyAlignment="1">
      <alignment horizontal="right" vertical="center"/>
    </xf>
    <xf numFmtId="41" fontId="16" fillId="0" borderId="0" xfId="1" quotePrefix="1" applyNumberFormat="1" applyFont="1" applyFill="1" applyBorder="1" applyAlignment="1">
      <alignment horizontal="right" vertical="center"/>
    </xf>
    <xf numFmtId="3" fontId="16" fillId="0" borderId="10" xfId="1" quotePrefix="1" applyNumberFormat="1" applyFont="1" applyFill="1" applyBorder="1" applyAlignment="1">
      <alignment horizontal="right" vertical="center"/>
    </xf>
    <xf numFmtId="0" fontId="19" fillId="0" borderId="0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right" vertical="center" shrinkToFit="1"/>
    </xf>
    <xf numFmtId="0" fontId="16" fillId="0" borderId="0" xfId="0" applyNumberFormat="1" applyFont="1" applyBorder="1" applyAlignment="1">
      <alignment vertical="center"/>
    </xf>
    <xf numFmtId="0" fontId="16" fillId="0" borderId="10" xfId="0" applyNumberFormat="1" applyFont="1" applyBorder="1" applyAlignment="1">
      <alignment horizontal="distributed" vertical="center" wrapText="1"/>
    </xf>
    <xf numFmtId="3" fontId="10" fillId="0" borderId="0" xfId="0" applyNumberFormat="1" applyFont="1" applyAlignment="1">
      <alignment horizontal="left"/>
    </xf>
    <xf numFmtId="3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41" fontId="12" fillId="0" borderId="0" xfId="1" applyNumberFormat="1" applyFont="1" applyFill="1" applyBorder="1" applyAlignment="1">
      <alignment horizontal="right"/>
    </xf>
    <xf numFmtId="41" fontId="12" fillId="0" borderId="0" xfId="1" applyNumberFormat="1" applyFont="1" applyFill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0" fillId="0" borderId="0" xfId="0" applyNumberFormat="1" applyFont="1" applyAlignment="1"/>
    <xf numFmtId="3" fontId="16" fillId="0" borderId="0" xfId="0" applyNumberFormat="1" applyFont="1" applyBorder="1" applyAlignment="1">
      <alignment horizontal="right"/>
    </xf>
    <xf numFmtId="0" fontId="16" fillId="0" borderId="0" xfId="0" applyNumberFormat="1" applyFont="1" applyBorder="1" applyAlignment="1">
      <alignment horizontal="right"/>
    </xf>
    <xf numFmtId="176" fontId="16" fillId="0" borderId="0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0" fontId="16" fillId="0" borderId="0" xfId="0" applyNumberFormat="1" applyFont="1" applyBorder="1" applyAlignment="1"/>
    <xf numFmtId="3" fontId="16" fillId="0" borderId="0" xfId="0" applyNumberFormat="1" applyFont="1" applyBorder="1" applyAlignment="1"/>
    <xf numFmtId="3" fontId="12" fillId="0" borderId="0" xfId="0" applyNumberFormat="1" applyFont="1" applyAlignment="1"/>
    <xf numFmtId="0" fontId="20" fillId="0" borderId="0" xfId="10" applyNumberFormat="1" applyFont="1" applyFill="1"/>
    <xf numFmtId="0" fontId="12" fillId="0" borderId="0" xfId="0" applyNumberFormat="1" applyFont="1" applyAlignment="1"/>
    <xf numFmtId="0" fontId="12" fillId="0" borderId="0" xfId="0" applyNumberFormat="1" applyFont="1" applyBorder="1" applyAlignment="1"/>
    <xf numFmtId="3" fontId="12" fillId="0" borderId="0" xfId="0" applyNumberFormat="1" applyFont="1" applyAlignment="1">
      <alignment horizontal="right"/>
    </xf>
    <xf numFmtId="0" fontId="12" fillId="0" borderId="0" xfId="0" applyNumberFormat="1" applyFont="1" applyAlignment="1"/>
    <xf numFmtId="176" fontId="10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3" fontId="12" fillId="0" borderId="0" xfId="0" applyNumberFormat="1" applyFont="1" applyAlignment="1"/>
    <xf numFmtId="176" fontId="10" fillId="0" borderId="0" xfId="0" applyNumberFormat="1" applyFont="1" applyBorder="1" applyAlignment="1"/>
    <xf numFmtId="3" fontId="12" fillId="0" borderId="0" xfId="0" applyNumberFormat="1" applyFont="1" applyBorder="1" applyAlignment="1"/>
    <xf numFmtId="3" fontId="14" fillId="0" borderId="0" xfId="0" applyNumberFormat="1" applyFont="1" applyAlignment="1">
      <alignment horizontal="centerContinuous" vertical="center"/>
    </xf>
    <xf numFmtId="0" fontId="15" fillId="0" borderId="0" xfId="0" applyNumberFormat="1" applyFont="1" applyAlignment="1">
      <alignment horizontal="centerContinuous" vertical="center"/>
    </xf>
    <xf numFmtId="0" fontId="10" fillId="0" borderId="0" xfId="0" applyNumberFormat="1" applyFont="1" applyBorder="1" applyAlignment="1"/>
    <xf numFmtId="3" fontId="10" fillId="0" borderId="0" xfId="0" applyNumberFormat="1" applyFont="1" applyBorder="1" applyAlignment="1"/>
    <xf numFmtId="3" fontId="10" fillId="0" borderId="0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3" fontId="16" fillId="0" borderId="0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right" vertical="center"/>
    </xf>
    <xf numFmtId="0" fontId="16" fillId="0" borderId="10" xfId="0" quotePrefix="1" applyNumberFormat="1" applyFont="1" applyFill="1" applyBorder="1" applyAlignment="1">
      <alignment horizontal="center" vertical="center"/>
    </xf>
    <xf numFmtId="41" fontId="16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center" vertical="center"/>
    </xf>
    <xf numFmtId="41" fontId="16" fillId="0" borderId="0" xfId="0" applyNumberFormat="1" applyFont="1" applyFill="1" applyBorder="1" applyAlignment="1" applyProtection="1">
      <alignment horizontal="right" vertical="center"/>
      <protection locked="0"/>
    </xf>
    <xf numFmtId="0" fontId="16" fillId="0" borderId="6" xfId="0" quotePrefix="1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vertical="center"/>
    </xf>
    <xf numFmtId="0" fontId="19" fillId="0" borderId="0" xfId="0" applyNumberFormat="1" applyFont="1" applyBorder="1" applyAlignment="1">
      <alignment horizontal="right" vertical="center"/>
    </xf>
    <xf numFmtId="176" fontId="16" fillId="0" borderId="0" xfId="0" applyNumberFormat="1" applyFont="1" applyBorder="1" applyAlignment="1">
      <alignment horizontal="left"/>
    </xf>
    <xf numFmtId="0" fontId="21" fillId="0" borderId="0" xfId="0" applyNumberFormat="1" applyFont="1" applyAlignment="1">
      <alignment wrapText="1"/>
    </xf>
    <xf numFmtId="3" fontId="22" fillId="0" borderId="0" xfId="0" applyNumberFormat="1" applyFont="1" applyAlignment="1"/>
    <xf numFmtId="3" fontId="12" fillId="0" borderId="0" xfId="0" applyNumberFormat="1" applyFont="1" applyBorder="1" applyAlignment="1">
      <alignment horizontal="left"/>
    </xf>
    <xf numFmtId="0" fontId="16" fillId="0" borderId="9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 shrinkToFit="1"/>
    </xf>
    <xf numFmtId="0" fontId="16" fillId="0" borderId="1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vertical="center"/>
    </xf>
    <xf numFmtId="3" fontId="12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right" vertical="center"/>
    </xf>
    <xf numFmtId="0" fontId="22" fillId="0" borderId="0" xfId="0" applyNumberFormat="1" applyFont="1" applyBorder="1" applyAlignment="1"/>
    <xf numFmtId="0" fontId="23" fillId="0" borderId="0" xfId="0" applyNumberFormat="1" applyFont="1" applyBorder="1" applyAlignment="1"/>
    <xf numFmtId="0" fontId="16" fillId="0" borderId="13" xfId="0" applyNumberFormat="1" applyFont="1" applyBorder="1" applyAlignment="1">
      <alignment horizontal="centerContinuous" vertical="center"/>
    </xf>
    <xf numFmtId="0" fontId="16" fillId="0" borderId="14" xfId="0" applyNumberFormat="1" applyFont="1" applyBorder="1" applyAlignment="1">
      <alignment horizontal="centerContinuous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 shrinkToFit="1"/>
    </xf>
    <xf numFmtId="0" fontId="16" fillId="0" borderId="8" xfId="0" applyNumberFormat="1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 shrinkToFit="1"/>
    </xf>
    <xf numFmtId="3" fontId="16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NumberFormat="1" applyFont="1" applyFill="1" applyBorder="1" applyAlignment="1"/>
    <xf numFmtId="3" fontId="12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Alignment="1">
      <alignment horizontal="left"/>
    </xf>
    <xf numFmtId="0" fontId="22" fillId="0" borderId="0" xfId="0" applyNumberFormat="1" applyFont="1" applyAlignment="1"/>
    <xf numFmtId="0" fontId="12" fillId="0" borderId="0" xfId="0" applyNumberFormat="1" applyFont="1" applyAlignment="1">
      <alignment horizontal="centerContinuous" vertical="center"/>
    </xf>
    <xf numFmtId="0" fontId="16" fillId="0" borderId="10" xfId="0" applyNumberFormat="1" applyFont="1" applyBorder="1" applyAlignment="1">
      <alignment horizontal="center" vertical="center" shrinkToFit="1"/>
    </xf>
    <xf numFmtId="0" fontId="16" fillId="0" borderId="0" xfId="0" applyNumberFormat="1" applyFont="1" applyBorder="1" applyAlignment="1">
      <alignment vertical="center" shrinkToFit="1"/>
    </xf>
    <xf numFmtId="0" fontId="16" fillId="0" borderId="6" xfId="0" applyNumberFormat="1" applyFont="1" applyFill="1" applyBorder="1" applyAlignment="1">
      <alignment horizontal="center" vertical="center"/>
    </xf>
    <xf numFmtId="0" fontId="10" fillId="0" borderId="0" xfId="10" applyNumberFormat="1" applyFont="1" applyFill="1" applyBorder="1"/>
    <xf numFmtId="41" fontId="19" fillId="0" borderId="0" xfId="0" applyNumberFormat="1" applyFont="1" applyFill="1" applyBorder="1" applyAlignment="1">
      <alignment horizontal="right" vertical="center"/>
    </xf>
    <xf numFmtId="41" fontId="19" fillId="0" borderId="0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Alignment="1"/>
    <xf numFmtId="0" fontId="12" fillId="0" borderId="0" xfId="0" applyNumberFormat="1" applyFont="1" applyAlignment="1">
      <alignment vertical="center"/>
    </xf>
    <xf numFmtId="176" fontId="10" fillId="0" borderId="0" xfId="0" applyNumberFormat="1" applyFont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3" fontId="16" fillId="0" borderId="3" xfId="0" applyNumberFormat="1" applyFont="1" applyBorder="1" applyAlignment="1">
      <alignment horizontal="centerContinuous" vertical="center"/>
    </xf>
    <xf numFmtId="3" fontId="10" fillId="0" borderId="10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Continuous" vertical="center"/>
    </xf>
    <xf numFmtId="0" fontId="16" fillId="0" borderId="10" xfId="0" applyNumberFormat="1" applyFont="1" applyBorder="1" applyAlignment="1">
      <alignment horizontal="centerContinuous" vertical="center"/>
    </xf>
    <xf numFmtId="176" fontId="16" fillId="0" borderId="10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 wrapText="1"/>
    </xf>
    <xf numFmtId="3" fontId="16" fillId="0" borderId="6" xfId="0" applyNumberFormat="1" applyFont="1" applyBorder="1" applyAlignment="1">
      <alignment horizontal="centerContinuous" vertical="center"/>
    </xf>
    <xf numFmtId="0" fontId="16" fillId="0" borderId="9" xfId="0" applyNumberFormat="1" applyFont="1" applyBorder="1" applyAlignment="1">
      <alignment horizontal="centerContinuous" vertical="center"/>
    </xf>
    <xf numFmtId="3" fontId="16" fillId="0" borderId="4" xfId="0" applyNumberFormat="1" applyFont="1" applyBorder="1" applyAlignment="1">
      <alignment horizontal="centerContinuous" vertical="top"/>
    </xf>
    <xf numFmtId="3" fontId="16" fillId="0" borderId="1" xfId="0" applyNumberFormat="1" applyFont="1" applyBorder="1" applyAlignment="1">
      <alignment horizontal="center" vertical="top" shrinkToFit="1"/>
    </xf>
    <xf numFmtId="3" fontId="16" fillId="0" borderId="12" xfId="0" applyNumberFormat="1" applyFont="1" applyBorder="1" applyAlignment="1">
      <alignment horizontal="center" vertical="top"/>
    </xf>
    <xf numFmtId="3" fontId="16" fillId="0" borderId="1" xfId="0" applyNumberFormat="1" applyFont="1" applyBorder="1" applyAlignment="1">
      <alignment horizontal="center" vertical="top"/>
    </xf>
    <xf numFmtId="0" fontId="19" fillId="0" borderId="0" xfId="0" applyNumberFormat="1" applyFont="1" applyBorder="1" applyAlignment="1">
      <alignment horizontal="center" vertical="center"/>
    </xf>
    <xf numFmtId="41" fontId="16" fillId="0" borderId="10" xfId="0" applyNumberFormat="1" applyFont="1" applyFill="1" applyBorder="1" applyAlignment="1">
      <alignment horizontal="right" vertical="center"/>
    </xf>
    <xf numFmtId="3" fontId="22" fillId="0" borderId="0" xfId="0" applyNumberFormat="1" applyFont="1" applyAlignment="1">
      <alignment horizontal="right"/>
    </xf>
    <xf numFmtId="176" fontId="21" fillId="0" borderId="0" xfId="0" applyNumberFormat="1" applyFont="1" applyBorder="1" applyAlignment="1">
      <alignment horizontal="right"/>
    </xf>
    <xf numFmtId="0" fontId="16" fillId="0" borderId="12" xfId="0" applyNumberFormat="1" applyFont="1" applyBorder="1" applyAlignment="1">
      <alignment horizontal="center" vertical="center" wrapText="1" shrinkToFit="1"/>
    </xf>
    <xf numFmtId="3" fontId="10" fillId="0" borderId="10" xfId="0" applyNumberFormat="1" applyFont="1" applyBorder="1" applyAlignment="1">
      <alignment horizontal="center" vertical="center" wrapText="1"/>
    </xf>
    <xf numFmtId="0" fontId="10" fillId="0" borderId="0" xfId="0" applyNumberFormat="1" applyFont="1" applyBorder="1" applyAlignment="1">
      <alignment horizontal="left"/>
    </xf>
    <xf numFmtId="0" fontId="16" fillId="0" borderId="3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Continuous" vertical="center"/>
    </xf>
    <xf numFmtId="0" fontId="16" fillId="0" borderId="7" xfId="0" applyNumberFormat="1" applyFont="1" applyBorder="1" applyAlignment="1">
      <alignment horizontal="centerContinuous" vertical="center" shrinkToFit="1"/>
    </xf>
    <xf numFmtId="0" fontId="16" fillId="0" borderId="9" xfId="0" applyNumberFormat="1" applyFont="1" applyBorder="1" applyAlignment="1">
      <alignment horizontal="centerContinuous" vertical="center" shrinkToFit="1"/>
    </xf>
    <xf numFmtId="0" fontId="16" fillId="0" borderId="10" xfId="0" applyNumberFormat="1" applyFont="1" applyBorder="1" applyAlignment="1">
      <alignment horizontal="centerContinuous" vertical="center" shrinkToFit="1"/>
    </xf>
    <xf numFmtId="0" fontId="16" fillId="0" borderId="8" xfId="0" applyNumberFormat="1" applyFont="1" applyBorder="1" applyAlignment="1">
      <alignment horizontal="centerContinuous" vertical="center" shrinkToFit="1"/>
    </xf>
    <xf numFmtId="176" fontId="16" fillId="0" borderId="10" xfId="0" applyNumberFormat="1" applyFont="1" applyBorder="1" applyAlignment="1">
      <alignment horizontal="centerContinuous" vertical="center" shrinkToFit="1"/>
    </xf>
    <xf numFmtId="3" fontId="16" fillId="0" borderId="9" xfId="10" applyNumberFormat="1" applyFont="1" applyBorder="1" applyAlignment="1">
      <alignment horizontal="center" vertical="center" shrinkToFit="1"/>
    </xf>
    <xf numFmtId="0" fontId="16" fillId="0" borderId="4" xfId="0" applyNumberFormat="1" applyFont="1" applyBorder="1" applyAlignment="1">
      <alignment horizontal="centerContinuous" vertical="top"/>
    </xf>
    <xf numFmtId="0" fontId="16" fillId="0" borderId="12" xfId="0" applyNumberFormat="1" applyFont="1" applyBorder="1" applyAlignment="1">
      <alignment horizontal="centerContinuous" vertical="top"/>
    </xf>
    <xf numFmtId="0" fontId="16" fillId="0" borderId="4" xfId="0" applyNumberFormat="1" applyFont="1" applyBorder="1" applyAlignment="1">
      <alignment horizontal="center" vertical="top"/>
    </xf>
    <xf numFmtId="0" fontId="16" fillId="0" borderId="12" xfId="0" applyNumberFormat="1" applyFont="1" applyBorder="1" applyAlignment="1">
      <alignment horizontal="center" vertical="top" shrinkToFit="1"/>
    </xf>
    <xf numFmtId="0" fontId="16" fillId="0" borderId="4" xfId="0" applyNumberFormat="1" applyFont="1" applyBorder="1" applyAlignment="1">
      <alignment horizontal="center" vertical="top" shrinkToFit="1"/>
    </xf>
    <xf numFmtId="0" fontId="16" fillId="0" borderId="4" xfId="0" applyNumberFormat="1" applyFont="1" applyBorder="1" applyAlignment="1">
      <alignment horizontal="centerContinuous" vertical="top" shrinkToFit="1"/>
    </xf>
    <xf numFmtId="0" fontId="16" fillId="0" borderId="12" xfId="0" applyNumberFormat="1" applyFont="1" applyBorder="1" applyAlignment="1">
      <alignment horizontal="centerContinuous" vertical="top" shrinkToFit="1"/>
    </xf>
    <xf numFmtId="0" fontId="16" fillId="0" borderId="11" xfId="0" applyNumberFormat="1" applyFont="1" applyBorder="1" applyAlignment="1">
      <alignment horizontal="center" vertical="top" shrinkToFit="1"/>
    </xf>
    <xf numFmtId="176" fontId="16" fillId="0" borderId="4" xfId="0" applyNumberFormat="1" applyFont="1" applyBorder="1" applyAlignment="1">
      <alignment horizontal="center" vertical="top"/>
    </xf>
    <xf numFmtId="3" fontId="16" fillId="0" borderId="4" xfId="10" applyNumberFormat="1" applyFont="1" applyBorder="1" applyAlignment="1">
      <alignment horizontal="center" vertical="center" shrinkToFit="1"/>
    </xf>
    <xf numFmtId="176" fontId="16" fillId="0" borderId="12" xfId="0" applyNumberFormat="1" applyFont="1" applyBorder="1" applyAlignment="1">
      <alignment horizontal="center" vertical="top"/>
    </xf>
    <xf numFmtId="0" fontId="12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12" fillId="0" borderId="0" xfId="0" applyNumberFormat="1" applyFont="1" applyBorder="1" applyAlignment="1">
      <alignment horizontal="left" vertical="center"/>
    </xf>
    <xf numFmtId="0" fontId="22" fillId="0" borderId="0" xfId="0" applyNumberFormat="1" applyFont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6" fillId="0" borderId="8" xfId="0" applyNumberFormat="1" applyFont="1" applyBorder="1" applyAlignment="1">
      <alignment horizontal="center" vertical="center" shrinkToFit="1"/>
    </xf>
    <xf numFmtId="0" fontId="16" fillId="0" borderId="12" xfId="0" applyNumberFormat="1" applyFont="1" applyBorder="1" applyAlignment="1">
      <alignment horizontal="distributed" vertical="center" wrapText="1"/>
    </xf>
    <xf numFmtId="176" fontId="16" fillId="0" borderId="15" xfId="0" applyNumberFormat="1" applyFont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Continuous" vertical="center"/>
    </xf>
    <xf numFmtId="3" fontId="16" fillId="0" borderId="17" xfId="0" applyNumberFormat="1" applyFont="1" applyBorder="1" applyAlignment="1">
      <alignment horizontal="centerContinuous" vertical="center"/>
    </xf>
    <xf numFmtId="3" fontId="16" fillId="0" borderId="15" xfId="0" applyNumberFormat="1" applyFont="1" applyBorder="1" applyAlignment="1">
      <alignment horizontal="centerContinuous" vertical="center"/>
    </xf>
    <xf numFmtId="0" fontId="16" fillId="0" borderId="15" xfId="0" applyNumberFormat="1" applyFont="1" applyBorder="1" applyAlignment="1">
      <alignment horizontal="centerContinuous" vertical="center"/>
    </xf>
    <xf numFmtId="176" fontId="16" fillId="0" borderId="16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3" fontId="16" fillId="0" borderId="18" xfId="0" applyNumberFormat="1" applyFont="1" applyBorder="1" applyAlignment="1">
      <alignment horizontal="centerContinuous" vertical="center"/>
    </xf>
    <xf numFmtId="3" fontId="16" fillId="0" borderId="19" xfId="0" applyNumberFormat="1" applyFont="1" applyBorder="1" applyAlignment="1">
      <alignment horizontal="centerContinuous" vertical="center"/>
    </xf>
    <xf numFmtId="0" fontId="16" fillId="0" borderId="19" xfId="0" applyNumberFormat="1" applyFont="1" applyBorder="1" applyAlignment="1">
      <alignment horizontal="centerContinuous" vertical="center"/>
    </xf>
    <xf numFmtId="0" fontId="16" fillId="0" borderId="20" xfId="0" applyNumberFormat="1" applyFont="1" applyBorder="1" applyAlignment="1">
      <alignment horizontal="centerContinuous" vertical="center"/>
    </xf>
    <xf numFmtId="176" fontId="16" fillId="0" borderId="19" xfId="0" applyNumberFormat="1" applyFont="1" applyBorder="1" applyAlignment="1">
      <alignment horizontal="centerContinuous" vertical="center"/>
    </xf>
    <xf numFmtId="176" fontId="16" fillId="0" borderId="15" xfId="0" applyNumberFormat="1" applyFont="1" applyBorder="1" applyAlignment="1">
      <alignment horizontal="centerContinuous" vertical="center"/>
    </xf>
    <xf numFmtId="0" fontId="14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6" fillId="0" borderId="0" xfId="0" applyNumberFormat="1" applyFont="1" applyAlignment="1"/>
    <xf numFmtId="0" fontId="16" fillId="0" borderId="4" xfId="0" applyNumberFormat="1" applyFont="1" applyBorder="1" applyAlignment="1">
      <alignment horizontal="centerContinuous" vertical="center"/>
    </xf>
    <xf numFmtId="0" fontId="16" fillId="0" borderId="10" xfId="0" quotePrefix="1" applyNumberFormat="1" applyFont="1" applyFill="1" applyBorder="1" applyAlignment="1">
      <alignment horizontal="center" vertical="center"/>
    </xf>
    <xf numFmtId="41" fontId="16" fillId="0" borderId="0" xfId="1" applyNumberFormat="1" applyFont="1" applyFill="1" applyBorder="1" applyAlignment="1" applyProtection="1">
      <alignment horizontal="right" vertical="center"/>
      <protection locked="0"/>
    </xf>
    <xf numFmtId="0" fontId="12" fillId="0" borderId="0" xfId="0" applyNumberFormat="1" applyFont="1" applyFill="1" applyBorder="1" applyAlignment="1"/>
    <xf numFmtId="0" fontId="12" fillId="0" borderId="0" xfId="0" applyNumberFormat="1" applyFont="1" applyFill="1" applyAlignment="1"/>
    <xf numFmtId="3" fontId="10" fillId="0" borderId="0" xfId="10" applyNumberFormat="1" applyFont="1" applyFill="1"/>
    <xf numFmtId="0" fontId="12" fillId="0" borderId="0" xfId="0" applyNumberFormat="1" applyFont="1" applyAlignment="1">
      <alignment horizontal="right"/>
    </xf>
    <xf numFmtId="0" fontId="12" fillId="0" borderId="0" xfId="0" applyNumberFormat="1" applyFont="1" applyAlignment="1"/>
    <xf numFmtId="0" fontId="17" fillId="0" borderId="0" xfId="0" applyNumberFormat="1" applyFont="1" applyAlignment="1">
      <alignment horizontal="right"/>
    </xf>
    <xf numFmtId="0" fontId="16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Alignment="1"/>
    <xf numFmtId="0" fontId="19" fillId="0" borderId="0" xfId="0" applyNumberFormat="1" applyFont="1" applyBorder="1" applyAlignment="1">
      <alignment horizontal="right" vertical="center"/>
    </xf>
    <xf numFmtId="0" fontId="17" fillId="0" borderId="0" xfId="0" applyNumberFormat="1" applyFont="1" applyAlignment="1">
      <alignment vertical="center"/>
    </xf>
    <xf numFmtId="0" fontId="24" fillId="0" borderId="0" xfId="0" applyNumberFormat="1" applyFont="1" applyAlignment="1">
      <alignment horizontal="right" vertical="center"/>
    </xf>
    <xf numFmtId="0" fontId="17" fillId="0" borderId="0" xfId="0" applyNumberFormat="1" applyFont="1" applyBorder="1" applyAlignment="1">
      <alignment horizontal="right" vertical="center"/>
    </xf>
    <xf numFmtId="0" fontId="17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vertical="center"/>
    </xf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right"/>
    </xf>
    <xf numFmtId="0" fontId="25" fillId="0" borderId="0" xfId="0" applyNumberFormat="1" applyFont="1" applyAlignment="1">
      <alignment vertical="center"/>
    </xf>
    <xf numFmtId="0" fontId="10" fillId="0" borderId="0" xfId="0" applyNumberFormat="1" applyFont="1" applyBorder="1" applyAlignment="1"/>
    <xf numFmtId="0" fontId="12" fillId="0" borderId="0" xfId="0" applyNumberFormat="1" applyFont="1" applyBorder="1" applyAlignment="1"/>
    <xf numFmtId="0" fontId="16" fillId="0" borderId="3" xfId="0" applyNumberFormat="1" applyFont="1" applyBorder="1" applyAlignment="1">
      <alignment horizontal="centerContinuous" vertical="center" wrapText="1"/>
    </xf>
    <xf numFmtId="0" fontId="16" fillId="0" borderId="21" xfId="0" applyNumberFormat="1" applyFont="1" applyBorder="1" applyAlignment="1">
      <alignment horizontal="centerContinuous" vertical="center" wrapText="1"/>
    </xf>
    <xf numFmtId="0" fontId="16" fillId="0" borderId="8" xfId="0" applyNumberFormat="1" applyFont="1" applyBorder="1" applyAlignment="1">
      <alignment horizontal="centerContinuous" vertical="center" wrapText="1"/>
    </xf>
    <xf numFmtId="0" fontId="16" fillId="0" borderId="0" xfId="0" applyNumberFormat="1" applyFont="1" applyAlignment="1">
      <alignment wrapText="1"/>
    </xf>
    <xf numFmtId="0" fontId="16" fillId="0" borderId="1" xfId="0" applyNumberFormat="1" applyFont="1" applyBorder="1" applyAlignment="1">
      <alignment horizontal="centerContinuous" vertical="center" wrapText="1"/>
    </xf>
    <xf numFmtId="0" fontId="16" fillId="0" borderId="11" xfId="0" applyNumberFormat="1" applyFont="1" applyBorder="1" applyAlignment="1">
      <alignment horizontal="centerContinuous" vertical="center" wrapText="1"/>
    </xf>
    <xf numFmtId="0" fontId="16" fillId="0" borderId="12" xfId="0" applyNumberFormat="1" applyFont="1" applyBorder="1" applyAlignment="1">
      <alignment horizontal="centerContinuous" vertical="center" wrapText="1"/>
    </xf>
    <xf numFmtId="0" fontId="16" fillId="0" borderId="0" xfId="0" applyNumberFormat="1" applyFont="1" applyBorder="1" applyAlignment="1">
      <alignment horizontal="centerContinuous" vertical="center" wrapText="1"/>
    </xf>
    <xf numFmtId="0" fontId="16" fillId="0" borderId="6" xfId="0" applyNumberFormat="1" applyFont="1" applyBorder="1" applyAlignment="1">
      <alignment horizontal="centerContinuous" vertical="center" wrapText="1"/>
    </xf>
    <xf numFmtId="0" fontId="16" fillId="0" borderId="10" xfId="0" applyNumberFormat="1" applyFont="1" applyBorder="1" applyAlignment="1">
      <alignment horizontal="centerContinuous" vertical="center" wrapText="1"/>
    </xf>
    <xf numFmtId="0" fontId="16" fillId="0" borderId="3" xfId="0" applyNumberFormat="1" applyFont="1" applyBorder="1" applyAlignment="1">
      <alignment horizontal="centerContinuous" vertical="center"/>
    </xf>
    <xf numFmtId="0" fontId="16" fillId="0" borderId="7" xfId="0" applyNumberFormat="1" applyFont="1" applyBorder="1" applyAlignment="1">
      <alignment horizontal="centerContinuous" vertical="center"/>
    </xf>
    <xf numFmtId="0" fontId="16" fillId="0" borderId="8" xfId="0" applyNumberFormat="1" applyFont="1" applyBorder="1" applyAlignment="1">
      <alignment horizontal="centerContinuous" vertical="center"/>
    </xf>
    <xf numFmtId="0" fontId="16" fillId="0" borderId="21" xfId="0" applyNumberFormat="1" applyFont="1" applyBorder="1" applyAlignment="1">
      <alignment horizontal="centerContinuous" vertical="center"/>
    </xf>
    <xf numFmtId="0" fontId="16" fillId="0" borderId="7" xfId="0" applyNumberFormat="1" applyFont="1" applyBorder="1" applyAlignment="1">
      <alignment horizontal="centerContinuous" vertical="center" shrinkToFit="1"/>
    </xf>
    <xf numFmtId="0" fontId="16" fillId="0" borderId="21" xfId="0" applyNumberFormat="1" applyFont="1" applyBorder="1" applyAlignment="1">
      <alignment horizontal="centerContinuous" vertical="center" shrinkToFit="1"/>
    </xf>
    <xf numFmtId="0" fontId="16" fillId="0" borderId="8" xfId="0" applyNumberFormat="1" applyFont="1" applyBorder="1" applyAlignment="1">
      <alignment horizontal="centerContinuous" vertical="center" shrinkToFit="1"/>
    </xf>
    <xf numFmtId="0" fontId="16" fillId="0" borderId="3" xfId="0" applyNumberFormat="1" applyFont="1" applyBorder="1" applyAlignment="1">
      <alignment horizontal="centerContinuous" vertical="center" shrinkToFit="1"/>
    </xf>
    <xf numFmtId="3" fontId="12" fillId="0" borderId="0" xfId="0" applyNumberFormat="1" applyFont="1" applyFill="1" applyBorder="1" applyAlignment="1"/>
    <xf numFmtId="3" fontId="12" fillId="0" borderId="0" xfId="0" applyNumberFormat="1" applyFont="1" applyFill="1" applyAlignment="1"/>
    <xf numFmtId="0" fontId="10" fillId="0" borderId="0" xfId="0" applyNumberFormat="1" applyFont="1" applyFill="1" applyAlignment="1"/>
    <xf numFmtId="41" fontId="26" fillId="0" borderId="0" xfId="0" applyNumberFormat="1" applyFont="1" applyFill="1" applyBorder="1" applyAlignment="1">
      <alignment horizontal="right" vertical="center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Alignment="1"/>
    <xf numFmtId="0" fontId="12" fillId="0" borderId="0" xfId="0" applyNumberFormat="1" applyFont="1" applyFill="1" applyBorder="1" applyAlignment="1"/>
    <xf numFmtId="0" fontId="12" fillId="0" borderId="0" xfId="0" applyNumberFormat="1" applyFont="1" applyAlignment="1"/>
    <xf numFmtId="0" fontId="19" fillId="0" borderId="0" xfId="0" applyNumberFormat="1" applyFont="1" applyBorder="1" applyAlignment="1"/>
    <xf numFmtId="177" fontId="10" fillId="0" borderId="0" xfId="0" applyNumberFormat="1" applyFont="1" applyBorder="1" applyAlignment="1">
      <alignment horizontal="right" vertical="center"/>
    </xf>
    <xf numFmtId="0" fontId="16" fillId="0" borderId="22" xfId="0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 shrinkToFit="1"/>
    </xf>
    <xf numFmtId="3" fontId="10" fillId="0" borderId="10" xfId="0" applyNumberFormat="1" applyFont="1" applyBorder="1" applyAlignment="1">
      <alignment horizontal="centerContinuous" vertical="center"/>
    </xf>
    <xf numFmtId="0" fontId="10" fillId="0" borderId="1" xfId="0" applyNumberFormat="1" applyFont="1" applyBorder="1" applyAlignment="1">
      <alignment horizontal="center" vertical="center" shrinkToFit="1"/>
    </xf>
    <xf numFmtId="0" fontId="16" fillId="0" borderId="1" xfId="0" applyNumberFormat="1" applyFont="1" applyBorder="1" applyAlignment="1">
      <alignment horizontal="centerContinuous" vertical="center" shrinkToFit="1"/>
    </xf>
    <xf numFmtId="0" fontId="16" fillId="0" borderId="4" xfId="0" applyNumberFormat="1" applyFont="1" applyBorder="1" applyAlignment="1">
      <alignment horizontal="centerContinuous" vertical="center" shrinkToFit="1"/>
    </xf>
    <xf numFmtId="0" fontId="16" fillId="0" borderId="12" xfId="0" applyNumberFormat="1" applyFont="1" applyBorder="1" applyAlignment="1">
      <alignment horizontal="centerContinuous" vertical="center" shrinkToFit="1"/>
    </xf>
    <xf numFmtId="0" fontId="16" fillId="0" borderId="11" xfId="0" applyNumberFormat="1" applyFont="1" applyBorder="1" applyAlignment="1">
      <alignment horizontal="centerContinuous" vertical="center" shrinkToFit="1"/>
    </xf>
    <xf numFmtId="0" fontId="10" fillId="0" borderId="1" xfId="0" applyNumberFormat="1" applyFont="1" applyBorder="1" applyAlignment="1">
      <alignment horizontal="centerContinuous" vertical="center" shrinkToFit="1"/>
    </xf>
    <xf numFmtId="0" fontId="17" fillId="0" borderId="4" xfId="0" applyNumberFormat="1" applyFont="1" applyBorder="1" applyAlignment="1">
      <alignment horizontal="centerContinuous" vertical="center" shrinkToFit="1"/>
    </xf>
    <xf numFmtId="0" fontId="17" fillId="0" borderId="11" xfId="0" applyNumberFormat="1" applyFont="1" applyBorder="1" applyAlignment="1">
      <alignment horizontal="centerContinuous" vertical="center" shrinkToFit="1"/>
    </xf>
    <xf numFmtId="0" fontId="17" fillId="0" borderId="4" xfId="0" applyNumberFormat="1" applyFont="1" applyBorder="1" applyAlignment="1">
      <alignment horizontal="center" vertical="center" shrinkToFit="1"/>
    </xf>
    <xf numFmtId="0" fontId="17" fillId="0" borderId="12" xfId="0" applyNumberFormat="1" applyFont="1" applyBorder="1" applyAlignment="1">
      <alignment horizontal="centerContinuous" vertical="center" shrinkToFit="1"/>
    </xf>
    <xf numFmtId="0" fontId="17" fillId="0" borderId="11" xfId="0" applyNumberFormat="1" applyFont="1" applyBorder="1" applyAlignment="1">
      <alignment horizontal="center" vertical="center" shrinkToFit="1"/>
    </xf>
    <xf numFmtId="0" fontId="10" fillId="0" borderId="4" xfId="0" applyNumberFormat="1" applyFont="1" applyBorder="1" applyAlignment="1">
      <alignment horizontal="centerContinuous" vertical="center" shrinkToFit="1"/>
    </xf>
    <xf numFmtId="49" fontId="17" fillId="0" borderId="11" xfId="0" applyNumberFormat="1" applyFont="1" applyBorder="1" applyAlignment="1">
      <alignment horizontal="center" vertical="center" shrinkToFit="1"/>
    </xf>
    <xf numFmtId="49" fontId="17" fillId="0" borderId="1" xfId="1" applyNumberFormat="1" applyFont="1" applyBorder="1" applyAlignment="1">
      <alignment horizontal="centerContinuous" vertical="center" shrinkToFit="1"/>
    </xf>
    <xf numFmtId="49" fontId="17" fillId="0" borderId="1" xfId="0" applyNumberFormat="1" applyFont="1" applyBorder="1" applyAlignment="1">
      <alignment horizontal="centerContinuous" vertical="center" shrinkToFit="1"/>
    </xf>
    <xf numFmtId="49" fontId="17" fillId="0" borderId="4" xfId="1" applyNumberFormat="1" applyFont="1" applyBorder="1" applyAlignment="1">
      <alignment horizontal="centerContinuous" vertical="center" shrinkToFit="1"/>
    </xf>
    <xf numFmtId="0" fontId="16" fillId="0" borderId="1" xfId="0" applyNumberFormat="1" applyFont="1" applyBorder="1" applyAlignment="1">
      <alignment horizontal="center" vertical="center" wrapText="1" shrinkToFit="1"/>
    </xf>
    <xf numFmtId="0" fontId="16" fillId="0" borderId="0" xfId="0" applyNumberFormat="1" applyFont="1" applyAlignment="1">
      <alignment horizontal="center" vertical="center"/>
    </xf>
    <xf numFmtId="0" fontId="16" fillId="0" borderId="7" xfId="0" applyNumberFormat="1" applyFont="1" applyBorder="1" applyAlignment="1">
      <alignment horizontal="centerContinuous" vertical="center"/>
    </xf>
    <xf numFmtId="0" fontId="12" fillId="0" borderId="0" xfId="0" applyNumberFormat="1" applyFont="1" applyFill="1" applyBorder="1" applyAlignment="1">
      <alignment horizontal="right"/>
    </xf>
    <xf numFmtId="0" fontId="22" fillId="0" borderId="0" xfId="0" applyNumberFormat="1" applyFont="1" applyAlignment="1"/>
    <xf numFmtId="0" fontId="16" fillId="0" borderId="16" xfId="0" applyNumberFormat="1" applyFont="1" applyBorder="1" applyAlignment="1">
      <alignment horizontal="centerContinuous" vertical="center"/>
    </xf>
    <xf numFmtId="0" fontId="16" fillId="0" borderId="17" xfId="0" applyNumberFormat="1" applyFont="1" applyBorder="1" applyAlignment="1">
      <alignment horizontal="centerContinuous" vertical="center"/>
    </xf>
    <xf numFmtId="0" fontId="16" fillId="0" borderId="18" xfId="0" applyNumberFormat="1" applyFont="1" applyBorder="1" applyAlignment="1">
      <alignment horizontal="centerContinuous" vertical="center"/>
    </xf>
    <xf numFmtId="3" fontId="10" fillId="0" borderId="3" xfId="0" applyNumberFormat="1" applyFont="1" applyBorder="1" applyAlignment="1">
      <alignment horizontal="centerContinuous" vertical="center" shrinkToFit="1"/>
    </xf>
    <xf numFmtId="38" fontId="14" fillId="0" borderId="0" xfId="0" applyNumberFormat="1" applyFont="1" applyFill="1" applyBorder="1" applyAlignment="1"/>
    <xf numFmtId="38" fontId="10" fillId="0" borderId="0" xfId="0" applyNumberFormat="1" applyFont="1" applyFill="1" applyBorder="1" applyAlignment="1"/>
    <xf numFmtId="38" fontId="16" fillId="0" borderId="0" xfId="0" applyNumberFormat="1" applyFont="1" applyFill="1" applyBorder="1" applyAlignment="1">
      <alignment vertical="center"/>
    </xf>
    <xf numFmtId="3" fontId="16" fillId="0" borderId="3" xfId="0" applyNumberFormat="1" applyFont="1" applyFill="1" applyBorder="1" applyAlignment="1">
      <alignment vertical="center"/>
    </xf>
    <xf numFmtId="3" fontId="16" fillId="0" borderId="7" xfId="0" applyNumberFormat="1" applyFont="1" applyFill="1" applyBorder="1" applyAlignment="1">
      <alignment horizontal="center" vertical="center"/>
    </xf>
    <xf numFmtId="38" fontId="16" fillId="0" borderId="7" xfId="0" applyNumberFormat="1" applyFont="1" applyFill="1" applyBorder="1" applyAlignment="1">
      <alignment vertical="center"/>
    </xf>
    <xf numFmtId="3" fontId="16" fillId="0" borderId="6" xfId="0" applyNumberFormat="1" applyFont="1" applyFill="1" applyBorder="1" applyAlignment="1">
      <alignment vertical="center"/>
    </xf>
    <xf numFmtId="3" fontId="16" fillId="0" borderId="3" xfId="0" applyNumberFormat="1" applyFont="1" applyFill="1" applyBorder="1" applyAlignment="1">
      <alignment horizontal="center" vertical="center" wrapText="1"/>
    </xf>
    <xf numFmtId="3" fontId="16" fillId="0" borderId="11" xfId="0" applyNumberFormat="1" applyFont="1" applyFill="1" applyBorder="1" applyAlignment="1">
      <alignment vertical="center"/>
    </xf>
    <xf numFmtId="3" fontId="16" fillId="0" borderId="12" xfId="0" applyNumberFormat="1" applyFont="1" applyFill="1" applyBorder="1" applyAlignment="1">
      <alignment vertical="center"/>
    </xf>
    <xf numFmtId="0" fontId="16" fillId="0" borderId="10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left" vertical="center"/>
    </xf>
    <xf numFmtId="3" fontId="16" fillId="0" borderId="4" xfId="0" applyNumberFormat="1" applyFont="1" applyFill="1" applyBorder="1" applyAlignment="1">
      <alignment horizontal="center" vertical="center" shrinkToFit="1"/>
    </xf>
    <xf numFmtId="3" fontId="16" fillId="0" borderId="4" xfId="0" applyNumberFormat="1" applyFont="1" applyFill="1" applyBorder="1" applyAlignment="1">
      <alignment horizontal="centerContinuous" vertical="center"/>
    </xf>
    <xf numFmtId="3" fontId="16" fillId="0" borderId="1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6" fillId="0" borderId="14" xfId="0" applyNumberFormat="1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 wrapText="1"/>
    </xf>
    <xf numFmtId="3" fontId="16" fillId="0" borderId="0" xfId="1" applyNumberFormat="1" applyFont="1" applyFill="1" applyBorder="1" applyAlignment="1">
      <alignment horizontal="right" vertical="center" shrinkToFit="1"/>
    </xf>
    <xf numFmtId="3" fontId="16" fillId="0" borderId="0" xfId="1" applyNumberFormat="1" applyFont="1" applyFill="1" applyBorder="1" applyAlignment="1">
      <alignment horizontal="right" vertical="center" wrapText="1"/>
    </xf>
    <xf numFmtId="41" fontId="16" fillId="0" borderId="0" xfId="1" applyNumberFormat="1" applyFont="1" applyFill="1" applyBorder="1" applyAlignment="1">
      <alignment horizontal="right" vertical="center" shrinkToFit="1"/>
    </xf>
    <xf numFmtId="3" fontId="16" fillId="0" borderId="0" xfId="0" applyNumberFormat="1" applyFont="1" applyFill="1" applyBorder="1" applyAlignment="1">
      <alignment horizontal="right" vertical="center" wrapText="1"/>
    </xf>
    <xf numFmtId="38" fontId="16" fillId="0" borderId="0" xfId="0" applyNumberFormat="1" applyFont="1" applyFill="1" applyBorder="1" applyAlignment="1"/>
    <xf numFmtId="3" fontId="16" fillId="0" borderId="0" xfId="1" applyNumberFormat="1" applyFont="1" applyFill="1" applyBorder="1" applyAlignment="1" applyProtection="1">
      <alignment horizontal="right" vertical="center" shrinkToFit="1"/>
      <protection locked="0"/>
    </xf>
    <xf numFmtId="41" fontId="16" fillId="0" borderId="0" xfId="1" applyNumberFormat="1" applyFont="1" applyFill="1" applyBorder="1" applyAlignment="1" applyProtection="1">
      <alignment horizontal="right" vertical="center" shrinkToFit="1"/>
      <protection locked="0"/>
    </xf>
    <xf numFmtId="38" fontId="12" fillId="0" borderId="0" xfId="0" applyNumberFormat="1" applyFont="1" applyFill="1" applyBorder="1" applyAlignment="1"/>
    <xf numFmtId="3" fontId="10" fillId="0" borderId="0" xfId="10" applyNumberFormat="1" applyFont="1" applyFill="1" applyBorder="1"/>
    <xf numFmtId="0" fontId="14" fillId="0" borderId="0" xfId="0" applyNumberFormat="1" applyFont="1" applyAlignment="1"/>
    <xf numFmtId="0" fontId="12" fillId="0" borderId="0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vertical="center"/>
    </xf>
    <xf numFmtId="1" fontId="10" fillId="0" borderId="0" xfId="0" applyNumberFormat="1" applyFont="1" applyBorder="1" applyAlignment="1"/>
    <xf numFmtId="1" fontId="10" fillId="0" borderId="0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Continuous" vertical="center"/>
    </xf>
    <xf numFmtId="0" fontId="16" fillId="0" borderId="7" xfId="0" applyNumberFormat="1" applyFont="1" applyFill="1" applyBorder="1" applyAlignment="1">
      <alignment horizontal="centerContinuous" vertical="center"/>
    </xf>
    <xf numFmtId="0" fontId="16" fillId="0" borderId="3" xfId="0" applyNumberFormat="1" applyFont="1" applyBorder="1" applyAlignment="1">
      <alignment horizontal="centerContinuous" vertical="center"/>
    </xf>
    <xf numFmtId="0" fontId="16" fillId="0" borderId="1" xfId="0" applyNumberFormat="1" applyFont="1" applyFill="1" applyBorder="1" applyAlignment="1">
      <alignment horizontal="centerContinuous" vertical="center"/>
    </xf>
    <xf numFmtId="0" fontId="16" fillId="0" borderId="4" xfId="0" applyNumberFormat="1" applyFont="1" applyBorder="1" applyAlignment="1">
      <alignment horizontal="centerContinuous" vertical="center"/>
    </xf>
    <xf numFmtId="0" fontId="16" fillId="0" borderId="4" xfId="0" applyNumberFormat="1" applyFont="1" applyFill="1" applyBorder="1" applyAlignment="1">
      <alignment horizontal="centerContinuous" vertical="center"/>
    </xf>
    <xf numFmtId="0" fontId="16" fillId="0" borderId="1" xfId="0" applyNumberFormat="1" applyFont="1" applyBorder="1" applyAlignment="1">
      <alignment horizontal="centerContinuous" vertical="center"/>
    </xf>
    <xf numFmtId="41" fontId="16" fillId="0" borderId="0" xfId="0" applyNumberFormat="1" applyFont="1" applyFill="1" applyBorder="1" applyAlignment="1">
      <alignment horizontal="right" vertical="center" shrinkToFit="1"/>
    </xf>
    <xf numFmtId="0" fontId="16" fillId="0" borderId="0" xfId="0" quotePrefix="1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right"/>
    </xf>
    <xf numFmtId="0" fontId="19" fillId="0" borderId="0" xfId="0" quotePrefix="1" applyNumberFormat="1" applyFont="1" applyBorder="1" applyAlignment="1">
      <alignment horizontal="center" vertical="center"/>
    </xf>
    <xf numFmtId="0" fontId="22" fillId="0" borderId="0" xfId="0" applyNumberFormat="1" applyFont="1" applyBorder="1" applyAlignment="1"/>
    <xf numFmtId="1" fontId="2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Continuous" vertical="center"/>
    </xf>
    <xf numFmtId="1" fontId="14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1" fontId="16" fillId="0" borderId="10" xfId="0" applyNumberFormat="1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49" fontId="16" fillId="0" borderId="1" xfId="10" applyNumberFormat="1" applyFont="1" applyFill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 shrinkToFit="1"/>
    </xf>
    <xf numFmtId="0" fontId="16" fillId="0" borderId="0" xfId="0" applyNumberFormat="1" applyFont="1" applyBorder="1" applyAlignment="1">
      <alignment horizont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6" fillId="0" borderId="21" xfId="0" applyNumberFormat="1" applyFont="1" applyFill="1" applyBorder="1" applyAlignment="1">
      <alignment vertical="center"/>
    </xf>
    <xf numFmtId="0" fontId="16" fillId="0" borderId="8" xfId="0" applyNumberFormat="1" applyFont="1" applyFill="1" applyBorder="1" applyAlignment="1">
      <alignment horizontal="centerContinuous" vertical="center"/>
    </xf>
    <xf numFmtId="0" fontId="16" fillId="0" borderId="21" xfId="0" applyNumberFormat="1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Border="1" applyAlignment="1">
      <alignment horizontal="right"/>
    </xf>
    <xf numFmtId="0" fontId="16" fillId="0" borderId="7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 shrinkToFit="1"/>
    </xf>
    <xf numFmtId="0" fontId="14" fillId="0" borderId="0" xfId="0" applyNumberFormat="1" applyFont="1" applyBorder="1" applyAlignment="1"/>
    <xf numFmtId="0" fontId="16" fillId="0" borderId="2" xfId="0" applyNumberFormat="1" applyFont="1" applyBorder="1" applyAlignment="1">
      <alignment horizontal="center" vertical="center"/>
    </xf>
    <xf numFmtId="176" fontId="16" fillId="0" borderId="0" xfId="1" applyNumberFormat="1" applyFont="1" applyFill="1" applyBorder="1" applyAlignment="1">
      <alignment horizontal="right" vertical="center" shrinkToFit="1"/>
    </xf>
    <xf numFmtId="176" fontId="16" fillId="0" borderId="10" xfId="1" applyNumberFormat="1" applyFont="1" applyFill="1" applyBorder="1" applyAlignment="1">
      <alignment horizontal="right" vertical="center" shrinkToFit="1"/>
    </xf>
    <xf numFmtId="0" fontId="10" fillId="0" borderId="0" xfId="0" applyNumberFormat="1" applyFont="1" applyBorder="1" applyAlignment="1">
      <alignment horizontal="left" vertical="center"/>
    </xf>
    <xf numFmtId="177" fontId="26" fillId="0" borderId="0" xfId="0" applyNumberFormat="1" applyFont="1" applyBorder="1" applyAlignment="1">
      <alignment vertical="center"/>
    </xf>
    <xf numFmtId="180" fontId="26" fillId="0" borderId="0" xfId="0" applyNumberFormat="1" applyFont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0" fontId="26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right" vertical="center"/>
    </xf>
    <xf numFmtId="41" fontId="27" fillId="2" borderId="0" xfId="1" applyNumberFormat="1" applyFont="1" applyFill="1" applyBorder="1" applyAlignment="1">
      <alignment horizontal="right" vertical="top"/>
    </xf>
    <xf numFmtId="176" fontId="27" fillId="2" borderId="0" xfId="1" applyNumberFormat="1" applyFont="1" applyFill="1" applyBorder="1" applyAlignment="1">
      <alignment horizontal="right" vertical="center" shrinkToFit="1"/>
    </xf>
    <xf numFmtId="0" fontId="23" fillId="0" borderId="0" xfId="0" applyNumberFormat="1" applyFont="1" applyAlignment="1">
      <alignment vertical="center"/>
    </xf>
    <xf numFmtId="3" fontId="16" fillId="0" borderId="7" xfId="0" applyNumberFormat="1" applyFont="1" applyFill="1" applyBorder="1" applyAlignment="1">
      <alignment horizontal="centerContinuous" vertical="center"/>
    </xf>
    <xf numFmtId="41" fontId="16" fillId="3" borderId="0" xfId="0" applyNumberFormat="1" applyFont="1" applyFill="1" applyBorder="1" applyAlignment="1" applyProtection="1">
      <alignment horizontal="right" vertical="center"/>
      <protection locked="0"/>
    </xf>
    <xf numFmtId="41" fontId="16" fillId="3" borderId="0" xfId="0" applyNumberFormat="1" applyFont="1" applyFill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 vertical="center" shrinkToFit="1"/>
    </xf>
    <xf numFmtId="0" fontId="10" fillId="0" borderId="0" xfId="14" applyNumberFormat="1" applyFont="1" applyFill="1" applyAlignment="1">
      <alignment vertical="center"/>
    </xf>
    <xf numFmtId="177" fontId="26" fillId="0" borderId="0" xfId="0" applyNumberFormat="1" applyFont="1" applyBorder="1" applyAlignment="1">
      <alignment horizontal="right" vertical="center"/>
    </xf>
    <xf numFmtId="180" fontId="26" fillId="0" borderId="0" xfId="0" applyNumberFormat="1" applyFont="1" applyBorder="1" applyAlignment="1">
      <alignment horizontal="right" vertical="center"/>
    </xf>
    <xf numFmtId="181" fontId="26" fillId="0" borderId="0" xfId="0" applyNumberFormat="1" applyFont="1" applyBorder="1" applyAlignment="1">
      <alignment horizontal="right" vertical="center"/>
    </xf>
    <xf numFmtId="0" fontId="26" fillId="0" borderId="0" xfId="0" applyNumberFormat="1" applyFont="1" applyBorder="1" applyAlignment="1">
      <alignment horizontal="right" vertical="center"/>
    </xf>
    <xf numFmtId="0" fontId="10" fillId="0" borderId="0" xfId="14" applyNumberFormat="1" applyFont="1" applyFill="1"/>
    <xf numFmtId="0" fontId="16" fillId="0" borderId="0" xfId="0" applyNumberFormat="1" applyFont="1" applyBorder="1" applyAlignment="1">
      <alignment horizontal="centerContinuous"/>
    </xf>
    <xf numFmtId="0" fontId="16" fillId="0" borderId="0" xfId="0" applyNumberFormat="1" applyFont="1" applyBorder="1" applyAlignment="1">
      <alignment horizontal="centerContinuous" vertical="center"/>
    </xf>
    <xf numFmtId="0" fontId="16" fillId="0" borderId="11" xfId="0" applyNumberFormat="1" applyFont="1" applyBorder="1" applyAlignment="1">
      <alignment horizontal="centerContinuous" vertical="top"/>
    </xf>
    <xf numFmtId="41" fontId="16" fillId="0" borderId="0" xfId="7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top"/>
    </xf>
    <xf numFmtId="0" fontId="16" fillId="0" borderId="21" xfId="0" applyNumberFormat="1" applyFont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Continuous" vertical="center" shrinkToFit="1"/>
    </xf>
    <xf numFmtId="0" fontId="16" fillId="0" borderId="21" xfId="0" applyNumberFormat="1" applyFont="1" applyFill="1" applyBorder="1" applyAlignment="1">
      <alignment horizontal="centerContinuous" vertical="center" shrinkToFit="1"/>
    </xf>
    <xf numFmtId="0" fontId="16" fillId="0" borderId="8" xfId="0" applyNumberFormat="1" applyFont="1" applyFill="1" applyBorder="1" applyAlignment="1">
      <alignment horizontal="centerContinuous" vertical="center" shrinkToFit="1"/>
    </xf>
    <xf numFmtId="0" fontId="16" fillId="0" borderId="11" xfId="0" applyNumberFormat="1" applyFont="1" applyFill="1" applyBorder="1" applyAlignment="1">
      <alignment horizontal="centerContinuous" vertical="center" shrinkToFit="1"/>
    </xf>
    <xf numFmtId="0" fontId="16" fillId="0" borderId="1" xfId="0" applyNumberFormat="1" applyFont="1" applyFill="1" applyBorder="1" applyAlignment="1">
      <alignment horizontal="centerContinuous" vertical="center" shrinkToFit="1"/>
    </xf>
    <xf numFmtId="0" fontId="16" fillId="0" borderId="12" xfId="0" applyNumberFormat="1" applyFont="1" applyFill="1" applyBorder="1" applyAlignment="1">
      <alignment horizontal="centerContinuous" vertical="center" shrinkToFit="1"/>
    </xf>
    <xf numFmtId="41" fontId="16" fillId="0" borderId="0" xfId="8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 applyAlignment="1">
      <alignment horizontal="right" vertical="center" shrinkToFit="1"/>
    </xf>
    <xf numFmtId="0" fontId="16" fillId="0" borderId="1" xfId="0" applyNumberFormat="1" applyFont="1" applyFill="1" applyBorder="1" applyAlignment="1">
      <alignment horizontal="centerContinuous" vertical="center" wrapText="1" shrinkToFit="1"/>
    </xf>
    <xf numFmtId="0" fontId="16" fillId="0" borderId="9" xfId="0" applyNumberFormat="1" applyFont="1" applyBorder="1" applyAlignment="1">
      <alignment vertical="center" wrapText="1"/>
    </xf>
    <xf numFmtId="0" fontId="16" fillId="0" borderId="7" xfId="0" applyNumberFormat="1" applyFont="1" applyBorder="1" applyAlignment="1">
      <alignment horizontal="center" vertical="center" shrinkToFit="1"/>
    </xf>
    <xf numFmtId="0" fontId="16" fillId="0" borderId="4" xfId="0" applyNumberFormat="1" applyFont="1" applyBorder="1" applyAlignment="1">
      <alignment vertical="center" wrapText="1"/>
    </xf>
    <xf numFmtId="0" fontId="17" fillId="0" borderId="2" xfId="0" applyNumberFormat="1" applyFont="1" applyBorder="1" applyAlignment="1">
      <alignment horizontal="center" vertical="center" wrapText="1" shrinkToFit="1"/>
    </xf>
    <xf numFmtId="0" fontId="10" fillId="0" borderId="0" xfId="0" applyNumberFormat="1" applyFont="1" applyBorder="1" applyAlignment="1" applyProtection="1">
      <alignment horizontal="left"/>
    </xf>
    <xf numFmtId="0" fontId="10" fillId="0" borderId="0" xfId="0" applyNumberFormat="1" applyFont="1" applyBorder="1" applyAlignment="1">
      <alignment horizontal="right" vertical="center"/>
    </xf>
    <xf numFmtId="0" fontId="28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 applyProtection="1"/>
    <xf numFmtId="0" fontId="12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Fill="1" applyBorder="1" applyAlignment="1" applyProtection="1"/>
    <xf numFmtId="0" fontId="17" fillId="0" borderId="0" xfId="0" applyNumberFormat="1" applyFont="1" applyFill="1" applyAlignment="1" applyProtection="1"/>
    <xf numFmtId="0" fontId="12" fillId="0" borderId="0" xfId="0" applyNumberFormat="1" applyFont="1" applyBorder="1" applyAlignment="1">
      <alignment horizontal="right"/>
    </xf>
    <xf numFmtId="41" fontId="16" fillId="3" borderId="11" xfId="0" applyNumberFormat="1" applyFont="1" applyFill="1" applyBorder="1" applyAlignment="1" applyProtection="1">
      <alignment horizontal="right" vertical="center"/>
      <protection locked="0"/>
    </xf>
    <xf numFmtId="0" fontId="16" fillId="0" borderId="4" xfId="0" applyNumberFormat="1" applyFont="1" applyBorder="1" applyAlignment="1">
      <alignment horizontal="center" vertical="center" wrapText="1" shrinkToFit="1"/>
    </xf>
    <xf numFmtId="0" fontId="10" fillId="0" borderId="0" xfId="0" applyNumberFormat="1" applyFont="1" applyBorder="1" applyAlignment="1">
      <alignment horizontal="center"/>
    </xf>
    <xf numFmtId="0" fontId="16" fillId="0" borderId="6" xfId="0" applyNumberFormat="1" applyFont="1" applyBorder="1" applyAlignment="1">
      <alignment horizontal="centerContinuous" vertical="center"/>
    </xf>
    <xf numFmtId="185" fontId="10" fillId="0" borderId="0" xfId="0" applyNumberFormat="1" applyFont="1" applyFill="1" applyBorder="1" applyAlignment="1" applyProtection="1">
      <alignment horizontal="right" vertical="top"/>
    </xf>
    <xf numFmtId="0" fontId="16" fillId="0" borderId="2" xfId="0" applyNumberFormat="1" applyFont="1" applyBorder="1" applyAlignment="1">
      <alignment horizontal="center" vertical="center" wrapText="1"/>
    </xf>
    <xf numFmtId="41" fontId="16" fillId="0" borderId="0" xfId="0" quotePrefix="1" applyNumberFormat="1" applyFont="1" applyFill="1" applyBorder="1" applyAlignment="1">
      <alignment horizontal="right" vertical="center"/>
    </xf>
    <xf numFmtId="0" fontId="21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right" vertical="center"/>
    </xf>
    <xf numFmtId="0" fontId="21" fillId="0" borderId="0" xfId="0" applyNumberFormat="1" applyFont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horizontal="centerContinuous" vertical="center"/>
    </xf>
    <xf numFmtId="0" fontId="16" fillId="0" borderId="22" xfId="0" applyNumberFormat="1" applyFont="1" applyBorder="1" applyAlignment="1">
      <alignment horizontal="center" vertical="center"/>
    </xf>
    <xf numFmtId="176" fontId="16" fillId="0" borderId="7" xfId="0" applyNumberFormat="1" applyFont="1" applyBorder="1" applyAlignment="1">
      <alignment horizontal="center" vertical="center"/>
    </xf>
    <xf numFmtId="0" fontId="16" fillId="0" borderId="18" xfId="0" applyNumberFormat="1" applyFont="1" applyBorder="1" applyAlignment="1">
      <alignment horizontal="center" vertical="center"/>
    </xf>
    <xf numFmtId="179" fontId="29" fillId="0" borderId="0" xfId="0" applyNumberFormat="1" applyFont="1" applyBorder="1" applyAlignment="1">
      <alignment horizontal="left"/>
    </xf>
    <xf numFmtId="0" fontId="16" fillId="0" borderId="7" xfId="0" applyNumberFormat="1" applyFont="1" applyBorder="1" applyAlignment="1">
      <alignment horizontal="center" vertical="center" wrapText="1" shrinkToFit="1"/>
    </xf>
    <xf numFmtId="0" fontId="16" fillId="0" borderId="8" xfId="0" applyNumberFormat="1" applyFont="1" applyBorder="1" applyAlignment="1">
      <alignment horizontal="center" vertical="center" wrapText="1" shrinkToFit="1"/>
    </xf>
    <xf numFmtId="41" fontId="16" fillId="0" borderId="0" xfId="9" applyNumberFormat="1" applyFont="1" applyFill="1" applyBorder="1" applyAlignment="1">
      <alignment horizontal="right" vertical="center"/>
    </xf>
    <xf numFmtId="41" fontId="16" fillId="0" borderId="0" xfId="9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Fill="1" applyAlignment="1">
      <alignment horizontal="right"/>
    </xf>
    <xf numFmtId="0" fontId="16" fillId="0" borderId="15" xfId="0" applyNumberFormat="1" applyFont="1" applyBorder="1" applyAlignment="1">
      <alignment horizontal="centerContinuous" vertical="center" shrinkToFit="1"/>
    </xf>
    <xf numFmtId="0" fontId="16" fillId="0" borderId="17" xfId="0" applyNumberFormat="1" applyFont="1" applyBorder="1" applyAlignment="1">
      <alignment horizontal="centerContinuous" vertical="center" shrinkToFit="1"/>
    </xf>
    <xf numFmtId="0" fontId="16" fillId="0" borderId="2" xfId="0" applyNumberFormat="1" applyFont="1" applyFill="1" applyBorder="1" applyAlignment="1">
      <alignment horizontal="center" vertical="center" wrapText="1" shrinkToFit="1"/>
    </xf>
    <xf numFmtId="0" fontId="16" fillId="0" borderId="3" xfId="0" applyNumberFormat="1" applyFont="1" applyBorder="1" applyAlignment="1">
      <alignment horizontal="center" vertical="center" shrinkToFit="1"/>
    </xf>
    <xf numFmtId="0" fontId="16" fillId="0" borderId="1" xfId="0" applyNumberFormat="1" applyFont="1" applyBorder="1" applyAlignment="1">
      <alignment vertical="center" shrinkToFit="1"/>
    </xf>
    <xf numFmtId="0" fontId="16" fillId="0" borderId="4" xfId="0" applyNumberFormat="1" applyFont="1" applyBorder="1" applyAlignment="1">
      <alignment vertical="center" shrinkToFit="1"/>
    </xf>
    <xf numFmtId="0" fontId="16" fillId="0" borderId="14" xfId="5" applyNumberFormat="1" applyFont="1" applyBorder="1" applyAlignment="1">
      <alignment horizontal="center" vertical="center" wrapText="1"/>
    </xf>
    <xf numFmtId="0" fontId="17" fillId="0" borderId="13" xfId="0" applyNumberFormat="1" applyFont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182" fontId="26" fillId="2" borderId="0" xfId="10" applyNumberFormat="1" applyFont="1" applyFill="1" applyBorder="1" applyAlignment="1">
      <alignment horizontal="right" vertical="center"/>
    </xf>
    <xf numFmtId="0" fontId="16" fillId="0" borderId="2" xfId="0" applyNumberFormat="1" applyFont="1" applyBorder="1" applyAlignment="1">
      <alignment horizontal="center" vertical="center" wrapText="1"/>
    </xf>
    <xf numFmtId="41" fontId="27" fillId="2" borderId="0" xfId="10" applyNumberFormat="1" applyFont="1" applyFill="1" applyBorder="1" applyAlignment="1">
      <alignment horizontal="center" vertical="center"/>
    </xf>
    <xf numFmtId="41" fontId="27" fillId="2" borderId="0" xfId="10" applyNumberFormat="1" applyFont="1" applyFill="1" applyBorder="1" applyAlignment="1">
      <alignment horizontal="right" vertical="center"/>
    </xf>
    <xf numFmtId="41" fontId="27" fillId="2" borderId="0" xfId="3" applyNumberFormat="1" applyFont="1" applyFill="1" applyBorder="1" applyAlignment="1">
      <alignment horizontal="right" vertical="center"/>
    </xf>
    <xf numFmtId="0" fontId="14" fillId="0" borderId="0" xfId="0" applyNumberFormat="1" applyFont="1" applyAlignment="1">
      <alignment vertical="center"/>
    </xf>
    <xf numFmtId="0" fontId="16" fillId="0" borderId="13" xfId="0" applyNumberFormat="1" applyFont="1" applyBorder="1" applyAlignment="1">
      <alignment horizontal="centerContinuous" vertical="center" wrapText="1"/>
    </xf>
    <xf numFmtId="0" fontId="16" fillId="0" borderId="5" xfId="0" applyNumberFormat="1" applyFont="1" applyBorder="1" applyAlignment="1">
      <alignment horizontal="centerContinuous" vertical="center" wrapText="1"/>
    </xf>
    <xf numFmtId="0" fontId="16" fillId="0" borderId="10" xfId="0" applyNumberFormat="1" applyFont="1" applyFill="1" applyBorder="1" applyAlignment="1">
      <alignment horizontal="distributed" vertical="center" wrapText="1"/>
    </xf>
    <xf numFmtId="0" fontId="16" fillId="0" borderId="6" xfId="0" applyNumberFormat="1" applyFont="1" applyFill="1" applyBorder="1" applyAlignment="1" applyProtection="1">
      <alignment horizontal="right" vertical="center" shrinkToFit="1"/>
      <protection locked="0"/>
    </xf>
    <xf numFmtId="0" fontId="16" fillId="0" borderId="0" xfId="0" applyNumberFormat="1" applyFont="1" applyFill="1" applyBorder="1" applyAlignment="1" applyProtection="1">
      <alignment horizontal="right" vertical="center"/>
      <protection locked="0"/>
    </xf>
    <xf numFmtId="178" fontId="10" fillId="0" borderId="0" xfId="0" applyNumberFormat="1" applyFont="1" applyAlignment="1">
      <alignment horizontal="left" vertical="center"/>
    </xf>
    <xf numFmtId="0" fontId="12" fillId="0" borderId="0" xfId="0" applyNumberFormat="1" applyFont="1" applyFill="1" applyAlignment="1" applyProtection="1">
      <alignment horizontal="right"/>
      <protection locked="0"/>
    </xf>
    <xf numFmtId="0" fontId="12" fillId="0" borderId="0" xfId="0" applyNumberFormat="1" applyFont="1" applyFill="1" applyBorder="1" applyAlignment="1" applyProtection="1">
      <alignment horizontal="right"/>
      <protection locked="0"/>
    </xf>
    <xf numFmtId="178" fontId="12" fillId="0" borderId="0" xfId="0" applyNumberFormat="1" applyFont="1" applyAlignment="1">
      <alignment vertical="center"/>
    </xf>
    <xf numFmtId="0" fontId="16" fillId="0" borderId="18" xfId="0" applyNumberFormat="1" applyFont="1" applyBorder="1" applyAlignment="1">
      <alignment horizontal="centerContinuous" vertical="center" shrinkToFit="1"/>
    </xf>
    <xf numFmtId="0" fontId="16" fillId="0" borderId="19" xfId="0" applyNumberFormat="1" applyFont="1" applyBorder="1" applyAlignment="1">
      <alignment horizontal="centerContinuous" vertical="center" shrinkToFit="1"/>
    </xf>
    <xf numFmtId="0" fontId="16" fillId="0" borderId="19" xfId="0" applyNumberFormat="1" applyFont="1" applyBorder="1" applyAlignment="1">
      <alignment horizontal="centerContinuous" vertical="center" wrapText="1"/>
    </xf>
    <xf numFmtId="0" fontId="16" fillId="0" borderId="12" xfId="0" applyNumberFormat="1" applyFont="1" applyFill="1" applyBorder="1" applyAlignment="1">
      <alignment horizontal="distributed" vertical="center" wrapText="1"/>
    </xf>
    <xf numFmtId="0" fontId="16" fillId="0" borderId="1" xfId="0" applyNumberFormat="1" applyFont="1" applyFill="1" applyBorder="1" applyAlignment="1" applyProtection="1">
      <alignment horizontal="right" vertical="center" shrinkToFit="1"/>
      <protection locked="0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Alignment="1">
      <alignment vertical="center"/>
    </xf>
    <xf numFmtId="185" fontId="27" fillId="0" borderId="0" xfId="10" applyNumberFormat="1" applyFont="1" applyFill="1" applyBorder="1" applyAlignment="1">
      <alignment horizontal="right" vertical="top"/>
    </xf>
    <xf numFmtId="182" fontId="27" fillId="0" borderId="0" xfId="10" applyNumberFormat="1" applyFont="1" applyFill="1" applyBorder="1" applyAlignment="1">
      <alignment horizontal="right" vertical="top"/>
    </xf>
    <xf numFmtId="41" fontId="27" fillId="0" borderId="0" xfId="10" applyNumberFormat="1" applyFont="1" applyFill="1" applyBorder="1" applyAlignment="1">
      <alignment horizontal="right" vertical="top"/>
    </xf>
    <xf numFmtId="0" fontId="12" fillId="0" borderId="0" xfId="0" applyNumberFormat="1" applyFont="1" applyFill="1" applyAlignment="1"/>
    <xf numFmtId="41" fontId="12" fillId="0" borderId="0" xfId="0" applyNumberFormat="1" applyFont="1" applyFill="1" applyAlignment="1"/>
    <xf numFmtId="0" fontId="10" fillId="0" borderId="0" xfId="0" applyNumberFormat="1" applyFont="1" applyFill="1" applyAlignment="1" applyProtection="1">
      <alignment horizontal="left"/>
      <protection locked="0"/>
    </xf>
    <xf numFmtId="41" fontId="16" fillId="0" borderId="0" xfId="0" applyNumberFormat="1" applyFont="1" applyFill="1" applyBorder="1" applyAlignment="1">
      <alignment horizontal="right" vertical="center"/>
    </xf>
    <xf numFmtId="41" fontId="16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Alignment="1"/>
    <xf numFmtId="1" fontId="27" fillId="0" borderId="0" xfId="10" applyNumberFormat="1" applyFont="1" applyFill="1" applyBorder="1"/>
    <xf numFmtId="41" fontId="27" fillId="0" borderId="0" xfId="1" applyNumberFormat="1" applyFont="1" applyFill="1" applyBorder="1" applyAlignment="1">
      <alignment shrinkToFit="1"/>
    </xf>
    <xf numFmtId="41" fontId="27" fillId="0" borderId="0" xfId="1" applyNumberFormat="1" applyFont="1" applyFill="1" applyBorder="1" applyAlignment="1"/>
    <xf numFmtId="0" fontId="23" fillId="0" borderId="0" xfId="0" applyNumberFormat="1" applyFont="1" applyAlignment="1"/>
    <xf numFmtId="1" fontId="12" fillId="0" borderId="0" xfId="0" applyNumberFormat="1" applyFont="1" applyBorder="1" applyAlignment="1"/>
    <xf numFmtId="0" fontId="12" fillId="2" borderId="0" xfId="0" applyNumberFormat="1" applyFont="1" applyFill="1" applyAlignment="1"/>
    <xf numFmtId="0" fontId="30" fillId="0" borderId="0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centerContinuous"/>
    </xf>
    <xf numFmtId="1" fontId="16" fillId="0" borderId="0" xfId="0" applyNumberFormat="1" applyFont="1" applyBorder="1" applyAlignment="1">
      <alignment vertical="center"/>
    </xf>
    <xf numFmtId="1" fontId="19" fillId="0" borderId="0" xfId="0" applyNumberFormat="1" applyFont="1" applyBorder="1" applyAlignment="1">
      <alignment vertical="center"/>
    </xf>
    <xf numFmtId="0" fontId="16" fillId="0" borderId="9" xfId="0" applyNumberFormat="1" applyFont="1" applyBorder="1" applyAlignment="1">
      <alignment horizontal="center"/>
    </xf>
    <xf numFmtId="1" fontId="16" fillId="0" borderId="0" xfId="0" applyNumberFormat="1" applyFont="1" applyBorder="1" applyAlignment="1"/>
    <xf numFmtId="0" fontId="10" fillId="0" borderId="4" xfId="0" applyNumberFormat="1" applyFont="1" applyBorder="1" applyAlignment="1">
      <alignment horizontal="center" vertical="top" wrapText="1"/>
    </xf>
    <xf numFmtId="0" fontId="16" fillId="0" borderId="11" xfId="0" applyNumberFormat="1" applyFont="1" applyBorder="1" applyAlignment="1">
      <alignment horizontal="center" vertical="top"/>
    </xf>
    <xf numFmtId="0" fontId="16" fillId="0" borderId="10" xfId="0" quotePrefix="1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/>
    <xf numFmtId="1" fontId="10" fillId="0" borderId="0" xfId="0" applyNumberFormat="1" applyFont="1" applyBorder="1" applyAlignment="1"/>
    <xf numFmtId="1" fontId="23" fillId="0" borderId="0" xfId="0" applyNumberFormat="1" applyFont="1" applyAlignment="1"/>
    <xf numFmtId="1" fontId="23" fillId="0" borderId="0" xfId="0" applyNumberFormat="1" applyFont="1" applyBorder="1" applyAlignment="1"/>
    <xf numFmtId="1" fontId="12" fillId="0" borderId="0" xfId="0" applyNumberFormat="1" applyFont="1" applyAlignment="1"/>
    <xf numFmtId="0" fontId="16" fillId="0" borderId="0" xfId="0" applyNumberFormat="1" applyFont="1" applyFill="1" applyBorder="1" applyAlignment="1">
      <alignment horizontal="right"/>
    </xf>
    <xf numFmtId="0" fontId="16" fillId="0" borderId="0" xfId="0" applyNumberFormat="1" applyFont="1" applyFill="1" applyBorder="1" applyAlignment="1"/>
    <xf numFmtId="1" fontId="10" fillId="0" borderId="4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Continuous" vertical="center" wrapText="1"/>
    </xf>
    <xf numFmtId="0" fontId="16" fillId="0" borderId="12" xfId="0" applyNumberFormat="1" applyFont="1" applyBorder="1" applyAlignment="1">
      <alignment horizontal="centerContinuous" vertical="center"/>
    </xf>
    <xf numFmtId="1" fontId="16" fillId="0" borderId="10" xfId="0" applyNumberFormat="1" applyFont="1" applyFill="1" applyBorder="1" applyAlignment="1">
      <alignment horizontal="center" vertical="center"/>
    </xf>
    <xf numFmtId="0" fontId="16" fillId="0" borderId="23" xfId="0" applyNumberFormat="1" applyFont="1" applyBorder="1" applyAlignment="1">
      <alignment horizontal="centerContinuous" vertical="center"/>
    </xf>
    <xf numFmtId="0" fontId="16" fillId="0" borderId="12" xfId="0" applyNumberFormat="1" applyFont="1" applyBorder="1" applyAlignment="1">
      <alignment horizontal="centerContinuous" vertical="center" wrapText="1"/>
    </xf>
    <xf numFmtId="0" fontId="16" fillId="0" borderId="9" xfId="0" applyNumberFormat="1" applyFont="1" applyBorder="1" applyAlignment="1">
      <alignment vertical="center"/>
    </xf>
    <xf numFmtId="1" fontId="14" fillId="0" borderId="0" xfId="0" applyNumberFormat="1" applyFont="1" applyAlignment="1">
      <alignment horizontal="centerContinuous" vertical="center"/>
    </xf>
    <xf numFmtId="1" fontId="10" fillId="0" borderId="0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Continuous" vertical="center"/>
    </xf>
    <xf numFmtId="1" fontId="16" fillId="0" borderId="11" xfId="0" applyNumberFormat="1" applyFont="1" applyBorder="1" applyAlignment="1">
      <alignment horizontal="centerContinuous" vertical="center"/>
    </xf>
    <xf numFmtId="1" fontId="16" fillId="0" borderId="12" xfId="0" applyNumberFormat="1" applyFont="1" applyBorder="1" applyAlignment="1">
      <alignment horizontal="centerContinuous" vertical="center"/>
    </xf>
    <xf numFmtId="0" fontId="16" fillId="0" borderId="11" xfId="0" applyNumberFormat="1" applyFont="1" applyBorder="1" applyAlignment="1">
      <alignment horizontal="centerContinuous" vertical="center"/>
    </xf>
    <xf numFmtId="1" fontId="16" fillId="0" borderId="9" xfId="0" applyNumberFormat="1" applyFont="1" applyBorder="1" applyAlignment="1">
      <alignment horizontal="center" vertical="center" shrinkToFit="1"/>
    </xf>
    <xf numFmtId="1" fontId="16" fillId="0" borderId="10" xfId="0" applyNumberFormat="1" applyFont="1" applyBorder="1" applyAlignment="1">
      <alignment horizontal="center" vertical="center" shrinkToFit="1"/>
    </xf>
    <xf numFmtId="1" fontId="16" fillId="0" borderId="4" xfId="0" applyNumberFormat="1" applyFont="1" applyBorder="1" applyAlignment="1">
      <alignment horizontal="center" vertical="center" shrinkToFit="1"/>
    </xf>
    <xf numFmtId="1" fontId="16" fillId="0" borderId="12" xfId="0" applyNumberFormat="1" applyFont="1" applyBorder="1" applyAlignment="1">
      <alignment horizontal="center" vertical="center" shrinkToFit="1"/>
    </xf>
    <xf numFmtId="1" fontId="16" fillId="0" borderId="0" xfId="0" applyNumberFormat="1" applyFont="1" applyBorder="1" applyAlignment="1">
      <alignment horizontal="right" vertic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/>
    <xf numFmtId="1" fontId="16" fillId="0" borderId="16" xfId="0" applyNumberFormat="1" applyFont="1" applyBorder="1" applyAlignment="1">
      <alignment horizontal="centerContinuous" vertical="center"/>
    </xf>
    <xf numFmtId="1" fontId="16" fillId="0" borderId="15" xfId="0" applyNumberFormat="1" applyFont="1" applyBorder="1" applyAlignment="1">
      <alignment horizontal="centerContinuous" vertical="center"/>
    </xf>
    <xf numFmtId="1" fontId="16" fillId="0" borderId="17" xfId="0" applyNumberFormat="1" applyFont="1" applyBorder="1" applyAlignment="1">
      <alignment horizontal="centerContinuous" vertical="center"/>
    </xf>
    <xf numFmtId="41" fontId="16" fillId="0" borderId="0" xfId="0" quotePrefix="1" applyNumberFormat="1" applyFont="1" applyFill="1" applyBorder="1" applyAlignment="1" applyProtection="1">
      <alignment horizontal="right" vertical="center"/>
      <protection locked="0"/>
    </xf>
    <xf numFmtId="1" fontId="16" fillId="0" borderId="0" xfId="0" applyNumberFormat="1" applyFont="1" applyFill="1" applyBorder="1" applyAlignment="1">
      <alignment horizontal="center" vertical="center" wrapText="1" shrinkToFit="1"/>
    </xf>
    <xf numFmtId="1" fontId="16" fillId="0" borderId="0" xfId="0" applyNumberFormat="1" applyFont="1" applyFill="1" applyBorder="1" applyAlignment="1">
      <alignment horizontal="right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Alignment="1"/>
    <xf numFmtId="1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/>
    <xf numFmtId="1" fontId="10" fillId="0" borderId="0" xfId="0" applyNumberFormat="1" applyFont="1" applyFill="1" applyBorder="1" applyAlignment="1"/>
    <xf numFmtId="0" fontId="16" fillId="0" borderId="21" xfId="0" applyNumberFormat="1" applyFont="1" applyBorder="1" applyAlignment="1">
      <alignment horizontal="centerContinuous" vertical="center"/>
    </xf>
    <xf numFmtId="0" fontId="10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41" fontId="16" fillId="0" borderId="7" xfId="1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1" fontId="16" fillId="0" borderId="3" xfId="0" applyNumberFormat="1" applyFont="1" applyBorder="1" applyAlignment="1">
      <alignment horizontal="centerContinuous" vertical="center"/>
    </xf>
    <xf numFmtId="1" fontId="16" fillId="0" borderId="8" xfId="0" applyNumberFormat="1" applyFont="1" applyBorder="1" applyAlignment="1">
      <alignment horizontal="centerContinuous" vertical="center"/>
    </xf>
    <xf numFmtId="1" fontId="16" fillId="0" borderId="21" xfId="0" applyNumberFormat="1" applyFont="1" applyBorder="1" applyAlignment="1">
      <alignment horizontal="centerContinuous" vertical="center"/>
    </xf>
    <xf numFmtId="0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/>
    <xf numFmtId="1" fontId="10" fillId="0" borderId="0" xfId="0" applyNumberFormat="1" applyFont="1" applyFill="1" applyBorder="1" applyAlignment="1" applyProtection="1">
      <alignment horizontal="right"/>
      <protection locked="0"/>
    </xf>
    <xf numFmtId="0" fontId="16" fillId="0" borderId="0" xfId="10" applyNumberFormat="1" applyFont="1" applyFill="1"/>
    <xf numFmtId="1" fontId="16" fillId="0" borderId="19" xfId="0" applyNumberFormat="1" applyFont="1" applyBorder="1" applyAlignment="1">
      <alignment horizontal="centerContinuous" vertical="center"/>
    </xf>
    <xf numFmtId="1" fontId="16" fillId="0" borderId="20" xfId="0" applyNumberFormat="1" applyFont="1" applyBorder="1" applyAlignment="1">
      <alignment horizontal="centerContinuous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41" fontId="16" fillId="0" borderId="0" xfId="1" applyNumberFormat="1" applyFont="1" applyFill="1" applyBorder="1" applyAlignment="1">
      <alignment horizontal="center" vertical="center"/>
    </xf>
    <xf numFmtId="41" fontId="16" fillId="0" borderId="0" xfId="1" applyNumberFormat="1" applyFont="1" applyFill="1" applyBorder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3" xfId="10" applyNumberFormat="1" applyFont="1" applyFill="1" applyBorder="1" applyAlignment="1">
      <alignment horizontal="centerContinuous" vertical="center"/>
    </xf>
    <xf numFmtId="0" fontId="16" fillId="0" borderId="7" xfId="10" applyNumberFormat="1" applyFont="1" applyFill="1" applyBorder="1" applyAlignment="1">
      <alignment horizontal="centerContinuous" vertical="center" shrinkToFit="1"/>
    </xf>
    <xf numFmtId="0" fontId="16" fillId="0" borderId="1" xfId="10" applyNumberFormat="1" applyFont="1" applyFill="1" applyBorder="1" applyAlignment="1">
      <alignment horizontal="centerContinuous" vertical="center"/>
    </xf>
    <xf numFmtId="0" fontId="16" fillId="0" borderId="1" xfId="10" applyNumberFormat="1" applyFont="1" applyFill="1" applyBorder="1" applyAlignment="1">
      <alignment horizontal="centerContinuous" vertical="center" shrinkToFit="1"/>
    </xf>
    <xf numFmtId="0" fontId="16" fillId="0" borderId="4" xfId="10" applyNumberFormat="1" applyFont="1" applyFill="1" applyBorder="1" applyAlignment="1">
      <alignment horizontal="centerContinuous" vertical="center" shrinkToFit="1"/>
    </xf>
    <xf numFmtId="0" fontId="16" fillId="0" borderId="12" xfId="10" applyNumberFormat="1" applyFont="1" applyFill="1" applyBorder="1" applyAlignment="1">
      <alignment horizontal="centerContinuous" vertical="center"/>
    </xf>
    <xf numFmtId="0" fontId="16" fillId="0" borderId="0" xfId="0" applyNumberFormat="1" applyFont="1" applyFill="1" applyBorder="1" applyAlignment="1">
      <alignment horizontal="right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/>
    </xf>
    <xf numFmtId="0" fontId="10" fillId="0" borderId="0" xfId="10" applyNumberFormat="1" applyFont="1" applyFill="1" applyBorder="1" applyAlignment="1">
      <alignment horizontal="right"/>
    </xf>
    <xf numFmtId="41" fontId="16" fillId="0" borderId="0" xfId="0" applyNumberFormat="1" applyFont="1" applyFill="1" applyBorder="1" applyAlignment="1" applyProtection="1">
      <alignment horizontal="right" vertical="center" shrinkToFit="1"/>
      <protection locked="0"/>
    </xf>
    <xf numFmtId="3" fontId="16" fillId="0" borderId="9" xfId="0" applyNumberFormat="1" applyFont="1" applyFill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0" fillId="0" borderId="9" xfId="0" applyNumberFormat="1" applyFont="1" applyFill="1" applyBorder="1" applyAlignment="1">
      <alignment horizontal="center" vertical="center"/>
    </xf>
    <xf numFmtId="41" fontId="10" fillId="0" borderId="0" xfId="1" applyNumberFormat="1" applyFont="1" applyFill="1" applyBorder="1" applyAlignment="1" applyProtection="1">
      <alignment horizontal="right" vertical="top"/>
    </xf>
    <xf numFmtId="0" fontId="10" fillId="0" borderId="0" xfId="14" applyNumberFormat="1" applyFont="1" applyFill="1" applyBorder="1"/>
    <xf numFmtId="0" fontId="19" fillId="0" borderId="0" xfId="0" quotePrefix="1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left"/>
    </xf>
    <xf numFmtId="1" fontId="16" fillId="0" borderId="9" xfId="0" applyNumberFormat="1" applyFont="1" applyBorder="1" applyAlignment="1">
      <alignment horizontal="center" vertical="center"/>
    </xf>
    <xf numFmtId="0" fontId="10" fillId="0" borderId="24" xfId="0" applyNumberFormat="1" applyFont="1" applyBorder="1" applyAlignment="1"/>
    <xf numFmtId="0" fontId="12" fillId="0" borderId="24" xfId="0" applyNumberFormat="1" applyFont="1" applyBorder="1" applyAlignment="1"/>
    <xf numFmtId="0" fontId="10" fillId="0" borderId="24" xfId="0" applyNumberFormat="1" applyFont="1" applyBorder="1" applyAlignment="1">
      <alignment horizontal="right"/>
    </xf>
    <xf numFmtId="0" fontId="10" fillId="0" borderId="24" xfId="0" applyNumberFormat="1" applyFont="1" applyBorder="1" applyAlignment="1"/>
    <xf numFmtId="179" fontId="19" fillId="0" borderId="24" xfId="0" applyNumberFormat="1" applyFont="1" applyFill="1" applyBorder="1" applyAlignment="1">
      <alignment horizontal="left"/>
    </xf>
    <xf numFmtId="3" fontId="10" fillId="0" borderId="24" xfId="0" applyNumberFormat="1" applyFont="1" applyFill="1" applyBorder="1" applyAlignment="1"/>
    <xf numFmtId="3" fontId="10" fillId="0" borderId="24" xfId="0" applyNumberFormat="1" applyFont="1" applyFill="1" applyBorder="1" applyAlignment="1">
      <alignment vertical="top"/>
    </xf>
    <xf numFmtId="3" fontId="18" fillId="0" borderId="24" xfId="0" applyNumberFormat="1" applyFont="1" applyFill="1" applyBorder="1" applyAlignment="1">
      <alignment horizontal="centerContinuous" vertical="top"/>
    </xf>
    <xf numFmtId="3" fontId="10" fillId="0" borderId="24" xfId="0" applyNumberFormat="1" applyFont="1" applyFill="1" applyBorder="1" applyAlignment="1">
      <alignment horizontal="centerContinuous" vertical="top"/>
    </xf>
    <xf numFmtId="0" fontId="10" fillId="0" borderId="24" xfId="0" applyNumberFormat="1" applyFont="1" applyFill="1" applyBorder="1" applyAlignment="1">
      <alignment horizontal="centerContinuous" vertical="top"/>
    </xf>
    <xf numFmtId="0" fontId="10" fillId="0" borderId="24" xfId="0" applyNumberFormat="1" applyFont="1" applyFill="1" applyBorder="1" applyAlignment="1"/>
    <xf numFmtId="0" fontId="10" fillId="0" borderId="24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/>
    <xf numFmtId="3" fontId="10" fillId="0" borderId="0" xfId="0" applyNumberFormat="1" applyFont="1" applyBorder="1" applyAlignment="1"/>
    <xf numFmtId="3" fontId="10" fillId="0" borderId="0" xfId="0" applyNumberFormat="1" applyFont="1" applyBorder="1" applyAlignment="1">
      <alignment horizontal="right"/>
    </xf>
    <xf numFmtId="3" fontId="16" fillId="0" borderId="9" xfId="0" applyNumberFormat="1" applyFont="1" applyBorder="1" applyAlignment="1">
      <alignment horizontal="centerContinuous" vertical="center"/>
    </xf>
    <xf numFmtId="0" fontId="16" fillId="0" borderId="10" xfId="0" quotePrefix="1" applyNumberFormat="1" applyFont="1" applyFill="1" applyBorder="1" applyAlignment="1">
      <alignment horizontal="center" vertical="center"/>
    </xf>
    <xf numFmtId="0" fontId="10" fillId="0" borderId="0" xfId="0" applyNumberFormat="1" applyFont="1" applyFill="1" applyAlignment="1"/>
    <xf numFmtId="3" fontId="12" fillId="0" borderId="0" xfId="0" applyNumberFormat="1" applyFont="1" applyAlignment="1"/>
    <xf numFmtId="0" fontId="12" fillId="0" borderId="0" xfId="0" applyNumberFormat="1" applyFont="1" applyBorder="1" applyAlignment="1"/>
    <xf numFmtId="0" fontId="10" fillId="0" borderId="0" xfId="0" applyNumberFormat="1" applyFont="1" applyAlignment="1"/>
    <xf numFmtId="3" fontId="12" fillId="0" borderId="0" xfId="0" applyNumberFormat="1" applyFont="1" applyAlignment="1">
      <alignment horizontal="right"/>
    </xf>
    <xf numFmtId="3" fontId="10" fillId="0" borderId="4" xfId="0" applyNumberFormat="1" applyFont="1" applyBorder="1" applyAlignment="1">
      <alignment horizontal="centerContinuous" vertical="center"/>
    </xf>
    <xf numFmtId="3" fontId="10" fillId="0" borderId="11" xfId="0" applyNumberFormat="1" applyFont="1" applyBorder="1" applyAlignment="1">
      <alignment horizontal="centerContinuous" vertical="center"/>
    </xf>
    <xf numFmtId="0" fontId="12" fillId="0" borderId="24" xfId="0" applyNumberFormat="1" applyFont="1" applyBorder="1" applyAlignment="1"/>
    <xf numFmtId="0" fontId="10" fillId="0" borderId="24" xfId="0" applyNumberFormat="1" applyFont="1" applyBorder="1" applyAlignment="1">
      <alignment horizontal="right"/>
    </xf>
    <xf numFmtId="41" fontId="16" fillId="3" borderId="11" xfId="0" applyNumberFormat="1" applyFont="1" applyFill="1" applyBorder="1" applyAlignment="1">
      <alignment horizontal="right" vertical="center"/>
    </xf>
    <xf numFmtId="184" fontId="16" fillId="0" borderId="1" xfId="0" applyNumberFormat="1" applyFont="1" applyFill="1" applyBorder="1" applyAlignment="1">
      <alignment horizontal="right" vertical="center" shrinkToFit="1"/>
    </xf>
    <xf numFmtId="3" fontId="16" fillId="0" borderId="25" xfId="1" applyNumberFormat="1" applyFont="1" applyFill="1" applyBorder="1" applyAlignment="1">
      <alignment vertical="center" shrinkToFit="1"/>
    </xf>
    <xf numFmtId="41" fontId="16" fillId="0" borderId="25" xfId="1" applyNumberFormat="1" applyFont="1" applyFill="1" applyBorder="1" applyAlignment="1">
      <alignment vertical="center" shrinkToFit="1"/>
    </xf>
    <xf numFmtId="41" fontId="16" fillId="0" borderId="25" xfId="1" applyNumberFormat="1" applyFont="1" applyFill="1" applyBorder="1" applyAlignment="1">
      <alignment horizontal="right" vertical="center" shrinkToFit="1"/>
    </xf>
    <xf numFmtId="0" fontId="16" fillId="0" borderId="0" xfId="0" quotePrefix="1" applyNumberFormat="1" applyFont="1" applyFill="1" applyBorder="1" applyAlignment="1">
      <alignment horizontal="center" vertical="center"/>
    </xf>
    <xf numFmtId="3" fontId="16" fillId="0" borderId="0" xfId="1" quotePrefix="1" applyNumberFormat="1" applyFont="1" applyFill="1" applyBorder="1" applyAlignment="1">
      <alignment horizontal="right" vertical="center"/>
    </xf>
    <xf numFmtId="41" fontId="16" fillId="0" borderId="10" xfId="0" applyNumberFormat="1" applyFont="1" applyFill="1" applyBorder="1" applyAlignment="1" applyProtection="1">
      <alignment horizontal="right" vertical="center"/>
      <protection locked="0"/>
    </xf>
    <xf numFmtId="3" fontId="10" fillId="0" borderId="24" xfId="0" applyNumberFormat="1" applyFont="1" applyBorder="1" applyAlignment="1"/>
    <xf numFmtId="41" fontId="16" fillId="0" borderId="0" xfId="1" applyNumberFormat="1" applyFont="1" applyFill="1" applyBorder="1" applyAlignment="1">
      <alignment horizontal="right" vertical="center"/>
    </xf>
    <xf numFmtId="41" fontId="16" fillId="0" borderId="0" xfId="10" applyNumberFormat="1" applyFont="1" applyFill="1" applyBorder="1" applyAlignment="1">
      <alignment horizontal="right" vertical="center"/>
    </xf>
    <xf numFmtId="41" fontId="26" fillId="0" borderId="0" xfId="0" applyNumberFormat="1" applyFont="1" applyFill="1" applyBorder="1" applyAlignment="1" applyProtection="1">
      <alignment horizontal="right" vertical="center"/>
      <protection locked="0"/>
    </xf>
    <xf numFmtId="0" fontId="26" fillId="0" borderId="0" xfId="0" quotePrefix="1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right"/>
    </xf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/>
    </xf>
    <xf numFmtId="0" fontId="12" fillId="0" borderId="0" xfId="0" applyNumberFormat="1" applyFont="1" applyFill="1" applyAlignment="1">
      <alignment horizontal="centerContinuous"/>
    </xf>
    <xf numFmtId="0" fontId="16" fillId="0" borderId="26" xfId="0" quotePrefix="1" applyNumberFormat="1" applyFont="1" applyFill="1" applyBorder="1" applyAlignment="1">
      <alignment horizontal="center" vertical="center"/>
    </xf>
    <xf numFmtId="0" fontId="16" fillId="0" borderId="27" xfId="0" quotePrefix="1" applyNumberFormat="1" applyFont="1" applyFill="1" applyBorder="1" applyAlignment="1">
      <alignment horizontal="center" vertical="center"/>
    </xf>
    <xf numFmtId="41" fontId="16" fillId="0" borderId="0" xfId="1" applyNumberFormat="1" applyFont="1" applyFill="1" applyBorder="1" applyAlignment="1">
      <alignment vertical="center" shrinkToFit="1"/>
    </xf>
    <xf numFmtId="0" fontId="16" fillId="0" borderId="0" xfId="0" quotePrefix="1" applyNumberFormat="1" applyFont="1" applyBorder="1" applyAlignment="1">
      <alignment horizontal="center" vertical="center"/>
    </xf>
    <xf numFmtId="176" fontId="16" fillId="0" borderId="0" xfId="0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/>
    <xf numFmtId="0" fontId="16" fillId="0" borderId="10" xfId="10" applyNumberFormat="1" applyFont="1" applyFill="1" applyBorder="1" applyAlignment="1">
      <alignment horizontal="center" vertical="center"/>
    </xf>
    <xf numFmtId="186" fontId="16" fillId="0" borderId="0" xfId="1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3" fontId="16" fillId="0" borderId="0" xfId="8" applyNumberFormat="1" applyFont="1" applyFill="1" applyBorder="1" applyAlignment="1">
      <alignment horizontal="right" vertical="center"/>
    </xf>
    <xf numFmtId="3" fontId="16" fillId="0" borderId="0" xfId="7" applyNumberFormat="1" applyFont="1" applyFill="1" applyBorder="1" applyAlignment="1">
      <alignment horizontal="right" vertical="center"/>
    </xf>
    <xf numFmtId="41" fontId="16" fillId="0" borderId="10" xfId="0" applyNumberFormat="1" applyFont="1" applyFill="1" applyBorder="1" applyAlignment="1">
      <alignment horizontal="right" vertical="center" shrinkToFit="1"/>
    </xf>
    <xf numFmtId="182" fontId="16" fillId="0" borderId="0" xfId="1" applyNumberFormat="1" applyFont="1" applyFill="1" applyBorder="1" applyAlignment="1" applyProtection="1">
      <alignment horizontal="right" vertical="center"/>
      <protection locked="0"/>
    </xf>
    <xf numFmtId="182" fontId="16" fillId="0" borderId="0" xfId="0" applyNumberFormat="1" applyFont="1" applyFill="1" applyBorder="1" applyAlignment="1" applyProtection="1">
      <alignment horizontal="right" vertical="center"/>
      <protection locked="0"/>
    </xf>
    <xf numFmtId="3" fontId="16" fillId="0" borderId="6" xfId="1" applyNumberFormat="1" applyFont="1" applyFill="1" applyBorder="1" applyAlignment="1">
      <alignment vertical="center" shrinkToFit="1"/>
    </xf>
    <xf numFmtId="0" fontId="16" fillId="0" borderId="0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 shrinkToFit="1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 wrapText="1"/>
    </xf>
    <xf numFmtId="1" fontId="16" fillId="0" borderId="4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3" fontId="16" fillId="0" borderId="27" xfId="1" applyNumberFormat="1" applyFont="1" applyFill="1" applyBorder="1" applyAlignment="1">
      <alignment vertical="center" shrinkToFit="1"/>
    </xf>
    <xf numFmtId="3" fontId="16" fillId="0" borderId="26" xfId="1" applyNumberFormat="1" applyFont="1" applyFill="1" applyBorder="1" applyAlignment="1">
      <alignment vertical="center" shrinkToFit="1"/>
    </xf>
    <xf numFmtId="3" fontId="16" fillId="0" borderId="10" xfId="1" applyNumberFormat="1" applyFont="1" applyFill="1" applyBorder="1" applyAlignment="1">
      <alignment vertical="center" shrinkToFit="1"/>
    </xf>
    <xf numFmtId="0" fontId="16" fillId="0" borderId="0" xfId="0" applyNumberFormat="1" applyFont="1" applyFill="1" applyBorder="1" applyAlignment="1">
      <alignment horizontal="center" vertical="center"/>
    </xf>
    <xf numFmtId="41" fontId="16" fillId="0" borderId="0" xfId="16" applyNumberFormat="1" applyFont="1" applyFill="1" applyBorder="1" applyAlignment="1">
      <alignment horizontal="right" vertical="center"/>
    </xf>
    <xf numFmtId="0" fontId="19" fillId="0" borderId="12" xfId="0" applyNumberFormat="1" applyFont="1" applyFill="1" applyBorder="1" applyAlignment="1">
      <alignment horizontal="center" vertical="center"/>
    </xf>
    <xf numFmtId="41" fontId="16" fillId="0" borderId="10" xfId="16" applyNumberFormat="1" applyFont="1" applyFill="1" applyBorder="1" applyAlignment="1">
      <alignment horizontal="right" vertical="center"/>
    </xf>
    <xf numFmtId="3" fontId="16" fillId="0" borderId="10" xfId="0" applyNumberFormat="1" applyFont="1" applyFill="1" applyBorder="1" applyAlignment="1">
      <alignment horizontal="right" vertical="center"/>
    </xf>
    <xf numFmtId="3" fontId="16" fillId="0" borderId="10" xfId="0" applyNumberFormat="1" applyFont="1" applyFill="1" applyBorder="1" applyAlignment="1" applyProtection="1">
      <alignment horizontal="right" vertical="center"/>
      <protection locked="0"/>
    </xf>
    <xf numFmtId="0" fontId="19" fillId="0" borderId="12" xfId="0" applyNumberFormat="1" applyFont="1" applyFill="1" applyBorder="1" applyAlignment="1">
      <alignment horizontal="center" vertical="center"/>
    </xf>
    <xf numFmtId="0" fontId="19" fillId="0" borderId="11" xfId="0" quotePrefix="1" applyNumberFormat="1" applyFont="1" applyFill="1" applyBorder="1" applyAlignment="1">
      <alignment horizontal="center" vertical="center"/>
    </xf>
    <xf numFmtId="0" fontId="19" fillId="0" borderId="12" xfId="0" quotePrefix="1" applyNumberFormat="1" applyFont="1" applyFill="1" applyBorder="1" applyAlignment="1">
      <alignment horizontal="center" vertical="center"/>
    </xf>
    <xf numFmtId="0" fontId="19" fillId="0" borderId="0" xfId="0" quotePrefix="1" applyNumberFormat="1" applyFont="1" applyFill="1" applyBorder="1" applyAlignment="1">
      <alignment horizontal="center" vertical="center"/>
    </xf>
    <xf numFmtId="0" fontId="19" fillId="0" borderId="12" xfId="0" quotePrefix="1" applyNumberFormat="1" applyFont="1" applyFill="1" applyBorder="1" applyAlignment="1">
      <alignment horizontal="center" vertical="center"/>
    </xf>
    <xf numFmtId="41" fontId="16" fillId="0" borderId="10" xfId="1" applyNumberFormat="1" applyFont="1" applyFill="1" applyBorder="1" applyAlignment="1" applyProtection="1">
      <alignment horizontal="right" vertical="center"/>
      <protection locked="0"/>
    </xf>
    <xf numFmtId="182" fontId="16" fillId="0" borderId="10" xfId="1" applyNumberFormat="1" applyFont="1" applyFill="1" applyBorder="1" applyAlignment="1" applyProtection="1">
      <alignment horizontal="right" vertical="center"/>
      <protection locked="0"/>
    </xf>
    <xf numFmtId="0" fontId="15" fillId="0" borderId="0" xfId="0" applyNumberFormat="1" applyFont="1" applyFill="1" applyBorder="1" applyAlignment="1">
      <alignment horizontal="right"/>
    </xf>
    <xf numFmtId="0" fontId="15" fillId="0" borderId="0" xfId="0" applyNumberFormat="1" applyFont="1" applyFill="1" applyBorder="1" applyAlignment="1">
      <alignment horizontal="center"/>
    </xf>
    <xf numFmtId="3" fontId="16" fillId="0" borderId="10" xfId="1" applyNumberFormat="1" applyFont="1" applyFill="1" applyBorder="1" applyAlignment="1" applyProtection="1">
      <alignment horizontal="right" vertical="center" shrinkToFit="1"/>
      <protection locked="0"/>
    </xf>
    <xf numFmtId="0" fontId="16" fillId="0" borderId="0" xfId="0" quotePrefix="1" applyNumberFormat="1" applyFont="1" applyFill="1" applyBorder="1" applyAlignment="1">
      <alignment horizontal="center" vertical="center"/>
    </xf>
    <xf numFmtId="0" fontId="19" fillId="0" borderId="12" xfId="0" quotePrefix="1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vertical="center" shrinkToFit="1"/>
    </xf>
    <xf numFmtId="182" fontId="16" fillId="0" borderId="10" xfId="0" applyNumberFormat="1" applyFont="1" applyFill="1" applyBorder="1" applyAlignment="1">
      <alignment horizontal="right" vertical="center"/>
    </xf>
    <xf numFmtId="41" fontId="16" fillId="0" borderId="10" xfId="7" applyNumberFormat="1" applyFont="1" applyFill="1" applyBorder="1" applyAlignment="1">
      <alignment horizontal="right" vertical="center"/>
    </xf>
    <xf numFmtId="3" fontId="16" fillId="0" borderId="10" xfId="7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center" vertical="center" shrinkToFit="1"/>
    </xf>
    <xf numFmtId="41" fontId="16" fillId="0" borderId="10" xfId="8" applyNumberFormat="1" applyFont="1" applyFill="1" applyBorder="1" applyAlignment="1">
      <alignment horizontal="right" vertical="center"/>
    </xf>
    <xf numFmtId="41" fontId="16" fillId="0" borderId="10" xfId="9" applyNumberFormat="1" applyFont="1" applyFill="1" applyBorder="1" applyAlignment="1" applyProtection="1">
      <alignment horizontal="right" vertical="center"/>
      <protection locked="0"/>
    </xf>
    <xf numFmtId="0" fontId="16" fillId="0" borderId="10" xfId="0" applyNumberFormat="1" applyFont="1" applyFill="1" applyBorder="1" applyAlignment="1">
      <alignment horizontal="distributed" vertical="center" wrapText="1"/>
    </xf>
    <xf numFmtId="0" fontId="16" fillId="0" borderId="6" xfId="0" quotePrefix="1" applyNumberFormat="1" applyFont="1" applyFill="1" applyBorder="1" applyAlignment="1">
      <alignment horizontal="right" vertical="center"/>
    </xf>
    <xf numFmtId="0" fontId="16" fillId="0" borderId="0" xfId="0" quotePrefix="1" applyNumberFormat="1" applyFont="1" applyFill="1" applyBorder="1" applyAlignment="1" applyProtection="1">
      <alignment horizontal="center" vertical="center"/>
      <protection locked="0"/>
    </xf>
    <xf numFmtId="41" fontId="16" fillId="0" borderId="10" xfId="0" applyNumberFormat="1" applyFont="1" applyFill="1" applyBorder="1" applyAlignment="1">
      <alignment horizontal="right" vertical="center"/>
    </xf>
    <xf numFmtId="0" fontId="16" fillId="0" borderId="0" xfId="0" quotePrefix="1" applyNumberFormat="1" applyFont="1" applyFill="1" applyBorder="1" applyAlignment="1">
      <alignment horizontal="center" vertical="center"/>
    </xf>
    <xf numFmtId="0" fontId="19" fillId="0" borderId="12" xfId="0" quotePrefix="1" applyNumberFormat="1" applyFont="1" applyFill="1" applyBorder="1" applyAlignment="1">
      <alignment horizontal="center" vertical="center"/>
    </xf>
    <xf numFmtId="41" fontId="16" fillId="0" borderId="10" xfId="0" applyNumberFormat="1" applyFont="1" applyFill="1" applyBorder="1" applyAlignment="1" applyProtection="1">
      <alignment horizontal="right" vertical="center"/>
      <protection locked="0"/>
    </xf>
    <xf numFmtId="1" fontId="16" fillId="0" borderId="0" xfId="0" quotePrefix="1" applyNumberFormat="1" applyFont="1" applyFill="1" applyBorder="1" applyAlignment="1">
      <alignment horizontal="center" vertical="center" shrinkToFit="1"/>
    </xf>
    <xf numFmtId="1" fontId="16" fillId="0" borderId="0" xfId="0" quotePrefix="1" applyNumberFormat="1" applyFont="1" applyFill="1" applyBorder="1" applyAlignment="1">
      <alignment horizontal="right" vertical="center" shrinkToFit="1"/>
    </xf>
    <xf numFmtId="1" fontId="16" fillId="0" borderId="10" xfId="0" quotePrefix="1" applyNumberFormat="1" applyFont="1" applyFill="1" applyBorder="1" applyAlignment="1">
      <alignment horizontal="center" vertical="center"/>
    </xf>
    <xf numFmtId="41" fontId="16" fillId="0" borderId="10" xfId="0" quotePrefix="1" applyNumberFormat="1" applyFont="1" applyFill="1" applyBorder="1" applyAlignment="1">
      <alignment horizontal="right" vertical="center"/>
    </xf>
    <xf numFmtId="41" fontId="16" fillId="0" borderId="10" xfId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righ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41" fontId="16" fillId="0" borderId="10" xfId="1" applyNumberFormat="1" applyFont="1" applyFill="1" applyBorder="1" applyAlignment="1">
      <alignment horizontal="right" vertical="center" shrinkToFit="1"/>
    </xf>
    <xf numFmtId="41" fontId="16" fillId="0" borderId="10" xfId="0" applyNumberFormat="1" applyFont="1" applyFill="1" applyBorder="1" applyAlignment="1" applyProtection="1">
      <alignment horizontal="right" vertical="center" shrinkToFit="1"/>
      <protection locked="0"/>
    </xf>
    <xf numFmtId="0" fontId="16" fillId="0" borderId="0" xfId="10" applyNumberFormat="1" applyFont="1" applyFill="1" applyBorder="1" applyAlignment="1">
      <alignment horizontal="center" vertical="center"/>
    </xf>
    <xf numFmtId="0" fontId="19" fillId="0" borderId="12" xfId="10" applyNumberFormat="1" applyFont="1" applyFill="1" applyBorder="1" applyAlignment="1">
      <alignment horizontal="center" vertical="center"/>
    </xf>
    <xf numFmtId="186" fontId="16" fillId="0" borderId="10" xfId="1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horizontal="center" vertical="center" shrinkToFit="1"/>
    </xf>
    <xf numFmtId="0" fontId="25" fillId="0" borderId="0" xfId="0" applyNumberFormat="1" applyFont="1" applyAlignment="1">
      <alignment horizontal="left"/>
    </xf>
    <xf numFmtId="3" fontId="16" fillId="0" borderId="6" xfId="0" applyNumberFormat="1" applyFont="1" applyFill="1" applyBorder="1" applyAlignment="1">
      <alignment horizontal="center" vertical="center" wrapText="1"/>
    </xf>
    <xf numFmtId="0" fontId="16" fillId="0" borderId="18" xfId="10" applyNumberFormat="1" applyFont="1" applyFill="1" applyBorder="1" applyAlignment="1">
      <alignment horizontal="centerContinuous" vertical="center"/>
    </xf>
    <xf numFmtId="3" fontId="10" fillId="0" borderId="4" xfId="10" applyNumberFormat="1" applyFont="1" applyFill="1" applyBorder="1" applyAlignment="1">
      <alignment horizontal="centerContinuous" vertical="center"/>
    </xf>
    <xf numFmtId="0" fontId="14" fillId="0" borderId="0" xfId="0" applyNumberFormat="1" applyFont="1" applyAlignment="1">
      <alignment horizontal="center" vertical="center"/>
    </xf>
    <xf numFmtId="41" fontId="16" fillId="0" borderId="0" xfId="1" applyNumberFormat="1" applyFont="1" applyFill="1" applyBorder="1" applyAlignment="1" applyProtection="1">
      <alignment horizontal="right" vertical="center"/>
      <protection locked="0"/>
    </xf>
    <xf numFmtId="179" fontId="10" fillId="0" borderId="2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Continuous" vertical="center"/>
    </xf>
    <xf numFmtId="0" fontId="10" fillId="0" borderId="8" xfId="0" applyNumberFormat="1" applyFont="1" applyFill="1" applyBorder="1" applyAlignment="1">
      <alignment horizontal="centerContinuous" vertical="center"/>
    </xf>
    <xf numFmtId="0" fontId="10" fillId="0" borderId="3" xfId="0" applyNumberFormat="1" applyFont="1" applyFill="1" applyBorder="1" applyAlignment="1">
      <alignment horizontal="centerContinuous" vertical="center"/>
    </xf>
    <xf numFmtId="0" fontId="10" fillId="0" borderId="9" xfId="0" applyNumberFormat="1" applyFont="1" applyFill="1" applyBorder="1" applyAlignment="1">
      <alignment horizontal="center" vertical="center" shrinkToFit="1"/>
    </xf>
    <xf numFmtId="3" fontId="10" fillId="0" borderId="12" xfId="0" applyNumberFormat="1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centerContinuous" vertical="center"/>
    </xf>
    <xf numFmtId="3" fontId="10" fillId="0" borderId="21" xfId="0" applyNumberFormat="1" applyFont="1" applyFill="1" applyBorder="1" applyAlignment="1">
      <alignment horizontal="centerContinuous" vertical="center"/>
    </xf>
    <xf numFmtId="3" fontId="10" fillId="0" borderId="13" xfId="0" applyNumberFormat="1" applyFont="1" applyFill="1" applyBorder="1" applyAlignment="1">
      <alignment horizontal="centerContinuous" vertical="center"/>
    </xf>
    <xf numFmtId="3" fontId="10" fillId="0" borderId="3" xfId="0" applyNumberFormat="1" applyFont="1" applyFill="1" applyBorder="1" applyAlignment="1">
      <alignment horizontal="center" vertical="center" shrinkToFit="1"/>
    </xf>
    <xf numFmtId="3" fontId="10" fillId="0" borderId="8" xfId="0" applyNumberFormat="1" applyFont="1" applyFill="1" applyBorder="1" applyAlignment="1">
      <alignment horizontal="centerContinuous" vertical="center" shrinkToFit="1"/>
    </xf>
    <xf numFmtId="3" fontId="10" fillId="0" borderId="6" xfId="0" applyNumberFormat="1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Continuous" vertical="center"/>
    </xf>
    <xf numFmtId="3" fontId="10" fillId="0" borderId="3" xfId="0" applyNumberFormat="1" applyFont="1" applyFill="1" applyBorder="1" applyAlignment="1">
      <alignment horizontal="center" vertical="center" wrapText="1"/>
    </xf>
    <xf numFmtId="3" fontId="10" fillId="0" borderId="6" xfId="0" applyNumberFormat="1" applyFont="1" applyFill="1" applyBorder="1" applyAlignment="1">
      <alignment horizontal="centerContinuous" vertical="center" wrapText="1"/>
    </xf>
    <xf numFmtId="3" fontId="10" fillId="0" borderId="3" xfId="0" applyNumberFormat="1" applyFont="1" applyFill="1" applyBorder="1" applyAlignment="1">
      <alignment horizontal="centerContinuous" vertical="center" wrapText="1"/>
    </xf>
    <xf numFmtId="3" fontId="10" fillId="0" borderId="6" xfId="0" applyNumberFormat="1" applyFont="1" applyFill="1" applyBorder="1" applyAlignment="1">
      <alignment horizontal="center" vertical="center" wrapText="1" shrinkToFit="1"/>
    </xf>
    <xf numFmtId="3" fontId="10" fillId="0" borderId="7" xfId="0" applyNumberFormat="1" applyFont="1" applyFill="1" applyBorder="1" applyAlignment="1">
      <alignment horizontal="centerContinuous" vertical="center" wrapText="1" shrinkToFit="1"/>
    </xf>
    <xf numFmtId="3" fontId="10" fillId="0" borderId="1" xfId="0" applyNumberFormat="1" applyFont="1" applyFill="1" applyBorder="1" applyAlignment="1">
      <alignment horizontal="centerContinuous" vertical="center" wrapText="1"/>
    </xf>
    <xf numFmtId="3" fontId="10" fillId="0" borderId="1" xfId="0" applyNumberFormat="1" applyFont="1" applyFill="1" applyBorder="1" applyAlignment="1">
      <alignment horizontal="centerContinuous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Continuous" vertical="center" wrapText="1" shrinkToFit="1"/>
    </xf>
    <xf numFmtId="3" fontId="10" fillId="0" borderId="4" xfId="0" applyNumberFormat="1" applyFont="1" applyFill="1" applyBorder="1" applyAlignment="1">
      <alignment horizontal="centerContinuous" vertical="center" wrapText="1" shrinkToFit="1"/>
    </xf>
    <xf numFmtId="0" fontId="16" fillId="0" borderId="0" xfId="0" applyNumberFormat="1" applyFont="1" applyFill="1" applyBorder="1" applyAlignment="1">
      <alignment horizontal="center" vertical="center" shrinkToFit="1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>
      <alignment horizontal="center"/>
    </xf>
    <xf numFmtId="187" fontId="16" fillId="0" borderId="0" xfId="0" applyNumberFormat="1" applyFont="1" applyFill="1" applyBorder="1" applyAlignment="1">
      <alignment horizontal="right" vertical="center"/>
    </xf>
    <xf numFmtId="187" fontId="16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10" xfId="0" applyNumberFormat="1" applyFont="1" applyFill="1" applyBorder="1" applyAlignment="1">
      <alignment horizontal="center" vertical="center"/>
    </xf>
    <xf numFmtId="187" fontId="16" fillId="0" borderId="10" xfId="0" applyNumberFormat="1" applyFont="1" applyFill="1" applyBorder="1" applyAlignment="1">
      <alignment horizontal="right" vertical="center"/>
    </xf>
    <xf numFmtId="183" fontId="16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11" xfId="0" applyNumberFormat="1" applyFont="1" applyBorder="1" applyAlignment="1">
      <alignment horizontal="centerContinuous" vertical="center" wrapText="1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Alignment="1">
      <alignment horizontal="left"/>
    </xf>
    <xf numFmtId="0" fontId="16" fillId="0" borderId="0" xfId="0" applyNumberFormat="1" applyFont="1" applyFill="1" applyBorder="1" applyAlignment="1">
      <alignment horizontal="center" vertical="center" shrinkToFit="1"/>
    </xf>
    <xf numFmtId="0" fontId="16" fillId="0" borderId="9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Continuous" vertical="center"/>
    </xf>
    <xf numFmtId="0" fontId="10" fillId="0" borderId="11" xfId="0" applyNumberFormat="1" applyFont="1" applyBorder="1" applyAlignment="1">
      <alignment horizontal="centerContinuous" vertical="center"/>
    </xf>
    <xf numFmtId="0" fontId="10" fillId="0" borderId="1" xfId="0" applyNumberFormat="1" applyFont="1" applyBorder="1" applyAlignment="1">
      <alignment horizontal="centerContinuous" vertical="center"/>
    </xf>
    <xf numFmtId="0" fontId="10" fillId="0" borderId="12" xfId="0" applyNumberFormat="1" applyFont="1" applyBorder="1" applyAlignment="1">
      <alignment horizontal="centerContinuous" vertical="center"/>
    </xf>
    <xf numFmtId="0" fontId="12" fillId="0" borderId="11" xfId="0" applyNumberFormat="1" applyFont="1" applyBorder="1" applyAlignment="1">
      <alignment horizontal="centerContinuous" vertical="center"/>
    </xf>
    <xf numFmtId="0" fontId="16" fillId="0" borderId="3" xfId="0" applyNumberFormat="1" applyFont="1" applyBorder="1" applyAlignment="1">
      <alignment vertical="center"/>
    </xf>
    <xf numFmtId="0" fontId="10" fillId="0" borderId="24" xfId="0" applyNumberFormat="1" applyFont="1" applyBorder="1" applyAlignment="1"/>
    <xf numFmtId="49" fontId="10" fillId="0" borderId="6" xfId="10" applyNumberFormat="1" applyFont="1" applyFill="1" applyBorder="1" applyAlignment="1">
      <alignment horizontal="center" vertical="center"/>
    </xf>
    <xf numFmtId="49" fontId="10" fillId="0" borderId="9" xfId="10" applyNumberFormat="1" applyFont="1" applyFill="1" applyBorder="1" applyAlignment="1">
      <alignment horizontal="center" vertical="center"/>
    </xf>
    <xf numFmtId="49" fontId="10" fillId="0" borderId="6" xfId="10" applyNumberFormat="1" applyFont="1" applyFill="1" applyBorder="1" applyAlignment="1">
      <alignment horizontal="centerContinuous"/>
    </xf>
    <xf numFmtId="49" fontId="10" fillId="0" borderId="10" xfId="10" applyNumberFormat="1" applyFont="1" applyFill="1" applyBorder="1" applyAlignment="1">
      <alignment horizontal="centerContinuous"/>
    </xf>
    <xf numFmtId="49" fontId="10" fillId="0" borderId="4" xfId="10" applyNumberFormat="1" applyFont="1" applyFill="1" applyBorder="1" applyAlignment="1">
      <alignment horizontal="centerContinuous" vertical="center"/>
    </xf>
    <xf numFmtId="49" fontId="10" fillId="0" borderId="6" xfId="10" applyNumberFormat="1" applyFont="1" applyFill="1" applyBorder="1" applyAlignment="1">
      <alignment horizontal="centerContinuous" vertical="center"/>
    </xf>
    <xf numFmtId="49" fontId="10" fillId="0" borderId="6" xfId="10" applyNumberFormat="1" applyFont="1" applyFill="1" applyBorder="1" applyAlignment="1">
      <alignment vertical="center"/>
    </xf>
    <xf numFmtId="49" fontId="10" fillId="0" borderId="23" xfId="10" applyNumberFormat="1" applyFont="1" applyFill="1" applyBorder="1" applyAlignment="1">
      <alignment horizontal="centerContinuous" vertical="center" shrinkToFit="1"/>
    </xf>
    <xf numFmtId="49" fontId="10" fillId="0" borderId="9" xfId="10" applyNumberFormat="1" applyFont="1" applyFill="1" applyBorder="1" applyAlignment="1">
      <alignment horizontal="centerContinuous" vertical="center" shrinkToFit="1"/>
    </xf>
    <xf numFmtId="49" fontId="10" fillId="0" borderId="4" xfId="10" applyNumberFormat="1" applyFont="1" applyFill="1" applyBorder="1" applyAlignment="1">
      <alignment horizontal="center" vertical="center"/>
    </xf>
    <xf numFmtId="49" fontId="10" fillId="0" borderId="3" xfId="10" applyNumberFormat="1" applyFont="1" applyFill="1" applyBorder="1" applyAlignment="1">
      <alignment horizontal="centerContinuous" vertical="center" shrinkToFit="1"/>
    </xf>
    <xf numFmtId="49" fontId="10" fillId="0" borderId="23" xfId="10" applyNumberFormat="1" applyFont="1" applyFill="1" applyBorder="1" applyAlignment="1">
      <alignment horizontal="center" vertical="center"/>
    </xf>
    <xf numFmtId="49" fontId="10" fillId="0" borderId="9" xfId="10" applyNumberFormat="1" applyFont="1" applyFill="1" applyBorder="1" applyAlignment="1">
      <alignment vertical="center"/>
    </xf>
    <xf numFmtId="49" fontId="10" fillId="0" borderId="4" xfId="10" applyNumberFormat="1" applyFont="1" applyFill="1" applyBorder="1" applyAlignment="1">
      <alignment vertical="center" shrinkToFit="1"/>
    </xf>
    <xf numFmtId="49" fontId="10" fillId="0" borderId="4" xfId="10" applyNumberFormat="1" applyFont="1" applyFill="1" applyBorder="1" applyAlignment="1">
      <alignment horizontal="centerContinuous" vertical="center" shrinkToFit="1"/>
    </xf>
    <xf numFmtId="3" fontId="10" fillId="0" borderId="0" xfId="10" applyNumberFormat="1" applyFont="1" applyFill="1"/>
    <xf numFmtId="0" fontId="16" fillId="0" borderId="9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18" xfId="0" applyNumberFormat="1" applyFont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horizontal="centerContinuous" vertical="center" wrapText="1"/>
    </xf>
    <xf numFmtId="0" fontId="16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" fontId="10" fillId="0" borderId="7" xfId="10" applyNumberFormat="1" applyFont="1" applyBorder="1" applyAlignment="1">
      <alignment horizontal="center" vertical="center" wrapText="1"/>
    </xf>
    <xf numFmtId="1" fontId="10" fillId="0" borderId="4" xfId="10" applyNumberFormat="1" applyFont="1" applyBorder="1" applyAlignment="1">
      <alignment horizontal="center" vertical="center" shrinkToFit="1"/>
    </xf>
    <xf numFmtId="3" fontId="16" fillId="0" borderId="7" xfId="10" applyNumberFormat="1" applyFont="1" applyFill="1" applyBorder="1" applyAlignment="1">
      <alignment horizontal="center" vertical="center" shrinkToFit="1"/>
    </xf>
    <xf numFmtId="3" fontId="16" fillId="0" borderId="9" xfId="10" applyNumberFormat="1" applyFont="1" applyFill="1" applyBorder="1" applyAlignment="1">
      <alignment horizontal="center" vertical="center" shrinkToFit="1"/>
    </xf>
    <xf numFmtId="3" fontId="16" fillId="0" borderId="4" xfId="10" applyNumberFormat="1" applyFont="1" applyFill="1" applyBorder="1" applyAlignment="1">
      <alignment horizontal="center" vertical="center"/>
    </xf>
    <xf numFmtId="3" fontId="10" fillId="0" borderId="7" xfId="10" applyNumberFormat="1" applyFont="1" applyFill="1" applyBorder="1" applyAlignment="1">
      <alignment horizontal="centerContinuous" vertical="center"/>
    </xf>
    <xf numFmtId="3" fontId="10" fillId="0" borderId="9" xfId="10" applyNumberFormat="1" applyFont="1" applyFill="1" applyBorder="1" applyAlignment="1">
      <alignment horizontal="centerContinuous" vertical="center"/>
    </xf>
    <xf numFmtId="3" fontId="10" fillId="0" borderId="4" xfId="10" applyNumberFormat="1" applyFont="1" applyFill="1" applyBorder="1" applyAlignment="1">
      <alignment horizontal="centerContinuous" vertical="center" shrinkToFit="1"/>
    </xf>
    <xf numFmtId="0" fontId="17" fillId="0" borderId="0" xfId="10" applyNumberFormat="1" applyFont="1" applyBorder="1"/>
    <xf numFmtId="179" fontId="31" fillId="0" borderId="0" xfId="10" applyNumberFormat="1" applyFont="1" applyBorder="1" applyAlignment="1">
      <alignment horizontal="center"/>
    </xf>
    <xf numFmtId="179" fontId="31" fillId="0" borderId="0" xfId="10" applyNumberFormat="1" applyFont="1" applyBorder="1" applyAlignment="1">
      <alignment horizontal="left"/>
    </xf>
    <xf numFmtId="0" fontId="17" fillId="0" borderId="0" xfId="10" applyNumberFormat="1" applyFont="1" applyBorder="1" applyAlignment="1">
      <alignment horizontal="right"/>
    </xf>
    <xf numFmtId="0" fontId="5" fillId="0" borderId="23" xfId="15" applyNumberFormat="1" applyFont="1" applyFill="1" applyBorder="1" applyAlignment="1">
      <alignment horizontal="centerContinuous" vertical="center"/>
    </xf>
    <xf numFmtId="0" fontId="16" fillId="0" borderId="0" xfId="10" applyNumberFormat="1" applyFont="1" applyBorder="1" applyAlignment="1">
      <alignment horizontal="center" vertical="center"/>
    </xf>
    <xf numFmtId="0" fontId="5" fillId="0" borderId="4" xfId="15" applyNumberFormat="1" applyFont="1" applyFill="1" applyBorder="1" applyAlignment="1">
      <alignment horizontal="centerContinuous" vertical="center"/>
    </xf>
    <xf numFmtId="0" fontId="5" fillId="0" borderId="4" xfId="15" applyNumberFormat="1" applyFont="1" applyFill="1" applyBorder="1" applyAlignment="1">
      <alignment horizontal="center" vertical="center"/>
    </xf>
    <xf numFmtId="0" fontId="5" fillId="0" borderId="7" xfId="15" applyNumberFormat="1" applyFont="1" applyFill="1" applyBorder="1" applyAlignment="1">
      <alignment horizontal="center" vertical="center"/>
    </xf>
    <xf numFmtId="0" fontId="5" fillId="0" borderId="7" xfId="15" applyNumberFormat="1" applyFont="1" applyFill="1" applyBorder="1" applyAlignment="1">
      <alignment horizontal="centerContinuous" vertical="center"/>
    </xf>
    <xf numFmtId="0" fontId="19" fillId="0" borderId="5" xfId="10" quotePrefix="1" applyNumberFormat="1" applyFont="1" applyFill="1" applyBorder="1" applyAlignment="1">
      <alignment horizontal="center" vertical="center"/>
    </xf>
    <xf numFmtId="0" fontId="19" fillId="0" borderId="14" xfId="10" quotePrefix="1" applyNumberFormat="1" applyFont="1" applyFill="1" applyBorder="1" applyAlignment="1">
      <alignment horizontal="center" vertical="center"/>
    </xf>
    <xf numFmtId="1" fontId="17" fillId="0" borderId="24" xfId="10" applyNumberFormat="1" applyFont="1" applyBorder="1" applyAlignment="1">
      <alignment horizontal="left"/>
    </xf>
    <xf numFmtId="1" fontId="17" fillId="0" borderId="24" xfId="10" applyNumberFormat="1" applyFont="1" applyBorder="1" applyAlignment="1">
      <alignment horizontal="center"/>
    </xf>
    <xf numFmtId="1" fontId="17" fillId="0" borderId="24" xfId="10" applyNumberFormat="1" applyFont="1" applyFill="1" applyBorder="1" applyAlignment="1">
      <alignment horizontal="center"/>
    </xf>
    <xf numFmtId="0" fontId="17" fillId="0" borderId="24" xfId="10" applyNumberFormat="1" applyFont="1" applyBorder="1"/>
    <xf numFmtId="1" fontId="17" fillId="0" borderId="24" xfId="10" applyNumberFormat="1" applyFont="1" applyFill="1" applyBorder="1"/>
    <xf numFmtId="0" fontId="17" fillId="0" borderId="24" xfId="10" applyNumberFormat="1" applyFont="1" applyBorder="1" applyAlignment="1">
      <alignment horizontal="right"/>
    </xf>
    <xf numFmtId="0" fontId="16" fillId="0" borderId="9" xfId="10" applyNumberFormat="1" applyFont="1" applyBorder="1" applyAlignment="1">
      <alignment horizontal="center" vertical="center"/>
    </xf>
    <xf numFmtId="0" fontId="16" fillId="0" borderId="16" xfId="10" applyNumberFormat="1" applyFont="1" applyBorder="1" applyAlignment="1">
      <alignment horizontal="centerContinuous" vertical="center"/>
    </xf>
    <xf numFmtId="0" fontId="16" fillId="0" borderId="0" xfId="10" applyNumberFormat="1" applyFont="1" applyBorder="1" applyAlignment="1">
      <alignment horizontal="centerContinuous" vertical="center"/>
    </xf>
    <xf numFmtId="0" fontId="16" fillId="0" borderId="9" xfId="10" applyNumberFormat="1" applyFont="1" applyBorder="1" applyAlignment="1">
      <alignment horizontal="centerContinuous" vertical="center"/>
    </xf>
    <xf numFmtId="0" fontId="16" fillId="0" borderId="7" xfId="10" applyNumberFormat="1" applyFont="1" applyBorder="1" applyAlignment="1">
      <alignment horizontal="centerContinuous" vertical="center"/>
    </xf>
    <xf numFmtId="0" fontId="16" fillId="0" borderId="7" xfId="10" applyNumberFormat="1" applyFont="1" applyBorder="1" applyAlignment="1">
      <alignment horizontal="center" vertical="center"/>
    </xf>
    <xf numFmtId="0" fontId="16" fillId="0" borderId="7" xfId="10" applyNumberFormat="1" applyFont="1" applyBorder="1" applyAlignment="1">
      <alignment horizontal="center" vertical="center" shrinkToFit="1"/>
    </xf>
    <xf numFmtId="0" fontId="16" fillId="0" borderId="14" xfId="10" applyNumberFormat="1" applyFont="1" applyFill="1" applyBorder="1" applyAlignment="1">
      <alignment horizontal="centerContinuous" vertical="center"/>
    </xf>
    <xf numFmtId="0" fontId="16" fillId="0" borderId="13" xfId="10" applyNumberFormat="1" applyFont="1" applyBorder="1" applyAlignment="1">
      <alignment horizontal="centerContinuous" vertical="center"/>
    </xf>
    <xf numFmtId="0" fontId="16" fillId="0" borderId="5" xfId="10" applyNumberFormat="1" applyFont="1" applyBorder="1" applyAlignment="1">
      <alignment horizontal="centerContinuous" vertical="center"/>
    </xf>
    <xf numFmtId="0" fontId="16" fillId="0" borderId="13" xfId="10" applyNumberFormat="1" applyFont="1" applyFill="1" applyBorder="1" applyAlignment="1">
      <alignment horizontal="centerContinuous" vertical="center"/>
    </xf>
    <xf numFmtId="0" fontId="16" fillId="0" borderId="10" xfId="10" applyNumberFormat="1" applyFont="1" applyBorder="1" applyAlignment="1">
      <alignment horizontal="center" vertical="center"/>
    </xf>
    <xf numFmtId="0" fontId="16" fillId="0" borderId="7" xfId="10" applyNumberFormat="1" applyFont="1" applyFill="1" applyBorder="1" applyAlignment="1">
      <alignment horizontal="center" vertical="center"/>
    </xf>
    <xf numFmtId="0" fontId="16" fillId="0" borderId="9" xfId="10" applyNumberFormat="1" applyFont="1" applyBorder="1" applyAlignment="1">
      <alignment horizontal="left" vertical="center"/>
    </xf>
    <xf numFmtId="0" fontId="16" fillId="0" borderId="10" xfId="10" applyNumberFormat="1" applyFont="1" applyBorder="1" applyAlignment="1">
      <alignment horizontal="centerContinuous" vertical="center"/>
    </xf>
    <xf numFmtId="0" fontId="16" fillId="0" borderId="9" xfId="10" applyNumberFormat="1" applyFont="1" applyFill="1" applyBorder="1" applyAlignment="1">
      <alignment horizontal="center" vertical="center"/>
    </xf>
    <xf numFmtId="0" fontId="16" fillId="0" borderId="4" xfId="10" applyNumberFormat="1" applyFont="1" applyBorder="1" applyAlignment="1">
      <alignment horizontal="center" vertical="center"/>
    </xf>
    <xf numFmtId="0" fontId="16" fillId="0" borderId="4" xfId="10" applyNumberFormat="1" applyFont="1" applyBorder="1" applyAlignment="1">
      <alignment horizontal="centerContinuous" vertical="center"/>
    </xf>
    <xf numFmtId="0" fontId="16" fillId="0" borderId="4" xfId="10" applyNumberFormat="1" applyFont="1" applyFill="1" applyBorder="1" applyAlignment="1">
      <alignment horizontal="center" vertical="center"/>
    </xf>
    <xf numFmtId="0" fontId="16" fillId="0" borderId="12" xfId="10" applyNumberFormat="1" applyFont="1" applyBorder="1" applyAlignment="1">
      <alignment horizontal="centerContinuous" vertical="center"/>
    </xf>
    <xf numFmtId="0" fontId="16" fillId="0" borderId="11" xfId="10" applyNumberFormat="1" applyFont="1" applyBorder="1" applyAlignment="1">
      <alignment horizontal="center" vertical="center"/>
    </xf>
    <xf numFmtId="0" fontId="16" fillId="0" borderId="12" xfId="10" applyNumberFormat="1" applyFont="1" applyBorder="1" applyAlignment="1">
      <alignment horizontal="center" vertical="center"/>
    </xf>
    <xf numFmtId="0" fontId="16" fillId="0" borderId="12" xfId="10" applyNumberFormat="1" applyFont="1" applyFill="1" applyBorder="1" applyAlignment="1">
      <alignment horizontal="center" vertical="center"/>
    </xf>
    <xf numFmtId="0" fontId="16" fillId="0" borderId="11" xfId="10" applyNumberFormat="1" applyFont="1" applyBorder="1" applyAlignment="1">
      <alignment horizontal="centerContinuous" vertical="center"/>
    </xf>
    <xf numFmtId="0" fontId="16" fillId="0" borderId="23" xfId="10" applyNumberFormat="1" applyFont="1" applyBorder="1" applyAlignment="1">
      <alignment horizontal="center" vertical="center"/>
    </xf>
    <xf numFmtId="0" fontId="16" fillId="0" borderId="15" xfId="10" applyNumberFormat="1" applyFont="1" applyBorder="1" applyAlignment="1">
      <alignment horizontal="centerContinuous" vertical="center"/>
    </xf>
    <xf numFmtId="3" fontId="16" fillId="0" borderId="15" xfId="10" applyNumberFormat="1" applyFont="1" applyBorder="1" applyAlignment="1">
      <alignment horizontal="centerContinuous" vertical="center"/>
    </xf>
    <xf numFmtId="1" fontId="19" fillId="0" borderId="12" xfId="10" applyNumberFormat="1" applyFont="1" applyBorder="1" applyAlignment="1">
      <alignment horizontal="center" vertical="center"/>
    </xf>
    <xf numFmtId="1" fontId="19" fillId="0" borderId="1" xfId="10" applyNumberFormat="1" applyFont="1" applyBorder="1" applyAlignment="1">
      <alignment horizontal="center" vertical="center"/>
    </xf>
    <xf numFmtId="41" fontId="19" fillId="3" borderId="11" xfId="1" applyNumberFormat="1" applyFont="1" applyFill="1" applyBorder="1" applyAlignment="1">
      <alignment horizontal="center" vertical="center"/>
    </xf>
    <xf numFmtId="41" fontId="19" fillId="3" borderId="11" xfId="1" applyNumberFormat="1" applyFont="1" applyFill="1" applyBorder="1" applyAlignment="1">
      <alignment horizontal="centerContinuous" vertical="center"/>
    </xf>
    <xf numFmtId="41" fontId="19" fillId="3" borderId="11" xfId="1" applyNumberFormat="1" applyFont="1" applyFill="1" applyBorder="1" applyAlignment="1">
      <alignment horizontal="center" vertical="center" wrapText="1"/>
    </xf>
    <xf numFmtId="3" fontId="12" fillId="0" borderId="0" xfId="0" applyNumberFormat="1" applyFont="1" applyAlignment="1">
      <alignment horizontal="left"/>
    </xf>
    <xf numFmtId="3" fontId="10" fillId="0" borderId="0" xfId="0" applyNumberFormat="1" applyFont="1" applyAlignment="1">
      <alignment horizontal="right"/>
    </xf>
    <xf numFmtId="0" fontId="17" fillId="0" borderId="0" xfId="0" applyNumberFormat="1" applyFont="1" applyFill="1" applyAlignment="1"/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41" fontId="16" fillId="0" borderId="3" xfId="1" applyNumberFormat="1" applyFont="1" applyBorder="1" applyAlignment="1">
      <alignment horizontal="center" vertical="center"/>
    </xf>
    <xf numFmtId="41" fontId="16" fillId="0" borderId="21" xfId="1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Continuous" vertical="center" wrapText="1" shrinkToFit="1"/>
    </xf>
    <xf numFmtId="0" fontId="10" fillId="0" borderId="8" xfId="0" applyNumberFormat="1" applyFont="1" applyBorder="1" applyAlignment="1">
      <alignment horizontal="centerContinuous" vertical="center" wrapText="1" shrinkToFit="1"/>
    </xf>
    <xf numFmtId="0" fontId="17" fillId="0" borderId="11" xfId="0" applyNumberFormat="1" applyFont="1" applyBorder="1" applyAlignment="1">
      <alignment horizontal="centerContinuous" vertical="center" wrapText="1" shrinkToFit="1"/>
    </xf>
    <xf numFmtId="0" fontId="17" fillId="0" borderId="12" xfId="0" applyNumberFormat="1" applyFont="1" applyBorder="1" applyAlignment="1">
      <alignment horizontal="centerContinuous" vertical="center" wrapText="1" shrinkToFit="1"/>
    </xf>
    <xf numFmtId="182" fontId="16" fillId="0" borderId="0" xfId="11" applyNumberFormat="1" applyFont="1" applyFill="1" applyBorder="1" applyAlignment="1">
      <alignment horizontal="right" vertical="center"/>
    </xf>
    <xf numFmtId="182" fontId="16" fillId="0" borderId="10" xfId="11" applyNumberFormat="1" applyFont="1" applyFill="1" applyBorder="1" applyAlignment="1">
      <alignment horizontal="right" vertical="center"/>
    </xf>
    <xf numFmtId="182" fontId="16" fillId="0" borderId="6" xfId="11" applyNumberFormat="1" applyFont="1" applyFill="1" applyBorder="1" applyAlignment="1">
      <alignment horizontal="right" vertical="center"/>
    </xf>
    <xf numFmtId="0" fontId="15" fillId="0" borderId="0" xfId="0" applyNumberFormat="1" applyFont="1" applyFill="1" applyAlignment="1">
      <alignment horizontal="centerContinuous"/>
    </xf>
    <xf numFmtId="0" fontId="26" fillId="0" borderId="0" xfId="0" applyNumberFormat="1" applyFont="1" applyFill="1" applyAlignment="1">
      <alignment horizontal="centerContinuous"/>
    </xf>
    <xf numFmtId="0" fontId="15" fillId="0" borderId="0" xfId="0" applyNumberFormat="1" applyFont="1" applyFill="1" applyAlignment="1">
      <alignment horizontal="right"/>
    </xf>
    <xf numFmtId="0" fontId="26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Alignment="1"/>
    <xf numFmtId="0" fontId="19" fillId="0" borderId="0" xfId="0" applyNumberFormat="1" applyFont="1" applyBorder="1" applyAlignment="1">
      <alignment wrapText="1"/>
    </xf>
    <xf numFmtId="0" fontId="19" fillId="0" borderId="0" xfId="0" applyNumberFormat="1" applyFont="1" applyBorder="1" applyAlignment="1"/>
    <xf numFmtId="3" fontId="16" fillId="0" borderId="7" xfId="0" applyNumberFormat="1" applyFont="1" applyFill="1" applyBorder="1" applyAlignment="1">
      <alignment horizontal="centerContinuous" vertical="center" wrapText="1"/>
    </xf>
    <xf numFmtId="3" fontId="16" fillId="0" borderId="0" xfId="1" applyNumberFormat="1" applyFont="1" applyFill="1" applyBorder="1" applyAlignment="1" applyProtection="1">
      <alignment horizontal="right" vertical="center"/>
      <protection locked="0"/>
    </xf>
    <xf numFmtId="3" fontId="16" fillId="0" borderId="10" xfId="1" applyNumberFormat="1" applyFont="1" applyFill="1" applyBorder="1" applyAlignment="1">
      <alignment horizontal="right" vertical="center"/>
    </xf>
    <xf numFmtId="182" fontId="16" fillId="0" borderId="0" xfId="1" applyNumberFormat="1" applyFont="1" applyFill="1" applyBorder="1" applyAlignment="1">
      <alignment horizontal="right" vertical="center" shrinkToFit="1"/>
    </xf>
    <xf numFmtId="182" fontId="16" fillId="0" borderId="0" xfId="1" applyNumberFormat="1" applyFont="1" applyFill="1" applyBorder="1" applyAlignment="1" applyProtection="1">
      <alignment horizontal="right" vertical="center" shrinkToFit="1"/>
      <protection locked="0"/>
    </xf>
    <xf numFmtId="182" fontId="16" fillId="0" borderId="0" xfId="1" applyNumberFormat="1" applyFont="1" applyFill="1" applyBorder="1" applyAlignment="1">
      <alignment horizontal="right" vertical="center"/>
    </xf>
    <xf numFmtId="182" fontId="16" fillId="0" borderId="10" xfId="1" applyNumberFormat="1" applyFont="1" applyFill="1" applyBorder="1" applyAlignment="1">
      <alignment horizontal="right" vertical="center"/>
    </xf>
    <xf numFmtId="38" fontId="10" fillId="0" borderId="0" xfId="11" applyNumberFormat="1" applyFont="1" applyFill="1"/>
    <xf numFmtId="0" fontId="16" fillId="0" borderId="0" xfId="0" applyNumberFormat="1" applyFont="1" applyFill="1" applyAlignment="1"/>
    <xf numFmtId="38" fontId="12" fillId="0" borderId="0" xfId="0" applyNumberFormat="1" applyFont="1" applyFill="1" applyAlignment="1"/>
    <xf numFmtId="0" fontId="16" fillId="0" borderId="3" xfId="0" applyNumberFormat="1" applyFont="1" applyFill="1" applyBorder="1" applyAlignment="1" applyProtection="1">
      <alignment horizontal="centerContinuous" vertical="center" shrinkToFit="1"/>
    </xf>
    <xf numFmtId="0" fontId="16" fillId="0" borderId="1" xfId="0" applyNumberFormat="1" applyFont="1" applyFill="1" applyBorder="1" applyAlignment="1" applyProtection="1">
      <alignment horizontal="center" vertical="center"/>
    </xf>
    <xf numFmtId="0" fontId="16" fillId="0" borderId="4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Alignment="1">
      <alignment vertical="center"/>
    </xf>
    <xf numFmtId="0" fontId="15" fillId="0" borderId="0" xfId="0" applyNumberFormat="1" applyFont="1" applyBorder="1" applyAlignment="1">
      <alignment horizontal="right" vertical="center"/>
    </xf>
    <xf numFmtId="0" fontId="10" fillId="0" borderId="7" xfId="0" applyNumberFormat="1" applyFont="1" applyFill="1" applyBorder="1" applyAlignment="1">
      <alignment horizontal="center" vertical="center" wrapText="1"/>
    </xf>
    <xf numFmtId="0" fontId="16" fillId="0" borderId="10" xfId="0" applyNumberFormat="1" applyFont="1" applyFill="1" applyBorder="1" applyAlignment="1">
      <alignment horizontal="distributed" vertical="center" wrapText="1" shrinkToFit="1"/>
    </xf>
    <xf numFmtId="177" fontId="15" fillId="0" borderId="0" xfId="0" applyNumberFormat="1" applyFont="1" applyAlignment="1"/>
    <xf numFmtId="177" fontId="15" fillId="0" borderId="0" xfId="0" applyNumberFormat="1" applyFont="1" applyBorder="1" applyAlignment="1"/>
    <xf numFmtId="1" fontId="16" fillId="0" borderId="18" xfId="0" applyNumberFormat="1" applyFont="1" applyBorder="1" applyAlignment="1">
      <alignment horizontal="centerContinuous" vertical="center"/>
    </xf>
    <xf numFmtId="0" fontId="10" fillId="0" borderId="0" xfId="0" applyNumberFormat="1" applyFont="1" applyAlignment="1"/>
    <xf numFmtId="0" fontId="16" fillId="0" borderId="6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9" xfId="0" quotePrefix="1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3" borderId="11" xfId="0" applyNumberFormat="1" applyFont="1" applyFill="1" applyBorder="1" applyAlignment="1">
      <alignment vertical="center"/>
    </xf>
    <xf numFmtId="0" fontId="15" fillId="3" borderId="11" xfId="0" applyNumberFormat="1" applyFont="1" applyFill="1" applyBorder="1" applyAlignment="1"/>
    <xf numFmtId="41" fontId="16" fillId="3" borderId="12" xfId="0" applyNumberFormat="1" applyFont="1" applyFill="1" applyBorder="1" applyAlignment="1">
      <alignment horizontal="right" vertical="center"/>
    </xf>
    <xf numFmtId="0" fontId="15" fillId="3" borderId="11" xfId="0" applyNumberFormat="1" applyFont="1" applyFill="1" applyBorder="1" applyAlignment="1"/>
    <xf numFmtId="41" fontId="16" fillId="0" borderId="6" xfId="0" applyNumberFormat="1" applyFont="1" applyFill="1" applyBorder="1" applyAlignment="1" applyProtection="1">
      <alignment horizontal="right" vertical="center"/>
      <protection locked="0"/>
    </xf>
    <xf numFmtId="0" fontId="19" fillId="0" borderId="1" xfId="0" quotePrefix="1" applyNumberFormat="1" applyFont="1" applyFill="1" applyBorder="1" applyAlignment="1">
      <alignment horizontal="center" vertical="center"/>
    </xf>
    <xf numFmtId="41" fontId="16" fillId="0" borderId="6" xfId="0" applyNumberFormat="1" applyFont="1" applyFill="1" applyBorder="1" applyAlignment="1">
      <alignment horizontal="right" vertical="center"/>
    </xf>
    <xf numFmtId="0" fontId="16" fillId="0" borderId="6" xfId="0" quotePrefix="1" applyNumberFormat="1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6" fillId="2" borderId="0" xfId="0" quotePrefix="1" applyNumberFormat="1" applyFont="1" applyFill="1" applyBorder="1" applyAlignment="1">
      <alignment horizontal="center" vertical="center"/>
    </xf>
    <xf numFmtId="0" fontId="16" fillId="2" borderId="10" xfId="0" applyNumberFormat="1" applyFont="1" applyFill="1" applyBorder="1" applyAlignment="1">
      <alignment horizontal="center" vertical="center"/>
    </xf>
    <xf numFmtId="0" fontId="19" fillId="0" borderId="1" xfId="0" quotePrefix="1" applyNumberFormat="1" applyFont="1" applyFill="1" applyBorder="1" applyAlignment="1">
      <alignment horizontal="center" vertical="center"/>
    </xf>
    <xf numFmtId="0" fontId="16" fillId="0" borderId="6" xfId="0" quotePrefix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 applyProtection="1">
      <alignment horizontal="center" vertical="center"/>
      <protection locked="0"/>
    </xf>
    <xf numFmtId="182" fontId="16" fillId="0" borderId="6" xfId="1" applyNumberFormat="1" applyFont="1" applyFill="1" applyBorder="1" applyAlignment="1">
      <alignment horizontal="right" vertical="center" shrinkToFit="1"/>
    </xf>
    <xf numFmtId="0" fontId="16" fillId="0" borderId="6" xfId="0" quotePrefix="1" applyNumberFormat="1" applyFont="1" applyFill="1" applyBorder="1" applyAlignment="1">
      <alignment horizontal="center" vertical="center"/>
    </xf>
    <xf numFmtId="0" fontId="19" fillId="0" borderId="1" xfId="0" quotePrefix="1" applyNumberFormat="1" applyFont="1" applyFill="1" applyBorder="1" applyAlignment="1">
      <alignment horizontal="center" vertical="center"/>
    </xf>
    <xf numFmtId="41" fontId="16" fillId="0" borderId="6" xfId="0" applyNumberFormat="1" applyFont="1" applyFill="1" applyBorder="1" applyAlignment="1">
      <alignment horizontal="right" vertical="center" shrinkToFit="1"/>
    </xf>
    <xf numFmtId="0" fontId="19" fillId="0" borderId="1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Border="1" applyAlignment="1">
      <alignment horizontal="right" vertical="center" shrinkToFit="1"/>
    </xf>
    <xf numFmtId="182" fontId="16" fillId="0" borderId="10" xfId="0" applyNumberFormat="1" applyFont="1" applyFill="1" applyBorder="1" applyAlignment="1">
      <alignment horizontal="right" vertical="center" shrinkToFit="1"/>
    </xf>
    <xf numFmtId="0" fontId="19" fillId="0" borderId="1" xfId="0" applyNumberFormat="1" applyFont="1" applyFill="1" applyBorder="1" applyAlignment="1">
      <alignment horizontal="center" vertical="center" shrinkToFit="1"/>
    </xf>
    <xf numFmtId="0" fontId="15" fillId="3" borderId="12" xfId="0" applyNumberFormat="1" applyFont="1" applyFill="1" applyBorder="1" applyAlignment="1"/>
    <xf numFmtId="0" fontId="19" fillId="0" borderId="1" xfId="0" quotePrefix="1" applyNumberFormat="1" applyFont="1" applyFill="1" applyBorder="1" applyAlignment="1" applyProtection="1">
      <alignment horizontal="center" vertical="center"/>
      <protection locked="0"/>
    </xf>
    <xf numFmtId="1" fontId="19" fillId="0" borderId="12" xfId="0" applyNumberFormat="1" applyFont="1" applyFill="1" applyBorder="1" applyAlignment="1">
      <alignment horizontal="center" vertical="center"/>
    </xf>
    <xf numFmtId="183" fontId="16" fillId="0" borderId="10" xfId="0" applyNumberFormat="1" applyFont="1" applyFill="1" applyBorder="1" applyAlignment="1" applyProtection="1">
      <alignment horizontal="right" vertical="center"/>
      <protection locked="0"/>
    </xf>
    <xf numFmtId="0" fontId="16" fillId="0" borderId="10" xfId="0" quotePrefix="1" applyNumberFormat="1" applyFont="1" applyBorder="1" applyAlignment="1">
      <alignment horizontal="center" vertical="center"/>
    </xf>
    <xf numFmtId="0" fontId="16" fillId="0" borderId="0" xfId="0" quotePrefix="1" applyNumberFormat="1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10" applyNumberFormat="1" applyFont="1" applyFill="1" applyBorder="1" applyAlignment="1">
      <alignment horizontal="center" vertical="center"/>
    </xf>
    <xf numFmtId="3" fontId="16" fillId="0" borderId="6" xfId="0" applyNumberFormat="1" applyFont="1" applyFill="1" applyBorder="1" applyAlignment="1">
      <alignment horizontal="right" vertical="center"/>
    </xf>
    <xf numFmtId="176" fontId="16" fillId="0" borderId="6" xfId="0" applyNumberFormat="1" applyFont="1" applyFill="1" applyBorder="1" applyAlignment="1">
      <alignment horizontal="right" vertical="center"/>
    </xf>
    <xf numFmtId="1" fontId="19" fillId="0" borderId="12" xfId="0" quotePrefix="1" applyNumberFormat="1" applyFont="1" applyFill="1" applyBorder="1" applyAlignment="1">
      <alignment horizontal="center" vertical="center"/>
    </xf>
    <xf numFmtId="1" fontId="19" fillId="0" borderId="1" xfId="0" quotePrefix="1" applyNumberFormat="1" applyFont="1" applyFill="1" applyBorder="1" applyAlignment="1">
      <alignment horizontal="center" vertical="center" shrinkToFit="1"/>
    </xf>
    <xf numFmtId="38" fontId="19" fillId="3" borderId="11" xfId="0" applyNumberFormat="1" applyFont="1" applyFill="1" applyBorder="1" applyAlignment="1">
      <alignment vertical="center"/>
    </xf>
    <xf numFmtId="182" fontId="19" fillId="3" borderId="11" xfId="1" applyNumberFormat="1" applyFont="1" applyFill="1" applyBorder="1" applyAlignment="1" applyProtection="1">
      <alignment horizontal="right" vertical="center" shrinkToFit="1"/>
      <protection locked="0"/>
    </xf>
    <xf numFmtId="41" fontId="16" fillId="0" borderId="0" xfId="1" applyNumberFormat="1" applyFont="1" applyFill="1" applyBorder="1" applyAlignment="1">
      <alignment horizontal="right" vertical="center" shrinkToFit="1"/>
    </xf>
    <xf numFmtId="41" fontId="16" fillId="0" borderId="10" xfId="1" applyNumberFormat="1" applyFont="1" applyFill="1" applyBorder="1" applyAlignment="1">
      <alignment horizontal="right" vertical="center" shrinkToFit="1"/>
    </xf>
    <xf numFmtId="41" fontId="16" fillId="0" borderId="10" xfId="1" applyNumberFormat="1" applyFont="1" applyFill="1" applyBorder="1" applyAlignment="1">
      <alignment horizontal="right" vertical="center"/>
    </xf>
    <xf numFmtId="41" fontId="19" fillId="3" borderId="11" xfId="0" applyNumberFormat="1" applyFont="1" applyFill="1" applyBorder="1" applyAlignment="1">
      <alignment horizontal="center" vertical="center" wrapText="1"/>
    </xf>
    <xf numFmtId="41" fontId="19" fillId="0" borderId="1" xfId="1" quotePrefix="1" applyNumberFormat="1" applyFont="1" applyFill="1" applyBorder="1" applyAlignment="1">
      <alignment horizontal="center" vertical="center"/>
    </xf>
    <xf numFmtId="41" fontId="19" fillId="3" borderId="11" xfId="1" applyNumberFormat="1" applyFont="1" applyFill="1" applyBorder="1" applyAlignment="1">
      <alignment horizontal="center" vertical="center"/>
    </xf>
    <xf numFmtId="41" fontId="19" fillId="3" borderId="11" xfId="0" applyNumberFormat="1" applyFont="1" applyFill="1" applyBorder="1" applyAlignment="1">
      <alignment horizontal="center" vertical="center"/>
    </xf>
    <xf numFmtId="41" fontId="16" fillId="3" borderId="0" xfId="2" applyNumberFormat="1" applyFont="1" applyFill="1" applyBorder="1" applyAlignment="1">
      <alignment horizontal="right" vertical="center"/>
    </xf>
    <xf numFmtId="41" fontId="19" fillId="3" borderId="11" xfId="1" applyNumberFormat="1" applyFont="1" applyFill="1" applyBorder="1" applyAlignment="1">
      <alignment vertical="center"/>
    </xf>
    <xf numFmtId="0" fontId="19" fillId="3" borderId="11" xfId="0" applyNumberFormat="1" applyFont="1" applyFill="1" applyBorder="1" applyAlignment="1">
      <alignment horizontal="right" vertical="center"/>
    </xf>
    <xf numFmtId="0" fontId="19" fillId="3" borderId="12" xfId="0" applyNumberFormat="1" applyFont="1" applyFill="1" applyBorder="1" applyAlignment="1">
      <alignment horizontal="right" vertical="center"/>
    </xf>
    <xf numFmtId="3" fontId="19" fillId="3" borderId="11" xfId="0" applyNumberFormat="1" applyFont="1" applyFill="1" applyBorder="1" applyAlignment="1">
      <alignment horizontal="center" vertical="center"/>
    </xf>
    <xf numFmtId="0" fontId="19" fillId="3" borderId="11" xfId="0" applyNumberFormat="1" applyFont="1" applyFill="1" applyBorder="1" applyAlignment="1">
      <alignment horizontal="center" vertical="center"/>
    </xf>
    <xf numFmtId="177" fontId="19" fillId="3" borderId="11" xfId="0" applyNumberFormat="1" applyFont="1" applyFill="1" applyBorder="1" applyAlignment="1">
      <alignment vertical="center"/>
    </xf>
    <xf numFmtId="177" fontId="19" fillId="3" borderId="11" xfId="0" applyNumberFormat="1" applyFont="1" applyFill="1" applyBorder="1" applyAlignment="1">
      <alignment horizontal="right" vertical="center"/>
    </xf>
    <xf numFmtId="177" fontId="19" fillId="3" borderId="11" xfId="0" applyNumberFormat="1" applyFont="1" applyFill="1" applyBorder="1" applyAlignment="1">
      <alignment horizontal="center" vertical="center"/>
    </xf>
    <xf numFmtId="3" fontId="15" fillId="3" borderId="11" xfId="0" applyNumberFormat="1" applyFont="1" applyFill="1" applyBorder="1" applyAlignment="1"/>
    <xf numFmtId="0" fontId="10" fillId="0" borderId="0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/>
    </xf>
    <xf numFmtId="181" fontId="13" fillId="0" borderId="0" xfId="0" applyNumberFormat="1" applyFont="1" applyFill="1" applyBorder="1" applyAlignment="1">
      <alignment horizontal="right" vertical="center"/>
    </xf>
    <xf numFmtId="181" fontId="19" fillId="3" borderId="11" xfId="1" applyNumberFormat="1" applyFont="1" applyFill="1" applyBorder="1" applyAlignment="1">
      <alignment horizontal="right" vertical="center"/>
    </xf>
    <xf numFmtId="182" fontId="10" fillId="0" borderId="0" xfId="11" applyNumberFormat="1" applyFont="1" applyFill="1" applyBorder="1" applyAlignment="1" applyProtection="1">
      <alignment horizontal="right" vertical="center"/>
    </xf>
    <xf numFmtId="3" fontId="16" fillId="0" borderId="4" xfId="0" applyNumberFormat="1" applyFont="1" applyFill="1" applyBorder="1" applyAlignment="1">
      <alignment horizontal="center" wrapText="1"/>
    </xf>
    <xf numFmtId="0" fontId="15" fillId="3" borderId="11" xfId="0" applyNumberFormat="1" applyFont="1" applyFill="1" applyBorder="1" applyAlignment="1">
      <alignment horizontal="right"/>
    </xf>
    <xf numFmtId="176" fontId="10" fillId="0" borderId="6" xfId="1" applyNumberFormat="1" applyFont="1" applyFill="1" applyBorder="1" applyAlignment="1">
      <alignment vertical="center"/>
    </xf>
    <xf numFmtId="176" fontId="10" fillId="0" borderId="0" xfId="1" applyNumberFormat="1" applyFont="1" applyFill="1" applyBorder="1" applyAlignment="1">
      <alignment vertical="center"/>
    </xf>
    <xf numFmtId="41" fontId="10" fillId="0" borderId="0" xfId="1" applyNumberFormat="1" applyFont="1" applyFill="1" applyBorder="1" applyAlignment="1">
      <alignment horizontal="right" vertical="center" shrinkToFit="1"/>
    </xf>
    <xf numFmtId="182" fontId="10" fillId="0" borderId="10" xfId="0" applyNumberFormat="1" applyFont="1" applyFill="1" applyBorder="1" applyAlignment="1">
      <alignment horizontal="right" vertical="center"/>
    </xf>
    <xf numFmtId="41" fontId="19" fillId="3" borderId="11" xfId="0" quotePrefix="1" applyNumberFormat="1" applyFont="1" applyFill="1" applyBorder="1" applyAlignment="1" applyProtection="1">
      <alignment horizontal="right" vertical="center"/>
      <protection locked="0"/>
    </xf>
    <xf numFmtId="41" fontId="19" fillId="3" borderId="11" xfId="0" applyNumberFormat="1" applyFont="1" applyFill="1" applyBorder="1" applyAlignment="1" applyProtection="1">
      <alignment horizontal="right" vertical="center"/>
      <protection locked="0"/>
    </xf>
    <xf numFmtId="41" fontId="19" fillId="3" borderId="12" xfId="0" applyNumberFormat="1" applyFont="1" applyFill="1" applyBorder="1" applyAlignment="1" applyProtection="1">
      <alignment horizontal="right" vertical="center"/>
      <protection locked="0"/>
    </xf>
    <xf numFmtId="41" fontId="19" fillId="3" borderId="0" xfId="0" applyNumberFormat="1" applyFont="1" applyFill="1" applyBorder="1" applyAlignment="1">
      <alignment horizontal="center" vertical="center"/>
    </xf>
    <xf numFmtId="49" fontId="10" fillId="0" borderId="1" xfId="10" applyNumberFormat="1" applyFont="1" applyFill="1" applyBorder="1" applyAlignment="1">
      <alignment horizontal="centerContinuous" vertical="center"/>
    </xf>
    <xf numFmtId="177" fontId="19" fillId="3" borderId="11" xfId="0" applyNumberFormat="1" applyFont="1" applyFill="1" applyBorder="1" applyAlignment="1">
      <alignment vertical="center"/>
    </xf>
    <xf numFmtId="177" fontId="19" fillId="3" borderId="11" xfId="0" applyNumberFormat="1" applyFont="1" applyFill="1" applyBorder="1" applyAlignment="1">
      <alignment horizontal="right" vertical="center"/>
    </xf>
    <xf numFmtId="3" fontId="19" fillId="3" borderId="11" xfId="0" applyNumberFormat="1" applyFont="1" applyFill="1" applyBorder="1" applyAlignment="1">
      <alignment horizontal="right" vertical="center"/>
    </xf>
    <xf numFmtId="0" fontId="16" fillId="0" borderId="0" xfId="0" applyNumberFormat="1" applyFont="1" applyBorder="1" applyAlignment="1">
      <alignment horizontal="center" vertical="center"/>
    </xf>
    <xf numFmtId="3" fontId="10" fillId="0" borderId="1" xfId="10" applyNumberFormat="1" applyFont="1" applyFill="1" applyBorder="1" applyAlignment="1">
      <alignment horizontal="center" vertical="center" shrinkToFit="1"/>
    </xf>
    <xf numFmtId="3" fontId="10" fillId="0" borderId="6" xfId="10" applyNumberFormat="1" applyFont="1" applyFill="1" applyBorder="1" applyAlignment="1">
      <alignment horizontal="center" vertical="center"/>
    </xf>
    <xf numFmtId="177" fontId="19" fillId="3" borderId="13" xfId="10" applyNumberFormat="1" applyFont="1" applyFill="1" applyBorder="1" applyAlignment="1">
      <alignment horizontal="right" vertical="center"/>
    </xf>
    <xf numFmtId="177" fontId="19" fillId="3" borderId="13" xfId="10" quotePrefix="1" applyNumberFormat="1" applyFont="1" applyFill="1" applyBorder="1" applyAlignment="1">
      <alignment horizontal="right" vertical="center"/>
    </xf>
    <xf numFmtId="0" fontId="16" fillId="0" borderId="1" xfId="0" applyNumberFormat="1" applyFont="1" applyBorder="1" applyAlignment="1">
      <alignment vertical="center"/>
    </xf>
    <xf numFmtId="177" fontId="26" fillId="3" borderId="11" xfId="0" applyNumberFormat="1" applyFont="1" applyFill="1" applyBorder="1" applyAlignment="1">
      <alignment horizontal="right" vertical="center"/>
    </xf>
    <xf numFmtId="0" fontId="16" fillId="0" borderId="3" xfId="0" applyNumberFormat="1" applyFont="1" applyBorder="1" applyAlignment="1">
      <alignment horizontal="centerContinuous" vertical="center"/>
    </xf>
    <xf numFmtId="178" fontId="19" fillId="3" borderId="11" xfId="0" applyNumberFormat="1" applyFont="1" applyFill="1" applyBorder="1" applyAlignment="1">
      <alignment vertical="center"/>
    </xf>
    <xf numFmtId="178" fontId="19" fillId="3" borderId="11" xfId="0" applyNumberFormat="1" applyFont="1" applyFill="1" applyBorder="1" applyAlignment="1">
      <alignment horizontal="right" vertical="center"/>
    </xf>
    <xf numFmtId="3" fontId="19" fillId="3" borderId="11" xfId="0" applyNumberFormat="1" applyFont="1" applyFill="1" applyBorder="1" applyAlignment="1">
      <alignment vertical="center"/>
    </xf>
    <xf numFmtId="3" fontId="16" fillId="0" borderId="4" xfId="0" applyNumberFormat="1" applyFont="1" applyFill="1" applyBorder="1" applyAlignment="1">
      <alignment horizontal="center" vertical="center"/>
    </xf>
    <xf numFmtId="3" fontId="16" fillId="0" borderId="4" xfId="0" applyNumberFormat="1" applyFont="1" applyFill="1" applyBorder="1" applyAlignment="1">
      <alignment horizontal="center" vertical="top"/>
    </xf>
    <xf numFmtId="0" fontId="0" fillId="0" borderId="0" xfId="0" applyNumberFormat="1" applyBorder="1" applyAlignment="1"/>
    <xf numFmtId="0" fontId="17" fillId="0" borderId="0" xfId="17" applyNumberFormat="1" applyFont="1"/>
    <xf numFmtId="3" fontId="17" fillId="0" borderId="0" xfId="6" applyNumberFormat="1" applyFont="1" applyAlignment="1">
      <alignment vertical="center"/>
    </xf>
    <xf numFmtId="0" fontId="17" fillId="0" borderId="0" xfId="18" applyNumberFormat="1" applyFont="1">
      <alignment vertical="center"/>
    </xf>
    <xf numFmtId="3" fontId="16" fillId="0" borderId="17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3" fontId="16" fillId="0" borderId="23" xfId="0" applyNumberFormat="1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center" vertical="center"/>
    </xf>
    <xf numFmtId="176" fontId="16" fillId="0" borderId="10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3" fontId="16" fillId="0" borderId="4" xfId="0" applyNumberFormat="1" applyFon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12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 shrinkToFit="1"/>
    </xf>
    <xf numFmtId="3" fontId="16" fillId="0" borderId="7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center" vertical="center" shrinkToFit="1"/>
    </xf>
    <xf numFmtId="3" fontId="16" fillId="0" borderId="1" xfId="0" applyNumberFormat="1" applyFont="1" applyBorder="1" applyAlignment="1">
      <alignment horizontal="center" vertical="center"/>
    </xf>
    <xf numFmtId="0" fontId="16" fillId="0" borderId="12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49" fontId="10" fillId="0" borderId="1" xfId="10" applyNumberFormat="1" applyFont="1" applyFill="1" applyBorder="1" applyAlignment="1">
      <alignment horizontal="center" vertical="center"/>
    </xf>
    <xf numFmtId="49" fontId="10" fillId="0" borderId="12" xfId="10" applyNumberFormat="1" applyFont="1" applyFill="1" applyBorder="1" applyAlignment="1">
      <alignment horizontal="center" vertical="center"/>
    </xf>
    <xf numFmtId="3" fontId="16" fillId="0" borderId="9" xfId="0" applyNumberFormat="1" applyFont="1" applyFill="1" applyBorder="1" applyAlignment="1">
      <alignment horizontal="center" vertical="center" wrapText="1"/>
    </xf>
    <xf numFmtId="3" fontId="16" fillId="0" borderId="9" xfId="0" applyNumberFormat="1" applyFont="1" applyFill="1" applyBorder="1" applyAlignment="1">
      <alignment horizontal="center" vertical="center"/>
    </xf>
    <xf numFmtId="3" fontId="16" fillId="0" borderId="4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16" fillId="0" borderId="5" xfId="0" applyNumberFormat="1" applyFont="1" applyBorder="1" applyAlignment="1">
      <alignment horizontal="center" vertical="center" wrapText="1"/>
    </xf>
    <xf numFmtId="0" fontId="17" fillId="0" borderId="12" xfId="0" applyNumberFormat="1" applyFont="1" applyBorder="1" applyAlignment="1">
      <alignment horizontal="center" vertical="center" wrapText="1"/>
    </xf>
    <xf numFmtId="0" fontId="17" fillId="0" borderId="12" xfId="0" applyNumberFormat="1" applyFont="1" applyBorder="1" applyAlignment="1">
      <alignment horizontal="center" vertical="center" wrapText="1" shrinkToFit="1"/>
    </xf>
    <xf numFmtId="3" fontId="16" fillId="0" borderId="1" xfId="0" applyNumberFormat="1" applyFont="1" applyFill="1" applyBorder="1" applyAlignment="1">
      <alignment horizontal="center" vertical="center" wrapText="1" shrinkToFit="1"/>
    </xf>
    <xf numFmtId="0" fontId="16" fillId="0" borderId="1" xfId="0" applyNumberFormat="1" applyFont="1" applyFill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 wrapText="1"/>
    </xf>
    <xf numFmtId="3" fontId="16" fillId="0" borderId="7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1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top"/>
    </xf>
    <xf numFmtId="0" fontId="16" fillId="0" borderId="12" xfId="0" applyNumberFormat="1" applyFont="1" applyBorder="1" applyAlignment="1">
      <alignment horizontal="center" vertical="top"/>
    </xf>
    <xf numFmtId="0" fontId="16" fillId="0" borderId="6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16" fillId="0" borderId="1" xfId="0" applyNumberFormat="1" applyFont="1" applyBorder="1" applyAlignment="1">
      <alignment horizontal="center" vertical="center" shrinkToFit="1"/>
    </xf>
    <xf numFmtId="0" fontId="16" fillId="0" borderId="12" xfId="0" applyNumberFormat="1" applyFont="1" applyBorder="1" applyAlignment="1">
      <alignment horizontal="center" vertical="center" shrinkToFit="1"/>
    </xf>
    <xf numFmtId="0" fontId="16" fillId="0" borderId="23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 wrapText="1"/>
    </xf>
    <xf numFmtId="0" fontId="16" fillId="0" borderId="7" xfId="0" applyNumberFormat="1" applyFont="1" applyBorder="1" applyAlignment="1">
      <alignment horizontal="center" vertical="center" wrapText="1"/>
    </xf>
    <xf numFmtId="0" fontId="16" fillId="0" borderId="7" xfId="0" applyNumberFormat="1" applyFont="1" applyBorder="1" applyAlignment="1">
      <alignment horizontal="center" vertical="center" shrinkToFit="1"/>
    </xf>
    <xf numFmtId="0" fontId="16" fillId="0" borderId="4" xfId="0" applyNumberFormat="1" applyFont="1" applyBorder="1" applyAlignment="1">
      <alignment horizontal="center" vertical="center" shrinkToFit="1"/>
    </xf>
    <xf numFmtId="0" fontId="17" fillId="0" borderId="11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 shrinkToFit="1"/>
    </xf>
    <xf numFmtId="0" fontId="16" fillId="0" borderId="4" xfId="0" applyNumberFormat="1" applyFont="1" applyBorder="1" applyAlignment="1">
      <alignment horizontal="center" vertical="center" shrinkToFit="1"/>
    </xf>
    <xf numFmtId="0" fontId="16" fillId="0" borderId="7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 shrinkToFit="1"/>
    </xf>
    <xf numFmtId="0" fontId="16" fillId="0" borderId="1" xfId="0" applyNumberFormat="1" applyFont="1" applyBorder="1" applyAlignment="1">
      <alignment horizontal="center" vertical="center" shrinkToFit="1"/>
    </xf>
    <xf numFmtId="0" fontId="16" fillId="0" borderId="21" xfId="0" applyNumberFormat="1" applyFont="1" applyBorder="1" applyAlignment="1">
      <alignment horizontal="center" vertical="center" shrinkToFit="1"/>
    </xf>
    <xf numFmtId="0" fontId="16" fillId="0" borderId="11" xfId="0" applyNumberFormat="1" applyFont="1" applyBorder="1" applyAlignment="1">
      <alignment horizontal="center" vertical="center" shrinkToFit="1"/>
    </xf>
    <xf numFmtId="0" fontId="16" fillId="0" borderId="8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 shrinkToFit="1"/>
    </xf>
    <xf numFmtId="0" fontId="16" fillId="0" borderId="12" xfId="0" applyNumberFormat="1" applyFont="1" applyBorder="1" applyAlignment="1">
      <alignment horizontal="center" vertical="top" wrapText="1"/>
    </xf>
    <xf numFmtId="1" fontId="16" fillId="0" borderId="10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0" fontId="16" fillId="0" borderId="5" xfId="5" applyNumberFormat="1" applyFont="1" applyBorder="1" applyAlignment="1">
      <alignment horizontal="center" vertical="center" wrapText="1"/>
    </xf>
    <xf numFmtId="41" fontId="16" fillId="3" borderId="10" xfId="0" applyNumberFormat="1" applyFont="1" applyFill="1" applyBorder="1" applyAlignment="1">
      <alignment horizontal="right" vertical="center"/>
    </xf>
    <xf numFmtId="41" fontId="16" fillId="0" borderId="3" xfId="0" applyNumberFormat="1" applyFont="1" applyFill="1" applyBorder="1" applyAlignment="1">
      <alignment horizontal="right" vertical="center"/>
    </xf>
    <xf numFmtId="41" fontId="16" fillId="0" borderId="21" xfId="0" applyNumberFormat="1" applyFont="1" applyFill="1" applyBorder="1" applyAlignment="1" applyProtection="1">
      <alignment horizontal="right" vertical="center"/>
      <protection locked="0"/>
    </xf>
    <xf numFmtId="41" fontId="16" fillId="0" borderId="21" xfId="1" applyNumberFormat="1" applyFont="1" applyFill="1" applyBorder="1" applyAlignment="1" applyProtection="1">
      <alignment horizontal="right" vertical="center"/>
      <protection locked="0"/>
    </xf>
    <xf numFmtId="41" fontId="16" fillId="0" borderId="21" xfId="1" applyNumberFormat="1" applyFont="1" applyFill="1" applyBorder="1" applyAlignment="1">
      <alignment horizontal="right" vertical="center"/>
    </xf>
    <xf numFmtId="41" fontId="16" fillId="0" borderId="8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NumberFormat="1" applyFont="1" applyBorder="1" applyAlignment="1"/>
    <xf numFmtId="0" fontId="15" fillId="0" borderId="0" xfId="0" applyNumberFormat="1" applyFont="1" applyFill="1" applyBorder="1" applyAlignment="1"/>
    <xf numFmtId="0" fontId="19" fillId="3" borderId="1" xfId="0" quotePrefix="1" applyNumberFormat="1" applyFont="1" applyFill="1" applyBorder="1" applyAlignment="1">
      <alignment horizontal="center" vertical="center"/>
    </xf>
    <xf numFmtId="0" fontId="26" fillId="3" borderId="12" xfId="0" applyNumberFormat="1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shrinkToFit="1"/>
    </xf>
    <xf numFmtId="0" fontId="16" fillId="0" borderId="16" xfId="0" applyNumberFormat="1" applyFont="1" applyBorder="1" applyAlignment="1">
      <alignment horizontal="centerContinuous" vertical="center"/>
    </xf>
    <xf numFmtId="0" fontId="16" fillId="0" borderId="15" xfId="0" applyNumberFormat="1" applyFont="1" applyBorder="1" applyAlignment="1">
      <alignment horizontal="centerContinuous" vertical="center"/>
    </xf>
    <xf numFmtId="0" fontId="16" fillId="0" borderId="17" xfId="0" applyNumberFormat="1" applyFont="1" applyBorder="1" applyAlignment="1">
      <alignment horizontal="centerContinuous" vertical="center"/>
    </xf>
    <xf numFmtId="0" fontId="16" fillId="0" borderId="19" xfId="0" applyNumberFormat="1" applyFont="1" applyBorder="1" applyAlignment="1">
      <alignment horizontal="centerContinuous" vertical="center"/>
    </xf>
    <xf numFmtId="0" fontId="16" fillId="0" borderId="20" xfId="0" applyNumberFormat="1" applyFont="1" applyBorder="1" applyAlignment="1">
      <alignment horizontal="centerContinuous" vertical="center"/>
    </xf>
    <xf numFmtId="182" fontId="19" fillId="3" borderId="0" xfId="1" applyNumberFormat="1" applyFont="1" applyFill="1" applyBorder="1" applyAlignment="1" applyProtection="1">
      <alignment horizontal="right" vertical="center"/>
      <protection locked="0"/>
    </xf>
    <xf numFmtId="182" fontId="19" fillId="3" borderId="0" xfId="0" applyNumberFormat="1" applyFont="1" applyFill="1" applyBorder="1" applyAlignment="1" applyProtection="1">
      <alignment horizontal="right" vertical="center"/>
      <protection locked="0"/>
    </xf>
    <xf numFmtId="3" fontId="15" fillId="0" borderId="0" xfId="0" applyNumberFormat="1" applyFont="1" applyFill="1" applyBorder="1" applyAlignment="1"/>
    <xf numFmtId="3" fontId="22" fillId="3" borderId="11" xfId="0" applyNumberFormat="1" applyFont="1" applyFill="1" applyBorder="1" applyAlignment="1"/>
    <xf numFmtId="3" fontId="22" fillId="3" borderId="1" xfId="0" applyNumberFormat="1" applyFont="1" applyFill="1" applyBorder="1" applyAlignment="1"/>
    <xf numFmtId="49" fontId="15" fillId="3" borderId="1" xfId="0" applyNumberFormat="1" applyFont="1" applyFill="1" applyBorder="1" applyAlignment="1"/>
    <xf numFmtId="3" fontId="15" fillId="3" borderId="1" xfId="0" applyNumberFormat="1" applyFont="1" applyFill="1" applyBorder="1" applyAlignment="1"/>
    <xf numFmtId="187" fontId="26" fillId="3" borderId="11" xfId="11" quotePrefix="1" applyNumberFormat="1" applyFont="1" applyFill="1" applyBorder="1" applyAlignment="1">
      <alignment horizontal="right" vertical="center"/>
    </xf>
    <xf numFmtId="187" fontId="26" fillId="3" borderId="11" xfId="11" applyNumberFormat="1" applyFont="1" applyFill="1" applyBorder="1" applyAlignment="1">
      <alignment horizontal="right" vertical="center"/>
    </xf>
    <xf numFmtId="38" fontId="19" fillId="0" borderId="0" xfId="0" applyNumberFormat="1" applyFont="1" applyFill="1" applyBorder="1" applyAlignment="1">
      <alignment vertical="center"/>
    </xf>
    <xf numFmtId="41" fontId="16" fillId="3" borderId="11" xfId="0" applyNumberFormat="1" applyFont="1" applyFill="1" applyBorder="1" applyAlignment="1">
      <alignment horizontal="right" vertical="center" shrinkToFit="1"/>
    </xf>
    <xf numFmtId="0" fontId="5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quotePrefix="1" applyNumberFormat="1" applyFont="1" applyFill="1" applyBorder="1" applyAlignment="1">
      <alignment horizontal="center" vertical="center"/>
    </xf>
    <xf numFmtId="177" fontId="16" fillId="0" borderId="0" xfId="12" applyNumberFormat="1" applyFont="1" applyFill="1" applyBorder="1" applyAlignment="1">
      <alignment horizontal="center" vertical="center"/>
    </xf>
    <xf numFmtId="177" fontId="16" fillId="0" borderId="10" xfId="12" applyNumberFormat="1" applyFont="1" applyFill="1" applyBorder="1" applyAlignment="1">
      <alignment horizontal="center" vertical="center"/>
    </xf>
    <xf numFmtId="177" fontId="16" fillId="0" borderId="6" xfId="12" applyNumberFormat="1" applyFont="1" applyFill="1" applyBorder="1" applyAlignment="1">
      <alignment horizontal="center" vertical="center"/>
    </xf>
    <xf numFmtId="176" fontId="26" fillId="3" borderId="1" xfId="1" applyNumberFormat="1" applyFont="1" applyFill="1" applyBorder="1" applyAlignment="1">
      <alignment vertical="center"/>
    </xf>
    <xf numFmtId="176" fontId="26" fillId="3" borderId="11" xfId="1" applyNumberFormat="1" applyFont="1" applyFill="1" applyBorder="1" applyAlignment="1">
      <alignment vertical="center"/>
    </xf>
    <xf numFmtId="41" fontId="26" fillId="3" borderId="11" xfId="1" applyNumberFormat="1" applyFont="1" applyFill="1" applyBorder="1" applyAlignment="1">
      <alignment horizontal="right" vertical="center" shrinkToFit="1"/>
    </xf>
    <xf numFmtId="182" fontId="26" fillId="3" borderId="12" xfId="0" applyNumberFormat="1" applyFont="1" applyFill="1" applyBorder="1" applyAlignment="1">
      <alignment horizontal="right" vertical="center"/>
    </xf>
    <xf numFmtId="176" fontId="10" fillId="0" borderId="1" xfId="1" applyNumberFormat="1" applyFont="1" applyFill="1" applyBorder="1" applyAlignment="1">
      <alignment vertical="center"/>
    </xf>
    <xf numFmtId="176" fontId="10" fillId="0" borderId="11" xfId="1" applyNumberFormat="1" applyFont="1" applyFill="1" applyBorder="1" applyAlignment="1">
      <alignment vertical="center"/>
    </xf>
    <xf numFmtId="41" fontId="10" fillId="0" borderId="11" xfId="1" applyNumberFormat="1" applyFont="1" applyFill="1" applyBorder="1" applyAlignment="1">
      <alignment horizontal="right" vertical="center" shrinkToFit="1"/>
    </xf>
    <xf numFmtId="182" fontId="10" fillId="0" borderId="12" xfId="0" applyNumberFormat="1" applyFont="1" applyFill="1" applyBorder="1" applyAlignment="1">
      <alignment horizontal="right" vertical="center"/>
    </xf>
    <xf numFmtId="3" fontId="19" fillId="0" borderId="0" xfId="0" applyNumberFormat="1" applyFont="1" applyFill="1" applyBorder="1" applyAlignment="1">
      <alignment horizontal="right" vertical="center" shrinkToFit="1"/>
    </xf>
    <xf numFmtId="41" fontId="26" fillId="3" borderId="11" xfId="11" applyNumberFormat="1" applyFont="1" applyFill="1" applyBorder="1" applyAlignment="1">
      <alignment horizontal="right" vertical="center"/>
    </xf>
    <xf numFmtId="41" fontId="26" fillId="3" borderId="11" xfId="0" applyNumberFormat="1" applyFont="1" applyFill="1" applyBorder="1" applyAlignment="1">
      <alignment horizontal="right" vertical="center"/>
    </xf>
    <xf numFmtId="187" fontId="26" fillId="3" borderId="11" xfId="0" applyNumberFormat="1" applyFont="1" applyFill="1" applyBorder="1" applyAlignment="1" applyProtection="1">
      <alignment horizontal="right" vertical="center"/>
    </xf>
    <xf numFmtId="187" fontId="26" fillId="3" borderId="11" xfId="11" applyNumberFormat="1" applyFont="1" applyFill="1" applyBorder="1" applyAlignment="1" applyProtection="1">
      <alignment horizontal="right" vertical="center"/>
    </xf>
    <xf numFmtId="187" fontId="26" fillId="3" borderId="11" xfId="11" quotePrefix="1" applyNumberFormat="1" applyFont="1" applyFill="1" applyBorder="1" applyAlignment="1" applyProtection="1">
      <alignment horizontal="right" vertical="center"/>
    </xf>
    <xf numFmtId="187" fontId="26" fillId="3" borderId="11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Border="1" applyAlignment="1"/>
    <xf numFmtId="41" fontId="16" fillId="0" borderId="8" xfId="0" applyNumberFormat="1" applyFont="1" applyFill="1" applyBorder="1" applyAlignment="1" applyProtection="1">
      <alignment horizontal="right" vertical="center"/>
      <protection locked="0"/>
    </xf>
    <xf numFmtId="0" fontId="16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6" fillId="0" borderId="6" xfId="0" quotePrefix="1" applyNumberFormat="1" applyFont="1" applyFill="1" applyBorder="1" applyAlignment="1" applyProtection="1">
      <alignment horizontal="center" vertical="center"/>
      <protection locked="0"/>
    </xf>
    <xf numFmtId="0" fontId="15" fillId="3" borderId="12" xfId="0" applyNumberFormat="1" applyFont="1" applyFill="1" applyBorder="1" applyAlignment="1">
      <alignment horizontal="right"/>
    </xf>
    <xf numFmtId="41" fontId="15" fillId="3" borderId="11" xfId="1" applyNumberFormat="1" applyFont="1" applyFill="1" applyBorder="1" applyAlignment="1">
      <alignment vertical="center"/>
    </xf>
    <xf numFmtId="41" fontId="15" fillId="3" borderId="11" xfId="1" applyNumberFormat="1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/>
    <xf numFmtId="1" fontId="19" fillId="0" borderId="0" xfId="0" quotePrefix="1" applyNumberFormat="1" applyFont="1" applyFill="1" applyBorder="1" applyAlignment="1">
      <alignment horizontal="right" vertical="center" shrinkToFit="1"/>
    </xf>
    <xf numFmtId="1" fontId="19" fillId="0" borderId="0" xfId="0" applyNumberFormat="1" applyFont="1" applyFill="1" applyBorder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 shrinkToFit="1"/>
    </xf>
    <xf numFmtId="41" fontId="19" fillId="3" borderId="13" xfId="0" quotePrefix="1" applyNumberFormat="1" applyFont="1" applyFill="1" applyBorder="1" applyAlignment="1" applyProtection="1">
      <alignment horizontal="right" vertical="center"/>
      <protection locked="0"/>
    </xf>
    <xf numFmtId="41" fontId="16" fillId="3" borderId="13" xfId="0" applyNumberFormat="1" applyFont="1" applyFill="1" applyBorder="1" applyAlignment="1" applyProtection="1">
      <alignment horizontal="right" vertical="center"/>
      <protection locked="0"/>
    </xf>
    <xf numFmtId="41" fontId="16" fillId="3" borderId="5" xfId="0" applyNumberFormat="1" applyFont="1" applyFill="1" applyBorder="1" applyAlignment="1" applyProtection="1">
      <alignment horizontal="right" vertical="center"/>
      <protection locked="0"/>
    </xf>
    <xf numFmtId="1" fontId="26" fillId="0" borderId="13" xfId="0" applyNumberFormat="1" applyFont="1" applyBorder="1" applyAlignment="1">
      <alignment horizontal="center" vertical="center" shrinkToFit="1"/>
    </xf>
    <xf numFmtId="1" fontId="19" fillId="0" borderId="0" xfId="0" applyNumberFormat="1" applyFont="1" applyFill="1" applyBorder="1" applyAlignment="1">
      <alignment horizontal="right" vertical="center"/>
    </xf>
    <xf numFmtId="0" fontId="16" fillId="0" borderId="4" xfId="10" applyNumberFormat="1" applyFont="1" applyFill="1" applyBorder="1" applyAlignment="1">
      <alignment horizontal="centerContinuous" vertical="center"/>
    </xf>
    <xf numFmtId="0" fontId="19" fillId="0" borderId="0" xfId="0" applyNumberFormat="1" applyFont="1" applyBorder="1" applyAlignment="1">
      <alignment horizontal="right"/>
    </xf>
    <xf numFmtId="187" fontId="26" fillId="3" borderId="11" xfId="10" applyNumberFormat="1" applyFont="1" applyFill="1" applyBorder="1" applyAlignment="1">
      <alignment horizontal="right" vertical="center"/>
    </xf>
    <xf numFmtId="1" fontId="19" fillId="3" borderId="11" xfId="0" applyNumberFormat="1" applyFont="1" applyFill="1" applyBorder="1" applyAlignment="1">
      <alignment horizontal="right" vertical="center"/>
    </xf>
    <xf numFmtId="1" fontId="19" fillId="0" borderId="0" xfId="0" applyNumberFormat="1" applyFont="1" applyBorder="1" applyAlignment="1">
      <alignment horizontal="right" vertical="center"/>
    </xf>
    <xf numFmtId="1" fontId="19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/>
    <xf numFmtId="186" fontId="26" fillId="3" borderId="1" xfId="10" applyNumberFormat="1" applyFont="1" applyFill="1" applyBorder="1" applyAlignment="1">
      <alignment vertical="center"/>
    </xf>
    <xf numFmtId="186" fontId="26" fillId="3" borderId="11" xfId="10" applyNumberFormat="1" applyFont="1" applyFill="1" applyBorder="1" applyAlignment="1">
      <alignment vertical="center"/>
    </xf>
    <xf numFmtId="186" fontId="26" fillId="3" borderId="12" xfId="10" applyNumberFormat="1" applyFont="1" applyFill="1" applyBorder="1" applyAlignment="1">
      <alignment vertical="center"/>
    </xf>
    <xf numFmtId="0" fontId="15" fillId="0" borderId="0" xfId="0" applyNumberFormat="1" applyFont="1" applyBorder="1" applyAlignment="1"/>
    <xf numFmtId="41" fontId="19" fillId="3" borderId="11" xfId="1" applyNumberFormat="1" applyFont="1" applyFill="1" applyBorder="1" applyAlignment="1">
      <alignment horizontal="right" vertical="center"/>
    </xf>
    <xf numFmtId="41" fontId="19" fillId="3" borderId="11" xfId="1" applyNumberFormat="1" applyFont="1" applyFill="1" applyBorder="1" applyAlignment="1" applyProtection="1">
      <alignment horizontal="right" vertical="center"/>
      <protection locked="0"/>
    </xf>
    <xf numFmtId="41" fontId="19" fillId="3" borderId="12" xfId="1" applyNumberFormat="1" applyFont="1" applyFill="1" applyBorder="1" applyAlignment="1" applyProtection="1">
      <alignment horizontal="right" vertical="center"/>
      <protection locked="0"/>
    </xf>
    <xf numFmtId="182" fontId="19" fillId="3" borderId="11" xfId="1" applyNumberFormat="1" applyFont="1" applyFill="1" applyBorder="1" applyAlignment="1" applyProtection="1">
      <alignment horizontal="right" vertical="center"/>
      <protection locked="0"/>
    </xf>
    <xf numFmtId="182" fontId="19" fillId="3" borderId="11" xfId="11" applyNumberFormat="1" applyFont="1" applyFill="1" applyBorder="1" applyAlignment="1">
      <alignment horizontal="right" vertical="center"/>
    </xf>
    <xf numFmtId="182" fontId="19" fillId="3" borderId="12" xfId="11" applyNumberFormat="1" applyFont="1" applyFill="1" applyBorder="1" applyAlignment="1">
      <alignment horizontal="right" vertical="center"/>
    </xf>
    <xf numFmtId="41" fontId="19" fillId="3" borderId="11" xfId="1" applyNumberFormat="1" applyFont="1" applyFill="1" applyBorder="1" applyAlignment="1" applyProtection="1">
      <alignment horizontal="right" vertical="center" shrinkToFit="1"/>
      <protection locked="0"/>
    </xf>
    <xf numFmtId="41" fontId="16" fillId="3" borderId="11" xfId="1" applyNumberFormat="1" applyFont="1" applyFill="1" applyBorder="1" applyAlignment="1">
      <alignment horizontal="right" vertical="center"/>
    </xf>
    <xf numFmtId="0" fontId="16" fillId="0" borderId="9" xfId="0" applyNumberFormat="1" applyFont="1" applyFill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" vertical="center"/>
    </xf>
    <xf numFmtId="0" fontId="19" fillId="4" borderId="11" xfId="0" applyNumberFormat="1" applyFont="1" applyFill="1" applyBorder="1" applyAlignment="1">
      <alignment vertical="center"/>
    </xf>
    <xf numFmtId="0" fontId="19" fillId="4" borderId="11" xfId="0" applyNumberFormat="1" applyFont="1" applyFill="1" applyBorder="1" applyAlignment="1">
      <alignment horizontal="right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32" fillId="4" borderId="11" xfId="0" applyNumberFormat="1" applyFont="1" applyFill="1" applyBorder="1" applyAlignment="1">
      <alignment horizontal="right" vertical="center"/>
    </xf>
    <xf numFmtId="0" fontId="14" fillId="0" borderId="0" xfId="0" applyNumberFormat="1" applyFont="1" applyAlignment="1">
      <alignment horizontal="center" vertical="center" wrapText="1"/>
    </xf>
    <xf numFmtId="0" fontId="10" fillId="0" borderId="3" xfId="10" applyNumberFormat="1" applyFont="1" applyFill="1" applyBorder="1" applyAlignment="1">
      <alignment horizontal="center" vertical="center" shrinkToFit="1"/>
    </xf>
    <xf numFmtId="3" fontId="10" fillId="0" borderId="6" xfId="10" applyNumberFormat="1" applyFont="1" applyFill="1" applyBorder="1" applyAlignment="1">
      <alignment horizontal="center" vertical="center" shrinkToFit="1"/>
    </xf>
    <xf numFmtId="0" fontId="10" fillId="0" borderId="1" xfId="10" applyNumberFormat="1" applyFont="1" applyFill="1" applyBorder="1" applyAlignment="1">
      <alignment horizontal="center" vertical="center" shrinkToFit="1"/>
    </xf>
    <xf numFmtId="3" fontId="10" fillId="0" borderId="9" xfId="10" applyNumberFormat="1" applyFont="1" applyFill="1" applyBorder="1" applyAlignment="1">
      <alignment horizontal="center" vertical="center" shrinkToFit="1"/>
    </xf>
    <xf numFmtId="41" fontId="16" fillId="0" borderId="0" xfId="0" applyNumberFormat="1" applyFont="1" applyFill="1" applyBorder="1" applyAlignment="1" applyProtection="1">
      <alignment horizontal="right" vertical="center"/>
    </xf>
    <xf numFmtId="3" fontId="10" fillId="0" borderId="0" xfId="10" applyNumberFormat="1" applyFont="1" applyFill="1" applyBorder="1" applyAlignment="1" applyProtection="1">
      <alignment horizontal="right" vertical="center" shrinkToFit="1"/>
    </xf>
    <xf numFmtId="0" fontId="10" fillId="0" borderId="0" xfId="10" applyNumberFormat="1" applyFont="1" applyFill="1" applyBorder="1" applyAlignment="1" applyProtection="1">
      <alignment horizontal="right" vertical="center" shrinkToFit="1"/>
    </xf>
    <xf numFmtId="41" fontId="16" fillId="0" borderId="0" xfId="16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3" fontId="10" fillId="0" borderId="0" xfId="0" applyNumberFormat="1" applyFont="1" applyFill="1" applyBorder="1" applyAlignment="1" applyProtection="1"/>
    <xf numFmtId="3" fontId="12" fillId="0" borderId="0" xfId="0" applyNumberFormat="1" applyFont="1" applyFill="1" applyBorder="1" applyAlignment="1" applyProtection="1">
      <alignment horizontal="right" vertical="center"/>
    </xf>
    <xf numFmtId="3" fontId="12" fillId="0" borderId="0" xfId="0" applyNumberFormat="1" applyFont="1" applyFill="1" applyBorder="1" applyAlignment="1" applyProtection="1"/>
    <xf numFmtId="0" fontId="16" fillId="0" borderId="22" xfId="0" applyNumberFormat="1" applyFont="1" applyFill="1" applyBorder="1" applyAlignment="1" applyProtection="1">
      <alignment horizontal="center" vertical="center"/>
    </xf>
    <xf numFmtId="0" fontId="10" fillId="0" borderId="7" xfId="10" applyNumberFormat="1" applyFont="1" applyFill="1" applyBorder="1" applyAlignment="1" applyProtection="1">
      <alignment horizontal="center" vertical="center" shrinkToFit="1"/>
    </xf>
    <xf numFmtId="0" fontId="16" fillId="0" borderId="7" xfId="0" applyNumberFormat="1" applyFont="1" applyFill="1" applyBorder="1" applyAlignment="1" applyProtection="1">
      <alignment horizontal="center" vertical="center"/>
    </xf>
    <xf numFmtId="0" fontId="10" fillId="0" borderId="3" xfId="10" applyNumberFormat="1" applyFont="1" applyFill="1" applyBorder="1" applyAlignment="1" applyProtection="1">
      <alignment horizontal="center" vertical="center" shrinkToFit="1"/>
    </xf>
    <xf numFmtId="0" fontId="10" fillId="0" borderId="8" xfId="10" applyNumberFormat="1" applyFont="1" applyFill="1" applyBorder="1" applyAlignment="1" applyProtection="1">
      <alignment horizontal="center" vertical="center" shrinkToFit="1"/>
    </xf>
    <xf numFmtId="3" fontId="16" fillId="0" borderId="22" xfId="0" applyNumberFormat="1" applyFont="1" applyFill="1" applyBorder="1" applyAlignment="1" applyProtection="1">
      <alignment horizontal="center" vertical="center"/>
    </xf>
    <xf numFmtId="0" fontId="16" fillId="0" borderId="22" xfId="0" applyNumberFormat="1" applyFont="1" applyFill="1" applyBorder="1" applyAlignment="1" applyProtection="1">
      <alignment horizontal="centerContinuous" vertical="center"/>
    </xf>
    <xf numFmtId="0" fontId="35" fillId="0" borderId="23" xfId="0" applyNumberFormat="1" applyFont="1" applyFill="1" applyBorder="1" applyAlignment="1" applyProtection="1">
      <alignment horizontal="center" vertical="center"/>
    </xf>
    <xf numFmtId="3" fontId="16" fillId="0" borderId="22" xfId="0" applyNumberFormat="1" applyFont="1" applyFill="1" applyBorder="1" applyAlignment="1" applyProtection="1">
      <alignment horizontal="center" vertical="center" wrapText="1"/>
    </xf>
    <xf numFmtId="0" fontId="19" fillId="4" borderId="11" xfId="0" applyNumberFormat="1" applyFont="1" applyFill="1" applyBorder="1" applyAlignment="1" applyProtection="1">
      <alignment vertical="center"/>
    </xf>
    <xf numFmtId="0" fontId="19" fillId="4" borderId="11" xfId="0" applyNumberFormat="1" applyFont="1" applyFill="1" applyBorder="1" applyAlignment="1" applyProtection="1">
      <alignment horizontal="right" vertical="center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16" fillId="0" borderId="6" xfId="0" applyNumberFormat="1" applyFont="1" applyFill="1" applyBorder="1" applyAlignment="1" applyProtection="1">
      <alignment horizontal="center" vertical="center"/>
    </xf>
    <xf numFmtId="0" fontId="15" fillId="3" borderId="12" xfId="0" applyNumberFormat="1" applyFont="1" applyFill="1" applyBorder="1" applyAlignment="1" applyProtection="1">
      <alignment horizontal="right"/>
    </xf>
    <xf numFmtId="41" fontId="16" fillId="0" borderId="21" xfId="0" applyNumberFormat="1" applyFont="1" applyFill="1" applyBorder="1" applyAlignment="1">
      <alignment horizontal="right" vertical="center"/>
    </xf>
    <xf numFmtId="3" fontId="16" fillId="0" borderId="6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 wrapText="1"/>
    </xf>
    <xf numFmtId="3" fontId="16" fillId="0" borderId="10" xfId="0" applyNumberFormat="1" applyFont="1" applyBorder="1" applyAlignment="1">
      <alignment horizontal="center" vertical="center" wrapText="1"/>
    </xf>
    <xf numFmtId="3" fontId="10" fillId="0" borderId="23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3" fontId="16" fillId="0" borderId="16" xfId="0" applyNumberFormat="1" applyFont="1" applyBorder="1" applyAlignment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 wrapText="1"/>
    </xf>
    <xf numFmtId="0" fontId="16" fillId="0" borderId="10" xfId="0" applyNumberFormat="1" applyFont="1" applyBorder="1" applyAlignment="1">
      <alignment horizontal="center" vertical="center" wrapText="1"/>
    </xf>
    <xf numFmtId="3" fontId="16" fillId="0" borderId="15" xfId="0" applyNumberFormat="1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center" vertical="center" wrapText="1"/>
    </xf>
    <xf numFmtId="3" fontId="17" fillId="0" borderId="10" xfId="0" applyNumberFormat="1" applyFont="1" applyBorder="1" applyAlignment="1">
      <alignment horizontal="center" vertical="center"/>
    </xf>
    <xf numFmtId="3" fontId="17" fillId="0" borderId="0" xfId="0" applyNumberFormat="1" applyFont="1" applyBorder="1" applyAlignment="1">
      <alignment horizontal="center" vertical="center"/>
    </xf>
    <xf numFmtId="3" fontId="17" fillId="0" borderId="6" xfId="0" applyNumberFormat="1" applyFont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3" fontId="16" fillId="0" borderId="23" xfId="0" applyNumberFormat="1" applyFont="1" applyBorder="1" applyAlignment="1">
      <alignment horizontal="center" vertical="center" wrapText="1"/>
    </xf>
    <xf numFmtId="3" fontId="16" fillId="0" borderId="9" xfId="0" applyNumberFormat="1" applyFont="1" applyBorder="1" applyAlignment="1">
      <alignment horizontal="center" vertical="center" wrapText="1"/>
    </xf>
    <xf numFmtId="3" fontId="16" fillId="0" borderId="4" xfId="0" applyNumberFormat="1" applyFont="1" applyBorder="1" applyAlignment="1">
      <alignment horizontal="center" vertical="center" wrapText="1"/>
    </xf>
    <xf numFmtId="3" fontId="16" fillId="0" borderId="23" xfId="0" applyNumberFormat="1" applyFont="1" applyBorder="1" applyAlignment="1">
      <alignment horizontal="center" vertical="center"/>
    </xf>
    <xf numFmtId="3" fontId="16" fillId="0" borderId="9" xfId="0" applyNumberFormat="1" applyFont="1" applyBorder="1" applyAlignment="1">
      <alignment horizontal="center" vertical="center"/>
    </xf>
    <xf numFmtId="3" fontId="16" fillId="0" borderId="4" xfId="0" applyNumberFormat="1" applyFont="1" applyBorder="1" applyAlignment="1">
      <alignment horizontal="center" vertical="center"/>
    </xf>
    <xf numFmtId="176" fontId="16" fillId="0" borderId="17" xfId="0" applyNumberFormat="1" applyFont="1" applyBorder="1" applyAlignment="1">
      <alignment horizontal="center" vertical="center"/>
    </xf>
    <xf numFmtId="176" fontId="16" fillId="0" borderId="10" xfId="0" applyNumberFormat="1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3" fontId="10" fillId="0" borderId="9" xfId="10" applyNumberFormat="1" applyFont="1" applyFill="1" applyBorder="1" applyAlignment="1" applyProtection="1">
      <alignment horizontal="center" vertical="center" wrapText="1" shrinkToFit="1"/>
    </xf>
    <xf numFmtId="3" fontId="10" fillId="0" borderId="4" xfId="10" applyNumberFormat="1" applyFont="1" applyFill="1" applyBorder="1" applyAlignment="1" applyProtection="1">
      <alignment horizontal="center" vertical="center" wrapText="1" shrinkToFit="1"/>
    </xf>
    <xf numFmtId="0" fontId="10" fillId="0" borderId="9" xfId="10" applyNumberFormat="1" applyFont="1" applyFill="1" applyBorder="1" applyAlignment="1" applyProtection="1">
      <alignment horizontal="center" vertical="center" wrapText="1" shrinkToFit="1"/>
    </xf>
    <xf numFmtId="0" fontId="10" fillId="0" borderId="4" xfId="10" applyNumberFormat="1" applyFont="1" applyFill="1" applyBorder="1" applyAlignment="1" applyProtection="1">
      <alignment horizontal="center" vertical="center" wrapText="1" shrinkToFit="1"/>
    </xf>
    <xf numFmtId="3" fontId="16" fillId="0" borderId="18" xfId="0" applyNumberFormat="1" applyFont="1" applyFill="1" applyBorder="1" applyAlignment="1" applyProtection="1">
      <alignment horizontal="center" vertical="center" wrapText="1"/>
    </xf>
    <xf numFmtId="3" fontId="16" fillId="0" borderId="19" xfId="0" applyNumberFormat="1" applyFont="1" applyFill="1" applyBorder="1" applyAlignment="1" applyProtection="1">
      <alignment horizontal="center" vertical="center"/>
    </xf>
    <xf numFmtId="3" fontId="16" fillId="0" borderId="20" xfId="0" applyNumberFormat="1" applyFont="1" applyFill="1" applyBorder="1" applyAlignment="1" applyProtection="1">
      <alignment horizontal="center" vertical="center"/>
    </xf>
    <xf numFmtId="3" fontId="16" fillId="0" borderId="19" xfId="0" applyNumberFormat="1" applyFont="1" applyFill="1" applyBorder="1" applyAlignment="1" applyProtection="1">
      <alignment horizontal="center" vertical="center" wrapText="1"/>
    </xf>
    <xf numFmtId="3" fontId="16" fillId="0" borderId="7" xfId="0" applyNumberFormat="1" applyFont="1" applyFill="1" applyBorder="1" applyAlignment="1" applyProtection="1">
      <alignment horizontal="center" vertical="center" wrapText="1"/>
    </xf>
    <xf numFmtId="3" fontId="16" fillId="0" borderId="9" xfId="0" applyNumberFormat="1" applyFont="1" applyFill="1" applyBorder="1" applyAlignment="1" applyProtection="1">
      <alignment horizontal="center" vertical="center" wrapText="1"/>
    </xf>
    <xf numFmtId="3" fontId="16" fillId="0" borderId="4" xfId="0" applyNumberFormat="1" applyFont="1" applyFill="1" applyBorder="1" applyAlignment="1" applyProtection="1">
      <alignment horizontal="center" vertical="center" wrapText="1"/>
    </xf>
    <xf numFmtId="3" fontId="16" fillId="0" borderId="7" xfId="0" applyNumberFormat="1" applyFont="1" applyFill="1" applyBorder="1" applyAlignment="1" applyProtection="1">
      <alignment horizontal="center" vertical="center"/>
    </xf>
    <xf numFmtId="3" fontId="16" fillId="0" borderId="9" xfId="0" applyNumberFormat="1" applyFont="1" applyFill="1" applyBorder="1" applyAlignment="1" applyProtection="1">
      <alignment horizontal="center" vertical="center"/>
    </xf>
    <xf numFmtId="3" fontId="16" fillId="0" borderId="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3" fontId="16" fillId="0" borderId="7" xfId="0" applyNumberFormat="1" applyFont="1" applyFill="1" applyBorder="1" applyAlignment="1" applyProtection="1">
      <alignment horizontal="center" vertical="center" shrinkToFit="1"/>
    </xf>
    <xf numFmtId="3" fontId="16" fillId="0" borderId="9" xfId="0" applyNumberFormat="1" applyFont="1" applyFill="1" applyBorder="1" applyAlignment="1" applyProtection="1">
      <alignment horizontal="center" vertical="center" shrinkToFit="1"/>
    </xf>
    <xf numFmtId="3" fontId="16" fillId="0" borderId="4" xfId="0" applyNumberFormat="1" applyFont="1" applyFill="1" applyBorder="1" applyAlignment="1" applyProtection="1">
      <alignment horizontal="center" vertical="center" shrinkToFit="1"/>
    </xf>
    <xf numFmtId="3" fontId="16" fillId="0" borderId="7" xfId="0" applyNumberFormat="1" applyFont="1" applyFill="1" applyBorder="1" applyAlignment="1" applyProtection="1">
      <alignment horizontal="center" vertical="center" wrapText="1" shrinkToFit="1"/>
    </xf>
    <xf numFmtId="3" fontId="16" fillId="0" borderId="9" xfId="0" applyNumberFormat="1" applyFont="1" applyFill="1" applyBorder="1" applyAlignment="1" applyProtection="1">
      <alignment horizontal="center" vertical="center" wrapText="1" shrinkToFit="1"/>
    </xf>
    <xf numFmtId="3" fontId="16" fillId="0" borderId="4" xfId="0" applyNumberFormat="1" applyFont="1" applyFill="1" applyBorder="1" applyAlignment="1" applyProtection="1">
      <alignment horizontal="center" vertical="center" wrapText="1" shrinkToFit="1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6" fillId="0" borderId="4" xfId="0" applyNumberFormat="1" applyFont="1" applyFill="1" applyBorder="1" applyAlignment="1" applyProtection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6" fillId="0" borderId="12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3" fontId="10" fillId="0" borderId="6" xfId="10" applyNumberFormat="1" applyFont="1" applyFill="1" applyBorder="1" applyAlignment="1" applyProtection="1">
      <alignment horizontal="center" vertical="center" wrapText="1" shrinkToFit="1"/>
    </xf>
    <xf numFmtId="3" fontId="10" fillId="0" borderId="1" xfId="10" applyNumberFormat="1" applyFont="1" applyFill="1" applyBorder="1" applyAlignment="1" applyProtection="1">
      <alignment horizontal="center" vertical="center" wrapText="1" shrinkToFit="1"/>
    </xf>
    <xf numFmtId="3" fontId="10" fillId="0" borderId="10" xfId="10" applyNumberFormat="1" applyFont="1" applyFill="1" applyBorder="1" applyAlignment="1" applyProtection="1">
      <alignment horizontal="center" vertical="center" wrapText="1" shrinkToFit="1"/>
    </xf>
    <xf numFmtId="3" fontId="10" fillId="0" borderId="12" xfId="1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16" fillId="0" borderId="22" xfId="0" applyNumberFormat="1" applyFont="1" applyFill="1" applyBorder="1" applyAlignment="1" applyProtection="1">
      <alignment horizontal="center" vertical="center" wrapText="1"/>
    </xf>
    <xf numFmtId="0" fontId="16" fillId="0" borderId="22" xfId="0" applyNumberFormat="1" applyFont="1" applyFill="1" applyBorder="1" applyAlignment="1" applyProtection="1">
      <alignment horizontal="center" vertical="center"/>
    </xf>
    <xf numFmtId="3" fontId="16" fillId="0" borderId="22" xfId="0" applyNumberFormat="1" applyFont="1" applyFill="1" applyBorder="1" applyAlignment="1" applyProtection="1">
      <alignment horizontal="center" vertical="center" wrapText="1"/>
    </xf>
    <xf numFmtId="3" fontId="16" fillId="0" borderId="22" xfId="0" applyNumberFormat="1" applyFont="1" applyFill="1" applyBorder="1" applyAlignment="1" applyProtection="1">
      <alignment horizontal="center" vertical="center"/>
    </xf>
    <xf numFmtId="3" fontId="16" fillId="0" borderId="7" xfId="0" applyNumberFormat="1" applyFont="1" applyBorder="1" applyAlignment="1">
      <alignment horizontal="center" vertical="center" shrinkToFit="1"/>
    </xf>
    <xf numFmtId="0" fontId="0" fillId="0" borderId="9" xfId="0" applyNumberFormat="1" applyBorder="1" applyAlignment="1">
      <alignment vertical="center" shrinkToFit="1"/>
    </xf>
    <xf numFmtId="3" fontId="16" fillId="0" borderId="9" xfId="0" applyNumberFormat="1" applyFont="1" applyBorder="1" applyAlignment="1">
      <alignment horizontal="center" vertical="center" shrinkToFit="1"/>
    </xf>
    <xf numFmtId="0" fontId="16" fillId="0" borderId="7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/>
    <xf numFmtId="0" fontId="17" fillId="0" borderId="8" xfId="0" applyNumberFormat="1" applyFont="1" applyBorder="1" applyAlignment="1">
      <alignment horizontal="center" vertical="center"/>
    </xf>
    <xf numFmtId="0" fontId="17" fillId="0" borderId="10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3" fontId="16" fillId="0" borderId="18" xfId="0" applyNumberFormat="1" applyFont="1" applyBorder="1" applyAlignment="1">
      <alignment horizontal="center" vertical="center" wrapText="1"/>
    </xf>
    <xf numFmtId="3" fontId="16" fillId="0" borderId="19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center" vertical="center" wrapText="1"/>
    </xf>
    <xf numFmtId="0" fontId="10" fillId="0" borderId="18" xfId="0" applyNumberFormat="1" applyFont="1" applyBorder="1" applyAlignment="1">
      <alignment horizontal="center" vertical="center"/>
    </xf>
    <xf numFmtId="0" fontId="10" fillId="0" borderId="19" xfId="0" applyNumberFormat="1" applyFont="1" applyBorder="1" applyAlignment="1">
      <alignment horizontal="center" vertical="center"/>
    </xf>
    <xf numFmtId="0" fontId="10" fillId="0" borderId="20" xfId="0" applyNumberFormat="1" applyFont="1" applyBorder="1" applyAlignment="1">
      <alignment horizontal="center" vertical="center"/>
    </xf>
    <xf numFmtId="0" fontId="10" fillId="0" borderId="18" xfId="0" applyNumberFormat="1" applyFont="1" applyBorder="1" applyAlignment="1">
      <alignment horizontal="center" vertical="center" shrinkToFit="1"/>
    </xf>
    <xf numFmtId="0" fontId="10" fillId="0" borderId="19" xfId="0" applyNumberFormat="1" applyFont="1" applyBorder="1" applyAlignment="1">
      <alignment horizontal="center" vertical="center" shrinkToFit="1"/>
    </xf>
    <xf numFmtId="0" fontId="10" fillId="0" borderId="20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10" fillId="0" borderId="17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0" fontId="16" fillId="0" borderId="18" xfId="0" applyNumberFormat="1" applyFont="1" applyBorder="1" applyAlignment="1">
      <alignment horizontal="center" vertical="center" shrinkToFit="1"/>
    </xf>
    <xf numFmtId="0" fontId="12" fillId="0" borderId="19" xfId="0" applyNumberFormat="1" applyFont="1" applyBorder="1" applyAlignment="1">
      <alignment horizontal="center" vertical="center" shrinkToFit="1"/>
    </xf>
    <xf numFmtId="0" fontId="12" fillId="0" borderId="20" xfId="0" applyNumberFormat="1" applyFont="1" applyBorder="1" applyAlignment="1">
      <alignment horizontal="center" vertical="center" shrinkToFit="1"/>
    </xf>
    <xf numFmtId="0" fontId="10" fillId="0" borderId="1" xfId="0" applyNumberFormat="1" applyFont="1" applyBorder="1" applyAlignment="1">
      <alignment horizontal="center" vertical="center" shrinkToFit="1"/>
    </xf>
    <xf numFmtId="0" fontId="10" fillId="0" borderId="12" xfId="0" applyNumberFormat="1" applyFont="1" applyBorder="1" applyAlignment="1">
      <alignment horizontal="center" vertical="center" shrinkToFit="1"/>
    </xf>
    <xf numFmtId="0" fontId="16" fillId="0" borderId="3" xfId="0" applyNumberFormat="1" applyFont="1" applyBorder="1" applyAlignment="1">
      <alignment horizontal="center" vertical="center" shrinkToFit="1"/>
    </xf>
    <xf numFmtId="0" fontId="12" fillId="0" borderId="21" xfId="0" applyNumberFormat="1" applyFont="1" applyBorder="1" applyAlignment="1">
      <alignment horizontal="center" vertical="center" shrinkToFit="1"/>
    </xf>
    <xf numFmtId="0" fontId="12" fillId="0" borderId="8" xfId="0" applyNumberFormat="1" applyFont="1" applyBorder="1" applyAlignment="1">
      <alignment horizontal="center" vertical="center" shrinkToFit="1"/>
    </xf>
    <xf numFmtId="0" fontId="16" fillId="0" borderId="11" xfId="0" applyNumberFormat="1" applyFont="1" applyBorder="1" applyAlignment="1">
      <alignment horizontal="center" vertical="center" shrinkToFit="1"/>
    </xf>
    <xf numFmtId="0" fontId="12" fillId="0" borderId="11" xfId="0" applyNumberFormat="1" applyFont="1" applyBorder="1" applyAlignment="1">
      <alignment horizontal="center" vertical="center" shrinkToFit="1"/>
    </xf>
    <xf numFmtId="0" fontId="12" fillId="0" borderId="12" xfId="0" applyNumberFormat="1" applyFont="1" applyBorder="1" applyAlignment="1">
      <alignment horizontal="center" vertical="center" shrinkToFit="1"/>
    </xf>
    <xf numFmtId="0" fontId="15" fillId="0" borderId="0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49" fontId="10" fillId="0" borderId="1" xfId="10" applyNumberFormat="1" applyFont="1" applyFill="1" applyBorder="1" applyAlignment="1">
      <alignment horizontal="center" vertical="center"/>
    </xf>
    <xf numFmtId="49" fontId="10" fillId="0" borderId="11" xfId="10" applyNumberFormat="1" applyFont="1" applyFill="1" applyBorder="1" applyAlignment="1">
      <alignment horizontal="center" vertical="center"/>
    </xf>
    <xf numFmtId="49" fontId="10" fillId="0" borderId="12" xfId="10" applyNumberFormat="1" applyFont="1" applyFill="1" applyBorder="1" applyAlignment="1">
      <alignment horizontal="center" vertical="center"/>
    </xf>
    <xf numFmtId="3" fontId="16" fillId="0" borderId="9" xfId="0" applyNumberFormat="1" applyFont="1" applyFill="1" applyBorder="1" applyAlignment="1">
      <alignment horizontal="center" vertical="center" wrapText="1"/>
    </xf>
    <xf numFmtId="3" fontId="16" fillId="0" borderId="4" xfId="0" applyNumberFormat="1" applyFont="1" applyFill="1" applyBorder="1" applyAlignment="1">
      <alignment horizontal="center" vertical="center" wrapText="1"/>
    </xf>
    <xf numFmtId="3" fontId="16" fillId="0" borderId="23" xfId="0" applyNumberFormat="1" applyFont="1" applyFill="1" applyBorder="1" applyAlignment="1">
      <alignment horizontal="center" vertical="center"/>
    </xf>
    <xf numFmtId="3" fontId="16" fillId="0" borderId="9" xfId="0" applyNumberFormat="1" applyFont="1" applyFill="1" applyBorder="1" applyAlignment="1">
      <alignment horizontal="center" vertical="center"/>
    </xf>
    <xf numFmtId="3" fontId="16" fillId="0" borderId="4" xfId="0" applyNumberFormat="1" applyFont="1" applyFill="1" applyBorder="1" applyAlignment="1">
      <alignment horizontal="center" vertical="center"/>
    </xf>
    <xf numFmtId="3" fontId="16" fillId="0" borderId="23" xfId="0" applyNumberFormat="1" applyFont="1" applyFill="1" applyBorder="1" applyAlignment="1">
      <alignment horizontal="center" vertical="center" wrapText="1"/>
    </xf>
    <xf numFmtId="0" fontId="17" fillId="0" borderId="21" xfId="11" applyNumberFormat="1" applyFont="1" applyBorder="1" applyAlignment="1">
      <alignment vertical="center"/>
    </xf>
    <xf numFmtId="0" fontId="17" fillId="0" borderId="21" xfId="18" applyNumberFormat="1" applyFont="1" applyBorder="1" applyAlignment="1">
      <alignment vertical="center"/>
    </xf>
    <xf numFmtId="0" fontId="17" fillId="0" borderId="0" xfId="18" applyNumberFormat="1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6" fillId="0" borderId="18" xfId="0" applyNumberFormat="1" applyFont="1" applyBorder="1" applyAlignment="1">
      <alignment horizontal="center" vertical="center"/>
    </xf>
    <xf numFmtId="0" fontId="16" fillId="0" borderId="19" xfId="0" applyNumberFormat="1" applyFont="1" applyBorder="1" applyAlignment="1">
      <alignment horizontal="center" vertical="center"/>
    </xf>
    <xf numFmtId="0" fontId="16" fillId="0" borderId="3" xfId="0" applyNumberFormat="1" applyFont="1" applyBorder="1" applyAlignment="1">
      <alignment horizontal="center" vertical="center" wrapText="1"/>
    </xf>
    <xf numFmtId="0" fontId="16" fillId="0" borderId="21" xfId="0" applyNumberFormat="1" applyFont="1" applyBorder="1" applyAlignment="1">
      <alignment horizontal="center" vertical="center" wrapText="1"/>
    </xf>
    <xf numFmtId="0" fontId="16" fillId="0" borderId="8" xfId="0" applyNumberFormat="1" applyFont="1" applyBorder="1" applyAlignment="1">
      <alignment horizontal="center" vertical="center" wrapText="1"/>
    </xf>
    <xf numFmtId="0" fontId="33" fillId="0" borderId="1" xfId="0" applyNumberFormat="1" applyFont="1" applyBorder="1" applyAlignment="1">
      <alignment horizontal="center" vertical="center" wrapText="1"/>
    </xf>
    <xf numFmtId="0" fontId="33" fillId="0" borderId="12" xfId="0" applyNumberFormat="1" applyFont="1" applyBorder="1" applyAlignment="1">
      <alignment horizontal="center" vertical="center" wrapText="1"/>
    </xf>
    <xf numFmtId="0" fontId="17" fillId="0" borderId="11" xfId="0" applyNumberFormat="1" applyFont="1" applyBorder="1" applyAlignment="1">
      <alignment horizontal="center" vertical="center" wrapText="1" shrinkToFit="1"/>
    </xf>
    <xf numFmtId="0" fontId="17" fillId="0" borderId="12" xfId="0" applyNumberFormat="1" applyFont="1" applyBorder="1" applyAlignment="1">
      <alignment horizontal="center" vertical="center" wrapText="1" shrinkToFit="1"/>
    </xf>
    <xf numFmtId="0" fontId="28" fillId="0" borderId="1" xfId="0" applyNumberFormat="1" applyFont="1" applyBorder="1" applyAlignment="1">
      <alignment horizontal="center" vertical="center" wrapText="1"/>
    </xf>
    <xf numFmtId="0" fontId="28" fillId="0" borderId="12" xfId="0" applyNumberFormat="1" applyFont="1" applyBorder="1" applyAlignment="1">
      <alignment horizontal="center" vertical="center" wrapText="1"/>
    </xf>
    <xf numFmtId="0" fontId="10" fillId="0" borderId="16" xfId="0" applyNumberFormat="1" applyFont="1" applyBorder="1" applyAlignment="1">
      <alignment horizontal="center" vertical="center" wrapText="1" shrinkToFit="1"/>
    </xf>
    <xf numFmtId="0" fontId="10" fillId="0" borderId="17" xfId="0" applyNumberFormat="1" applyFont="1" applyBorder="1" applyAlignment="1">
      <alignment horizontal="center" vertical="center" wrapText="1" shrinkToFit="1"/>
    </xf>
    <xf numFmtId="0" fontId="10" fillId="0" borderId="6" xfId="0" applyNumberFormat="1" applyFont="1" applyBorder="1" applyAlignment="1">
      <alignment horizontal="center" vertical="center" wrapText="1" shrinkToFit="1"/>
    </xf>
    <xf numFmtId="0" fontId="10" fillId="0" borderId="10" xfId="0" applyNumberFormat="1" applyFont="1" applyBorder="1" applyAlignment="1">
      <alignment horizontal="center" vertical="center" wrapText="1" shrinkToFit="1"/>
    </xf>
    <xf numFmtId="0" fontId="10" fillId="0" borderId="1" xfId="0" applyNumberFormat="1" applyFont="1" applyBorder="1" applyAlignment="1">
      <alignment horizontal="center" vertical="center" wrapText="1" shrinkToFit="1"/>
    </xf>
    <xf numFmtId="0" fontId="10" fillId="0" borderId="12" xfId="0" applyNumberFormat="1" applyFont="1" applyBorder="1" applyAlignment="1">
      <alignment horizontal="center" vertical="center" wrapText="1" shrinkToFit="1"/>
    </xf>
    <xf numFmtId="0" fontId="16" fillId="0" borderId="11" xfId="0" applyNumberFormat="1" applyFont="1" applyBorder="1" applyAlignment="1">
      <alignment horizontal="center" vertical="center" wrapText="1"/>
    </xf>
    <xf numFmtId="0" fontId="16" fillId="0" borderId="12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6" fillId="0" borderId="20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 wrapText="1"/>
    </xf>
    <xf numFmtId="0" fontId="16" fillId="0" borderId="13" xfId="0" applyNumberFormat="1" applyFont="1" applyBorder="1" applyAlignment="1">
      <alignment horizontal="center" vertical="center" wrapText="1"/>
    </xf>
    <xf numFmtId="0" fontId="16" fillId="0" borderId="5" xfId="0" applyNumberFormat="1" applyFont="1" applyBorder="1" applyAlignment="1">
      <alignment horizontal="center" vertical="center" wrapText="1"/>
    </xf>
    <xf numFmtId="0" fontId="17" fillId="0" borderId="3" xfId="0" applyNumberFormat="1" applyFont="1" applyBorder="1" applyAlignment="1">
      <alignment horizontal="center" vertical="center" wrapText="1"/>
    </xf>
    <xf numFmtId="0" fontId="17" fillId="0" borderId="8" xfId="0" applyNumberFormat="1" applyFont="1" applyBorder="1" applyAlignment="1">
      <alignment horizontal="center" vertical="center" wrapText="1"/>
    </xf>
    <xf numFmtId="0" fontId="10" fillId="0" borderId="3" xfId="0" applyNumberFormat="1" applyFont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 wrapText="1"/>
    </xf>
    <xf numFmtId="0" fontId="17" fillId="0" borderId="6" xfId="0" applyNumberFormat="1" applyFont="1" applyBorder="1" applyAlignment="1">
      <alignment horizontal="center" vertical="center" wrapText="1"/>
    </xf>
    <xf numFmtId="0" fontId="17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17" fillId="0" borderId="12" xfId="0" applyNumberFormat="1" applyFont="1" applyBorder="1" applyAlignment="1">
      <alignment horizontal="center" vertical="center" wrapText="1"/>
    </xf>
    <xf numFmtId="0" fontId="10" fillId="0" borderId="21" xfId="0" applyNumberFormat="1" applyFont="1" applyBorder="1" applyAlignment="1">
      <alignment horizontal="center" vertical="center" wrapText="1" shrinkToFit="1"/>
    </xf>
    <xf numFmtId="0" fontId="10" fillId="0" borderId="8" xfId="0" applyNumberFormat="1" applyFont="1" applyBorder="1" applyAlignment="1">
      <alignment horizontal="center" vertical="center" wrapText="1" shrinkToFit="1"/>
    </xf>
    <xf numFmtId="0" fontId="33" fillId="0" borderId="3" xfId="0" applyNumberFormat="1" applyFont="1" applyBorder="1" applyAlignment="1">
      <alignment horizontal="center" vertical="center" wrapText="1"/>
    </xf>
    <xf numFmtId="0" fontId="33" fillId="0" borderId="8" xfId="0" applyNumberFormat="1" applyFont="1" applyBorder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3" fontId="10" fillId="0" borderId="18" xfId="0" applyNumberFormat="1" applyFont="1" applyFill="1" applyBorder="1" applyAlignment="1">
      <alignment horizontal="center" vertical="center"/>
    </xf>
    <xf numFmtId="3" fontId="10" fillId="0" borderId="19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3" fontId="10" fillId="0" borderId="9" xfId="0" applyNumberFormat="1" applyFont="1" applyFill="1" applyBorder="1" applyAlignment="1">
      <alignment horizontal="center" vertical="center" wrapText="1"/>
    </xf>
    <xf numFmtId="3" fontId="10" fillId="0" borderId="4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9" xfId="0" applyNumberFormat="1" applyFont="1" applyFill="1" applyBorder="1" applyAlignment="1">
      <alignment horizontal="center" vertical="center"/>
    </xf>
    <xf numFmtId="3" fontId="16" fillId="0" borderId="2" xfId="0" applyNumberFormat="1" applyFont="1" applyFill="1" applyBorder="1" applyAlignment="1">
      <alignment horizontal="center" vertical="center" wrapText="1"/>
    </xf>
    <xf numFmtId="3" fontId="16" fillId="0" borderId="7" xfId="0" applyNumberFormat="1" applyFont="1" applyFill="1" applyBorder="1" applyAlignment="1">
      <alignment horizontal="center" vertical="center" wrapText="1"/>
    </xf>
    <xf numFmtId="38" fontId="16" fillId="0" borderId="9" xfId="0" applyNumberFormat="1" applyFont="1" applyFill="1" applyBorder="1" applyAlignment="1">
      <alignment horizontal="center" vertical="center" wrapText="1"/>
    </xf>
    <xf numFmtId="38" fontId="16" fillId="0" borderId="4" xfId="0" applyNumberFormat="1" applyFont="1" applyFill="1" applyBorder="1" applyAlignment="1">
      <alignment horizontal="center" vertical="center" wrapText="1"/>
    </xf>
    <xf numFmtId="0" fontId="16" fillId="0" borderId="16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6" fillId="0" borderId="15" xfId="0" applyNumberFormat="1" applyFont="1" applyFill="1" applyBorder="1" applyAlignment="1">
      <alignment horizontal="center" vertical="center"/>
    </xf>
    <xf numFmtId="0" fontId="16" fillId="0" borderId="17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/>
    </xf>
    <xf numFmtId="38" fontId="16" fillId="0" borderId="11" xfId="0" applyNumberFormat="1" applyFont="1" applyFill="1" applyBorder="1" applyAlignment="1">
      <alignment horizontal="center" vertical="center"/>
    </xf>
    <xf numFmtId="38" fontId="16" fillId="0" borderId="12" xfId="0" applyNumberFormat="1" applyFont="1" applyFill="1" applyBorder="1" applyAlignment="1">
      <alignment horizontal="center" vertical="center"/>
    </xf>
    <xf numFmtId="3" fontId="16" fillId="0" borderId="7" xfId="0" applyNumberFormat="1" applyFont="1" applyFill="1" applyBorder="1" applyAlignment="1">
      <alignment horizontal="center" vertical="center" wrapText="1" shrinkToFit="1"/>
    </xf>
    <xf numFmtId="3" fontId="16" fillId="0" borderId="4" xfId="0" applyNumberFormat="1" applyFont="1" applyFill="1" applyBorder="1" applyAlignment="1">
      <alignment horizontal="center" vertical="center" wrapText="1" shrinkToFit="1"/>
    </xf>
    <xf numFmtId="3" fontId="16" fillId="0" borderId="3" xfId="0" applyNumberFormat="1" applyFont="1" applyFill="1" applyBorder="1" applyAlignment="1">
      <alignment horizontal="center" vertical="center"/>
    </xf>
    <xf numFmtId="3" fontId="16" fillId="0" borderId="21" xfId="0" applyNumberFormat="1" applyFont="1" applyFill="1" applyBorder="1" applyAlignment="1">
      <alignment horizontal="center" vertical="center"/>
    </xf>
    <xf numFmtId="3" fontId="16" fillId="0" borderId="8" xfId="0" applyNumberFormat="1" applyFont="1" applyFill="1" applyBorder="1" applyAlignment="1">
      <alignment horizontal="center" vertical="center"/>
    </xf>
    <xf numFmtId="3" fontId="16" fillId="0" borderId="14" xfId="0" applyNumberFormat="1" applyFont="1" applyFill="1" applyBorder="1" applyAlignment="1">
      <alignment horizontal="center" vertical="center" shrinkToFit="1"/>
    </xf>
    <xf numFmtId="3" fontId="16" fillId="0" borderId="13" xfId="0" applyNumberFormat="1" applyFont="1" applyFill="1" applyBorder="1" applyAlignment="1">
      <alignment horizontal="center" vertical="center" shrinkToFit="1"/>
    </xf>
    <xf numFmtId="3" fontId="16" fillId="0" borderId="5" xfId="0" applyNumberFormat="1" applyFont="1" applyFill="1" applyBorder="1" applyAlignment="1">
      <alignment horizontal="center" vertical="center" shrinkToFit="1"/>
    </xf>
    <xf numFmtId="3" fontId="14" fillId="0" borderId="0" xfId="0" applyNumberFormat="1" applyFont="1" applyFill="1" applyAlignment="1">
      <alignment horizontal="center" vertical="center"/>
    </xf>
    <xf numFmtId="3" fontId="16" fillId="0" borderId="6" xfId="0" applyNumberFormat="1" applyFont="1" applyFill="1" applyBorder="1" applyAlignment="1">
      <alignment horizontal="center" vertical="center" wrapText="1" shrinkToFit="1"/>
    </xf>
    <xf numFmtId="3" fontId="16" fillId="0" borderId="1" xfId="0" applyNumberFormat="1" applyFont="1" applyFill="1" applyBorder="1" applyAlignment="1">
      <alignment horizontal="center" vertical="center" wrapText="1" shrinkToFit="1"/>
    </xf>
    <xf numFmtId="3" fontId="16" fillId="0" borderId="14" xfId="0" applyNumberFormat="1" applyFont="1" applyFill="1" applyBorder="1" applyAlignment="1">
      <alignment horizontal="center" vertical="center"/>
    </xf>
    <xf numFmtId="3" fontId="16" fillId="0" borderId="13" xfId="0" applyNumberFormat="1" applyFont="1" applyFill="1" applyBorder="1" applyAlignment="1">
      <alignment horizontal="center" vertical="center"/>
    </xf>
    <xf numFmtId="3" fontId="16" fillId="0" borderId="5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0" fontId="16" fillId="0" borderId="11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center" vertical="center" wrapText="1"/>
    </xf>
    <xf numFmtId="3" fontId="16" fillId="0" borderId="6" xfId="0" applyNumberFormat="1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16" fillId="0" borderId="10" xfId="0" applyNumberFormat="1" applyFont="1" applyFill="1" applyBorder="1" applyAlignment="1">
      <alignment horizontal="center" vertical="center"/>
    </xf>
    <xf numFmtId="0" fontId="16" fillId="0" borderId="16" xfId="0" applyNumberFormat="1" applyFont="1" applyFill="1" applyBorder="1" applyAlignment="1">
      <alignment horizontal="center" vertical="center" shrinkToFit="1"/>
    </xf>
    <xf numFmtId="0" fontId="16" fillId="0" borderId="15" xfId="0" applyNumberFormat="1" applyFont="1" applyFill="1" applyBorder="1" applyAlignment="1">
      <alignment horizontal="center" vertical="center" shrinkToFit="1"/>
    </xf>
    <xf numFmtId="0" fontId="16" fillId="0" borderId="17" xfId="0" applyNumberFormat="1" applyFont="1" applyFill="1" applyBorder="1" applyAlignment="1">
      <alignment horizontal="center" vertical="center" shrinkToFi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11" xfId="0" applyNumberFormat="1" applyFont="1" applyFill="1" applyBorder="1" applyAlignment="1">
      <alignment horizontal="center" vertical="center" wrapText="1"/>
    </xf>
    <xf numFmtId="38" fontId="16" fillId="0" borderId="12" xfId="0" applyNumberFormat="1" applyFont="1" applyFill="1" applyBorder="1" applyAlignment="1">
      <alignment horizontal="center" vertical="center" wrapText="1"/>
    </xf>
    <xf numFmtId="0" fontId="16" fillId="0" borderId="10" xfId="0" applyNumberFormat="1" applyFont="1" applyFill="1" applyBorder="1" applyAlignment="1">
      <alignment horizontal="center" vertical="center"/>
    </xf>
    <xf numFmtId="0" fontId="16" fillId="0" borderId="12" xfId="0" applyNumberFormat="1" applyFont="1" applyFill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3" fontId="16" fillId="0" borderId="21" xfId="0" applyNumberFormat="1" applyFont="1" applyBorder="1" applyAlignment="1">
      <alignment horizontal="center" vertical="center"/>
    </xf>
    <xf numFmtId="3" fontId="16" fillId="0" borderId="8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16" fillId="0" borderId="14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16" fillId="0" borderId="13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top"/>
    </xf>
    <xf numFmtId="0" fontId="16" fillId="0" borderId="12" xfId="0" applyNumberFormat="1" applyFont="1" applyBorder="1" applyAlignment="1">
      <alignment horizontal="center" vertical="top"/>
    </xf>
    <xf numFmtId="0" fontId="16" fillId="0" borderId="6" xfId="0" applyNumberFormat="1" applyFont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0" fontId="34" fillId="0" borderId="0" xfId="0" applyNumberFormat="1" applyFont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 shrinkToFit="1"/>
    </xf>
    <xf numFmtId="0" fontId="16" fillId="0" borderId="17" xfId="0" applyNumberFormat="1" applyFont="1" applyBorder="1" applyAlignment="1">
      <alignment horizontal="center" vertical="center" shrinkToFit="1"/>
    </xf>
    <xf numFmtId="0" fontId="16" fillId="0" borderId="1" xfId="0" applyNumberFormat="1" applyFont="1" applyBorder="1" applyAlignment="1">
      <alignment horizontal="center" vertical="center" shrinkToFit="1"/>
    </xf>
    <xf numFmtId="0" fontId="16" fillId="0" borderId="12" xfId="0" applyNumberFormat="1" applyFont="1" applyBorder="1" applyAlignment="1">
      <alignment horizontal="center" vertical="center" shrinkToFit="1"/>
    </xf>
    <xf numFmtId="0" fontId="16" fillId="0" borderId="23" xfId="0" applyNumberFormat="1" applyFont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center" vertical="center"/>
    </xf>
    <xf numFmtId="0" fontId="16" fillId="0" borderId="7" xfId="13" applyNumberFormat="1" applyFont="1" applyFill="1" applyBorder="1" applyAlignment="1">
      <alignment horizontal="center" vertical="center" wrapText="1"/>
    </xf>
    <xf numFmtId="0" fontId="16" fillId="0" borderId="4" xfId="13" applyNumberFormat="1" applyFont="1" applyFill="1" applyBorder="1" applyAlignment="1">
      <alignment horizontal="center" vertical="center" wrapText="1"/>
    </xf>
    <xf numFmtId="0" fontId="16" fillId="0" borderId="4" xfId="0" applyNumberFormat="1" applyFont="1" applyBorder="1" applyAlignment="1">
      <alignment horizontal="right" vertical="center"/>
    </xf>
    <xf numFmtId="0" fontId="16" fillId="0" borderId="3" xfId="0" applyNumberFormat="1" applyFont="1" applyFill="1" applyBorder="1" applyAlignment="1">
      <alignment horizontal="center" vertical="center" shrinkToFit="1"/>
    </xf>
    <xf numFmtId="0" fontId="16" fillId="0" borderId="8" xfId="0" applyNumberFormat="1" applyFont="1" applyFill="1" applyBorder="1" applyAlignment="1">
      <alignment horizontal="center" vertical="center" shrinkToFit="1"/>
    </xf>
    <xf numFmtId="0" fontId="16" fillId="0" borderId="4" xfId="0" applyNumberFormat="1" applyFont="1" applyBorder="1" applyAlignment="1">
      <alignment horizontal="right" vertical="center" wrapText="1"/>
    </xf>
    <xf numFmtId="176" fontId="16" fillId="0" borderId="1" xfId="0" applyNumberFormat="1" applyFont="1" applyBorder="1" applyAlignment="1">
      <alignment horizontal="right" vertical="center"/>
    </xf>
    <xf numFmtId="0" fontId="16" fillId="0" borderId="12" xfId="0" applyNumberFormat="1" applyFont="1" applyBorder="1" applyAlignment="1">
      <alignment horizontal="right" vertical="center" wrapText="1"/>
    </xf>
    <xf numFmtId="0" fontId="16" fillId="0" borderId="16" xfId="0" applyNumberFormat="1" applyFont="1" applyBorder="1" applyAlignment="1">
      <alignment horizontal="center" vertical="center" wrapText="1"/>
    </xf>
    <xf numFmtId="0" fontId="16" fillId="0" borderId="17" xfId="0" applyNumberFormat="1" applyFont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shrinkToFit="1"/>
    </xf>
    <xf numFmtId="0" fontId="16" fillId="0" borderId="12" xfId="0" applyNumberFormat="1" applyFont="1" applyFill="1" applyBorder="1" applyAlignment="1">
      <alignment horizontal="center" vertical="center" shrinkToFit="1"/>
    </xf>
    <xf numFmtId="0" fontId="16" fillId="0" borderId="7" xfId="0" applyNumberFormat="1" applyFont="1" applyBorder="1" applyAlignment="1">
      <alignment horizontal="center" vertical="center" wrapText="1"/>
    </xf>
    <xf numFmtId="0" fontId="16" fillId="0" borderId="15" xfId="0" applyNumberFormat="1" applyFont="1" applyBorder="1" applyAlignment="1">
      <alignment horizontal="center" vertical="center" wrapText="1"/>
    </xf>
    <xf numFmtId="0" fontId="16" fillId="0" borderId="7" xfId="0" applyNumberFormat="1" applyFont="1" applyBorder="1" applyAlignment="1">
      <alignment horizontal="center" vertical="center" shrinkToFit="1"/>
    </xf>
    <xf numFmtId="0" fontId="16" fillId="0" borderId="4" xfId="0" applyNumberFormat="1" applyFont="1" applyBorder="1" applyAlignment="1">
      <alignment horizontal="center" vertical="center" shrinkToFit="1"/>
    </xf>
    <xf numFmtId="0" fontId="10" fillId="0" borderId="7" xfId="0" applyNumberFormat="1" applyFont="1" applyFill="1" applyBorder="1" applyAlignment="1" applyProtection="1">
      <alignment horizontal="center" vertical="center" shrinkToFit="1"/>
    </xf>
    <xf numFmtId="0" fontId="10" fillId="0" borderId="4" xfId="0" applyNumberFormat="1" applyFont="1" applyFill="1" applyBorder="1" applyAlignment="1" applyProtection="1">
      <alignment horizontal="center" vertical="center" shrinkToFit="1"/>
    </xf>
    <xf numFmtId="0" fontId="10" fillId="0" borderId="13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5" fillId="0" borderId="4" xfId="15" applyNumberFormat="1" applyFont="1" applyFill="1" applyBorder="1" applyAlignment="1">
      <alignment horizontal="center" vertical="center" wrapText="1"/>
    </xf>
    <xf numFmtId="0" fontId="5" fillId="0" borderId="4" xfId="15" applyNumberFormat="1" applyFont="1" applyFill="1" applyBorder="1" applyAlignment="1">
      <alignment horizontal="center" vertical="center"/>
    </xf>
    <xf numFmtId="0" fontId="16" fillId="0" borderId="17" xfId="10" applyNumberFormat="1" applyFont="1" applyBorder="1" applyAlignment="1">
      <alignment horizontal="center" vertical="center"/>
    </xf>
    <xf numFmtId="0" fontId="16" fillId="0" borderId="10" xfId="10" applyNumberFormat="1" applyFont="1" applyBorder="1" applyAlignment="1">
      <alignment horizontal="center" vertical="center"/>
    </xf>
    <xf numFmtId="0" fontId="16" fillId="0" borderId="12" xfId="10" applyNumberFormat="1" applyFont="1" applyBorder="1" applyAlignment="1">
      <alignment horizontal="center" vertical="center"/>
    </xf>
    <xf numFmtId="0" fontId="16" fillId="0" borderId="16" xfId="10" applyNumberFormat="1" applyFont="1" applyBorder="1" applyAlignment="1">
      <alignment horizontal="center" vertical="center"/>
    </xf>
    <xf numFmtId="0" fontId="16" fillId="0" borderId="6" xfId="10" applyNumberFormat="1" applyFont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4" fillId="0" borderId="0" xfId="10" applyNumberFormat="1" applyFont="1" applyAlignment="1">
      <alignment horizontal="center" vertical="center" wrapText="1"/>
    </xf>
    <xf numFmtId="0" fontId="14" fillId="0" borderId="0" xfId="10" applyNumberFormat="1" applyFont="1" applyAlignment="1">
      <alignment horizontal="center" vertical="center"/>
    </xf>
    <xf numFmtId="0" fontId="5" fillId="0" borderId="16" xfId="15" applyNumberFormat="1" applyFont="1" applyFill="1" applyBorder="1" applyAlignment="1">
      <alignment horizontal="center" vertical="center" wrapText="1"/>
    </xf>
    <xf numFmtId="0" fontId="5" fillId="0" borderId="17" xfId="15" applyNumberFormat="1" applyFont="1" applyFill="1" applyBorder="1" applyAlignment="1">
      <alignment horizontal="center" vertical="center" wrapText="1"/>
    </xf>
    <xf numFmtId="0" fontId="5" fillId="0" borderId="23" xfId="15" applyNumberFormat="1" applyFont="1" applyFill="1" applyBorder="1" applyAlignment="1">
      <alignment horizontal="center" vertical="center"/>
    </xf>
    <xf numFmtId="0" fontId="5" fillId="0" borderId="1" xfId="15" applyNumberFormat="1" applyFont="1" applyFill="1" applyBorder="1" applyAlignment="1">
      <alignment horizontal="center" vertical="center" wrapText="1"/>
    </xf>
    <xf numFmtId="0" fontId="5" fillId="0" borderId="12" xfId="15" applyNumberFormat="1" applyFont="1" applyFill="1" applyBorder="1" applyAlignment="1">
      <alignment horizontal="center" vertical="center" wrapText="1"/>
    </xf>
    <xf numFmtId="176" fontId="16" fillId="0" borderId="3" xfId="0" applyNumberFormat="1" applyFont="1" applyBorder="1" applyAlignment="1">
      <alignment horizontal="center" vertical="center"/>
    </xf>
    <xf numFmtId="176" fontId="16" fillId="0" borderId="21" xfId="0" applyNumberFormat="1" applyFont="1" applyBorder="1" applyAlignment="1">
      <alignment horizontal="center" vertical="center"/>
    </xf>
    <xf numFmtId="176" fontId="16" fillId="0" borderId="8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 shrinkToFit="1"/>
    </xf>
    <xf numFmtId="0" fontId="16" fillId="0" borderId="8" xfId="0" applyNumberFormat="1" applyFont="1" applyBorder="1" applyAlignment="1">
      <alignment horizontal="center" vertical="center" shrinkToFit="1"/>
    </xf>
    <xf numFmtId="0" fontId="16" fillId="0" borderId="15" xfId="0" applyNumberFormat="1" applyFont="1" applyBorder="1" applyAlignment="1">
      <alignment horizontal="center" vertical="center" shrinkToFit="1"/>
    </xf>
    <xf numFmtId="0" fontId="16" fillId="0" borderId="9" xfId="0" applyNumberFormat="1" applyFont="1" applyBorder="1" applyAlignment="1">
      <alignment horizontal="center" vertical="center" wrapText="1" shrinkToFit="1"/>
    </xf>
    <xf numFmtId="0" fontId="16" fillId="0" borderId="6" xfId="0" applyNumberFormat="1" applyFont="1" applyBorder="1" applyAlignment="1">
      <alignment horizontal="center" vertical="center" shrinkToFit="1"/>
    </xf>
    <xf numFmtId="0" fontId="16" fillId="0" borderId="7" xfId="0" applyNumberFormat="1" applyFont="1" applyFill="1" applyBorder="1" applyAlignment="1">
      <alignment horizontal="center" vertical="center" wrapText="1" shrinkToFit="1"/>
    </xf>
    <xf numFmtId="0" fontId="16" fillId="0" borderId="4" xfId="0" applyNumberFormat="1" applyFont="1" applyFill="1" applyBorder="1" applyAlignment="1">
      <alignment horizontal="center" vertical="center" shrinkToFit="1"/>
    </xf>
    <xf numFmtId="0" fontId="16" fillId="0" borderId="8" xfId="0" applyNumberFormat="1" applyFont="1" applyFill="1" applyBorder="1" applyAlignment="1">
      <alignment horizontal="center" vertical="center" wrapText="1" shrinkToFit="1"/>
    </xf>
    <xf numFmtId="0" fontId="17" fillId="0" borderId="10" xfId="0" applyNumberFormat="1" applyFont="1" applyBorder="1" applyAlignment="1">
      <alignment horizontal="center" vertical="center" wrapText="1" shrinkToFit="1"/>
    </xf>
    <xf numFmtId="0" fontId="17" fillId="0" borderId="7" xfId="0" applyNumberFormat="1" applyFont="1" applyBorder="1" applyAlignment="1">
      <alignment horizontal="center" vertical="center" wrapText="1"/>
    </xf>
    <xf numFmtId="0" fontId="17" fillId="0" borderId="4" xfId="0" applyNumberFormat="1" applyFont="1" applyBorder="1" applyAlignment="1">
      <alignment horizontal="center" vertical="center" wrapText="1"/>
    </xf>
    <xf numFmtId="0" fontId="17" fillId="0" borderId="6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 wrapText="1"/>
    </xf>
    <xf numFmtId="0" fontId="17" fillId="0" borderId="4" xfId="0" applyNumberFormat="1" applyFont="1" applyFill="1" applyBorder="1" applyAlignment="1">
      <alignment horizontal="center" vertical="center" wrapText="1"/>
    </xf>
    <xf numFmtId="0" fontId="17" fillId="0" borderId="9" xfId="0" applyNumberFormat="1" applyFont="1" applyBorder="1" applyAlignment="1">
      <alignment horizontal="center" vertical="center" wrapText="1" shrinkToFit="1"/>
    </xf>
    <xf numFmtId="0" fontId="17" fillId="0" borderId="4" xfId="0" applyNumberFormat="1" applyFont="1" applyBorder="1" applyAlignment="1">
      <alignment horizontal="center" vertical="center" wrapText="1" shrinkToFit="1"/>
    </xf>
    <xf numFmtId="0" fontId="16" fillId="0" borderId="3" xfId="0" applyNumberFormat="1" applyFont="1" applyBorder="1" applyAlignment="1">
      <alignment horizontal="left" vertical="center" shrinkToFit="1"/>
    </xf>
    <xf numFmtId="0" fontId="16" fillId="0" borderId="21" xfId="0" applyNumberFormat="1" applyFont="1" applyBorder="1" applyAlignment="1">
      <alignment horizontal="left" vertical="center" shrinkToFit="1"/>
    </xf>
    <xf numFmtId="0" fontId="16" fillId="0" borderId="8" xfId="0" applyNumberFormat="1" applyFont="1" applyBorder="1" applyAlignment="1">
      <alignment horizontal="left" vertical="center" shrinkToFit="1"/>
    </xf>
    <xf numFmtId="0" fontId="17" fillId="0" borderId="8" xfId="0" applyNumberFormat="1" applyFont="1" applyFill="1" applyBorder="1" applyAlignment="1">
      <alignment horizontal="center" vertical="center" wrapText="1"/>
    </xf>
    <xf numFmtId="0" fontId="17" fillId="0" borderId="12" xfId="0" applyNumberFormat="1" applyFont="1" applyFill="1" applyBorder="1" applyAlignment="1">
      <alignment horizontal="center" vertical="center" wrapText="1"/>
    </xf>
    <xf numFmtId="0" fontId="17" fillId="0" borderId="21" xfId="0" applyNumberFormat="1" applyFont="1" applyBorder="1" applyAlignment="1">
      <alignment horizontal="center" vertical="center" wrapText="1"/>
    </xf>
    <xf numFmtId="0" fontId="17" fillId="0" borderId="11" xfId="0" applyNumberFormat="1" applyFont="1" applyBorder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shrinkToFit="1"/>
    </xf>
    <xf numFmtId="176" fontId="16" fillId="0" borderId="16" xfId="0" applyNumberFormat="1" applyFont="1" applyBorder="1" applyAlignment="1">
      <alignment horizontal="center" vertical="center" wrapText="1"/>
    </xf>
    <xf numFmtId="176" fontId="16" fillId="0" borderId="6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0" fontId="16" fillId="0" borderId="3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176" fontId="16" fillId="0" borderId="17" xfId="0" applyNumberFormat="1" applyFont="1" applyBorder="1" applyAlignment="1">
      <alignment horizontal="center" vertical="center" wrapText="1"/>
    </xf>
    <xf numFmtId="176" fontId="16" fillId="0" borderId="10" xfId="0" applyNumberFormat="1" applyFont="1" applyBorder="1" applyAlignment="1">
      <alignment horizontal="center" vertical="center" wrapText="1"/>
    </xf>
    <xf numFmtId="176" fontId="16" fillId="0" borderId="12" xfId="0" applyNumberFormat="1" applyFont="1" applyBorder="1" applyAlignment="1">
      <alignment horizontal="center" vertical="center" wrapText="1"/>
    </xf>
    <xf numFmtId="0" fontId="16" fillId="0" borderId="14" xfId="0" applyNumberFormat="1" applyFont="1" applyBorder="1" applyAlignment="1">
      <alignment horizontal="center" vertical="center" shrinkToFit="1"/>
    </xf>
    <xf numFmtId="0" fontId="12" fillId="0" borderId="5" xfId="0" applyNumberFormat="1" applyFont="1" applyBorder="1" applyAlignment="1">
      <alignment horizontal="center" vertical="center" shrinkToFit="1"/>
    </xf>
    <xf numFmtId="0" fontId="16" fillId="0" borderId="18" xfId="0" applyNumberFormat="1" applyFont="1" applyBorder="1" applyAlignment="1">
      <alignment horizontal="center" vertical="center" wrapText="1"/>
    </xf>
    <xf numFmtId="0" fontId="16" fillId="0" borderId="19" xfId="0" applyNumberFormat="1" applyFont="1" applyBorder="1" applyAlignment="1">
      <alignment horizontal="center" vertical="center" wrapText="1"/>
    </xf>
    <xf numFmtId="0" fontId="16" fillId="0" borderId="20" xfId="0" applyNumberFormat="1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0" fontId="16" fillId="0" borderId="6" xfId="0" applyNumberFormat="1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6" fillId="0" borderId="9" xfId="0" applyNumberFormat="1" applyFont="1" applyBorder="1" applyAlignment="1">
      <alignment horizontal="center" vertical="center" shrinkToFit="1"/>
    </xf>
    <xf numFmtId="0" fontId="16" fillId="0" borderId="4" xfId="0" applyNumberFormat="1" applyFont="1" applyBorder="1" applyAlignment="1">
      <alignment horizontal="center" vertical="center" wrapText="1" shrinkToFit="1"/>
    </xf>
    <xf numFmtId="0" fontId="10" fillId="0" borderId="9" xfId="0" applyNumberFormat="1" applyFont="1" applyBorder="1" applyAlignment="1">
      <alignment horizontal="center" vertical="center" wrapText="1" shrinkToFit="1"/>
    </xf>
    <xf numFmtId="0" fontId="10" fillId="0" borderId="4" xfId="0" applyNumberFormat="1" applyFont="1" applyBorder="1" applyAlignment="1">
      <alignment horizontal="center" vertical="center" wrapText="1" shrinkToFit="1"/>
    </xf>
    <xf numFmtId="0" fontId="16" fillId="0" borderId="3" xfId="0" applyNumberFormat="1" applyFont="1" applyBorder="1" applyAlignment="1">
      <alignment horizontal="center" vertical="center" wrapText="1" shrinkToFit="1"/>
    </xf>
    <xf numFmtId="0" fontId="16" fillId="0" borderId="0" xfId="0" applyNumberFormat="1" applyFont="1" applyBorder="1" applyAlignment="1">
      <alignment horizontal="center" vertical="center" shrinkToFit="1"/>
    </xf>
    <xf numFmtId="0" fontId="16" fillId="0" borderId="10" xfId="0" applyNumberFormat="1" applyFont="1" applyBorder="1" applyAlignment="1">
      <alignment horizontal="center" vertical="center" shrinkToFit="1"/>
    </xf>
    <xf numFmtId="0" fontId="16" fillId="0" borderId="1" xfId="0" applyNumberFormat="1" applyFont="1" applyBorder="1" applyAlignment="1">
      <alignment horizontal="center" vertical="top" wrapText="1"/>
    </xf>
    <xf numFmtId="0" fontId="16" fillId="0" borderId="12" xfId="0" applyNumberFormat="1" applyFont="1" applyBorder="1" applyAlignment="1">
      <alignment horizontal="center" vertical="top" wrapText="1"/>
    </xf>
    <xf numFmtId="1" fontId="16" fillId="0" borderId="17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 shrinkToFit="1"/>
    </xf>
    <xf numFmtId="1" fontId="16" fillId="0" borderId="21" xfId="0" applyNumberFormat="1" applyFont="1" applyBorder="1" applyAlignment="1">
      <alignment horizontal="center" vertical="center" shrinkToFit="1"/>
    </xf>
    <xf numFmtId="1" fontId="16" fillId="0" borderId="8" xfId="0" applyNumberFormat="1" applyFont="1" applyBorder="1" applyAlignment="1">
      <alignment horizontal="center" vertical="center" shrinkToFit="1"/>
    </xf>
    <xf numFmtId="0" fontId="16" fillId="0" borderId="14" xfId="10" applyNumberFormat="1" applyFont="1" applyBorder="1" applyAlignment="1">
      <alignment horizontal="center" vertical="center" wrapText="1" shrinkToFit="1"/>
    </xf>
    <xf numFmtId="0" fontId="16" fillId="0" borderId="5" xfId="10" applyNumberFormat="1" applyFont="1" applyBorder="1" applyAlignment="1">
      <alignment horizontal="center" vertical="center" shrinkToFit="1"/>
    </xf>
    <xf numFmtId="0" fontId="16" fillId="0" borderId="9" xfId="10" applyNumberFormat="1" applyFont="1" applyBorder="1" applyAlignment="1">
      <alignment horizontal="center" vertical="center" wrapText="1"/>
    </xf>
    <xf numFmtId="0" fontId="16" fillId="0" borderId="4" xfId="10" applyNumberFormat="1" applyFont="1" applyBorder="1" applyAlignment="1">
      <alignment horizontal="center" vertical="center" wrapText="1"/>
    </xf>
    <xf numFmtId="1" fontId="16" fillId="0" borderId="17" xfId="10" applyNumberFormat="1" applyFont="1" applyBorder="1" applyAlignment="1">
      <alignment horizontal="center" vertical="center"/>
    </xf>
    <xf numFmtId="1" fontId="16" fillId="0" borderId="10" xfId="10" applyNumberFormat="1" applyFont="1" applyBorder="1" applyAlignment="1">
      <alignment horizontal="center" vertical="center"/>
    </xf>
    <xf numFmtId="1" fontId="16" fillId="0" borderId="12" xfId="10" applyNumberFormat="1" applyFont="1" applyBorder="1" applyAlignment="1">
      <alignment horizontal="center" vertical="center"/>
    </xf>
    <xf numFmtId="1" fontId="16" fillId="0" borderId="16" xfId="10" applyNumberFormat="1" applyFont="1" applyBorder="1" applyAlignment="1">
      <alignment horizontal="center" vertical="center"/>
    </xf>
    <xf numFmtId="1" fontId="16" fillId="0" borderId="6" xfId="10" applyNumberFormat="1" applyFont="1" applyBorder="1" applyAlignment="1">
      <alignment horizontal="center" vertical="center"/>
    </xf>
    <xf numFmtId="1" fontId="16" fillId="0" borderId="1" xfId="10" applyNumberFormat="1" applyFont="1" applyBorder="1" applyAlignment="1">
      <alignment horizontal="center" vertical="center"/>
    </xf>
    <xf numFmtId="1" fontId="14" fillId="0" borderId="0" xfId="10" applyNumberFormat="1" applyFont="1" applyAlignment="1">
      <alignment horizontal="center"/>
    </xf>
    <xf numFmtId="1" fontId="14" fillId="0" borderId="0" xfId="10" applyNumberFormat="1" applyFont="1" applyFill="1" applyAlignment="1">
      <alignment horizontal="center"/>
    </xf>
    <xf numFmtId="0" fontId="16" fillId="0" borderId="18" xfId="10" applyNumberFormat="1" applyFont="1" applyBorder="1" applyAlignment="1">
      <alignment horizontal="center" vertical="center"/>
    </xf>
    <xf numFmtId="0" fontId="16" fillId="0" borderId="19" xfId="10" applyNumberFormat="1" applyFont="1" applyBorder="1" applyAlignment="1">
      <alignment horizontal="center" vertical="center"/>
    </xf>
    <xf numFmtId="0" fontId="16" fillId="0" borderId="20" xfId="10" applyNumberFormat="1" applyFont="1" applyBorder="1" applyAlignment="1">
      <alignment horizontal="center" vertical="center"/>
    </xf>
    <xf numFmtId="0" fontId="16" fillId="0" borderId="18" xfId="10" applyNumberFormat="1" applyFont="1" applyFill="1" applyBorder="1" applyAlignment="1">
      <alignment horizontal="center" vertical="center"/>
    </xf>
    <xf numFmtId="0" fontId="16" fillId="0" borderId="19" xfId="10" applyNumberFormat="1" applyFont="1" applyFill="1" applyBorder="1" applyAlignment="1">
      <alignment horizontal="center" vertical="center"/>
    </xf>
    <xf numFmtId="0" fontId="16" fillId="0" borderId="20" xfId="10" applyNumberFormat="1" applyFont="1" applyFill="1" applyBorder="1" applyAlignment="1">
      <alignment horizontal="center" vertical="center"/>
    </xf>
    <xf numFmtId="0" fontId="16" fillId="0" borderId="3" xfId="10" applyNumberFormat="1" applyFont="1" applyBorder="1" applyAlignment="1">
      <alignment horizontal="center" vertical="center"/>
    </xf>
    <xf numFmtId="0" fontId="16" fillId="0" borderId="21" xfId="10" applyNumberFormat="1" applyFont="1" applyBorder="1" applyAlignment="1">
      <alignment horizontal="center" vertical="center"/>
    </xf>
    <xf numFmtId="0" fontId="16" fillId="0" borderId="11" xfId="10" applyNumberFormat="1" applyFont="1" applyBorder="1" applyAlignment="1">
      <alignment horizontal="center" vertical="center"/>
    </xf>
    <xf numFmtId="0" fontId="16" fillId="0" borderId="14" xfId="10" applyNumberFormat="1" applyFont="1" applyFill="1" applyBorder="1" applyAlignment="1">
      <alignment horizontal="center" vertical="center" wrapText="1" shrinkToFit="1"/>
    </xf>
    <xf numFmtId="0" fontId="16" fillId="0" borderId="5" xfId="10" applyNumberFormat="1" applyFont="1" applyFill="1" applyBorder="1" applyAlignment="1">
      <alignment horizontal="center" vertical="center" shrinkToFit="1"/>
    </xf>
    <xf numFmtId="0" fontId="14" fillId="0" borderId="0" xfId="0" applyNumberFormat="1" applyFont="1" applyFill="1" applyAlignment="1">
      <alignment horizontal="center" vertical="center"/>
    </xf>
    <xf numFmtId="41" fontId="16" fillId="0" borderId="3" xfId="1" applyNumberFormat="1" applyFont="1" applyBorder="1" applyAlignment="1">
      <alignment horizontal="center" vertical="center"/>
    </xf>
    <xf numFmtId="41" fontId="16" fillId="0" borderId="21" xfId="1" applyNumberFormat="1" applyFont="1" applyBorder="1" applyAlignment="1">
      <alignment horizontal="center" vertical="center"/>
    </xf>
    <xf numFmtId="41" fontId="16" fillId="0" borderId="8" xfId="1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0" fontId="16" fillId="2" borderId="23" xfId="0" applyNumberFormat="1" applyFont="1" applyFill="1" applyBorder="1" applyAlignment="1">
      <alignment horizontal="center" vertical="center" wrapText="1"/>
    </xf>
    <xf numFmtId="0" fontId="16" fillId="2" borderId="9" xfId="0" applyNumberFormat="1" applyFont="1" applyFill="1" applyBorder="1" applyAlignment="1">
      <alignment horizontal="center" vertical="center"/>
    </xf>
    <xf numFmtId="0" fontId="16" fillId="2" borderId="4" xfId="0" applyNumberFormat="1" applyFont="1" applyFill="1" applyBorder="1" applyAlignment="1">
      <alignment horizontal="center" vertical="center"/>
    </xf>
    <xf numFmtId="49" fontId="16" fillId="0" borderId="3" xfId="10" applyNumberFormat="1" applyFont="1" applyFill="1" applyBorder="1" applyAlignment="1">
      <alignment horizontal="center" vertical="center"/>
    </xf>
    <xf numFmtId="49" fontId="16" fillId="0" borderId="21" xfId="10" applyNumberFormat="1" applyFont="1" applyFill="1" applyBorder="1" applyAlignment="1">
      <alignment horizontal="center" vertical="center"/>
    </xf>
    <xf numFmtId="49" fontId="16" fillId="0" borderId="8" xfId="10" applyNumberFormat="1" applyFont="1" applyFill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/>
    </xf>
    <xf numFmtId="0" fontId="14" fillId="0" borderId="0" xfId="5" applyNumberFormat="1" applyFont="1" applyAlignment="1">
      <alignment horizontal="center" vertical="center"/>
    </xf>
    <xf numFmtId="0" fontId="16" fillId="0" borderId="20" xfId="5" applyNumberFormat="1" applyFont="1" applyBorder="1" applyAlignment="1">
      <alignment horizontal="center" vertical="center" wrapText="1"/>
    </xf>
    <xf numFmtId="0" fontId="16" fillId="0" borderId="5" xfId="5" applyNumberFormat="1" applyFont="1" applyBorder="1" applyAlignment="1">
      <alignment horizontal="center" vertical="center" wrapText="1"/>
    </xf>
    <xf numFmtId="0" fontId="10" fillId="0" borderId="23" xfId="5" applyNumberFormat="1" applyFont="1" applyBorder="1" applyAlignment="1">
      <alignment horizontal="center" vertical="center" wrapText="1"/>
    </xf>
    <xf numFmtId="0" fontId="10" fillId="0" borderId="22" xfId="5" applyNumberFormat="1" applyFont="1" applyBorder="1" applyAlignment="1">
      <alignment horizontal="center" vertical="center" wrapText="1"/>
    </xf>
    <xf numFmtId="0" fontId="10" fillId="0" borderId="22" xfId="5" applyNumberFormat="1" applyFont="1" applyFill="1" applyBorder="1" applyAlignment="1">
      <alignment horizontal="center" vertical="center" wrapText="1"/>
    </xf>
    <xf numFmtId="0" fontId="10" fillId="0" borderId="20" xfId="5" applyNumberFormat="1" applyFont="1" applyFill="1" applyBorder="1" applyAlignment="1">
      <alignment horizontal="center" vertical="center" wrapText="1"/>
    </xf>
    <xf numFmtId="42" fontId="10" fillId="0" borderId="22" xfId="4" applyNumberFormat="1" applyFont="1" applyFill="1" applyBorder="1" applyAlignment="1">
      <alignment horizontal="center" vertical="center" wrapText="1"/>
    </xf>
    <xf numFmtId="0" fontId="16" fillId="0" borderId="16" xfId="5" applyNumberFormat="1" applyFont="1" applyBorder="1" applyAlignment="1">
      <alignment horizontal="center" vertical="center" wrapText="1"/>
    </xf>
    <xf numFmtId="0" fontId="16" fillId="0" borderId="19" xfId="5" applyNumberFormat="1" applyFont="1" applyBorder="1" applyAlignment="1">
      <alignment horizontal="center" vertical="center" wrapText="1"/>
    </xf>
    <xf numFmtId="0" fontId="16" fillId="0" borderId="18" xfId="5" applyNumberFormat="1" applyFont="1" applyFill="1" applyBorder="1" applyAlignment="1">
      <alignment horizontal="center" vertical="center" wrapText="1"/>
    </xf>
    <xf numFmtId="0" fontId="16" fillId="0" borderId="19" xfId="5" applyNumberFormat="1" applyFont="1" applyFill="1" applyBorder="1" applyAlignment="1">
      <alignment horizontal="center" vertical="center" wrapText="1"/>
    </xf>
    <xf numFmtId="0" fontId="16" fillId="0" borderId="20" xfId="5" applyNumberFormat="1" applyFont="1" applyFill="1" applyBorder="1" applyAlignment="1">
      <alignment horizontal="center" vertical="center" wrapText="1"/>
    </xf>
    <xf numFmtId="0" fontId="16" fillId="0" borderId="22" xfId="5" applyNumberFormat="1" applyFont="1" applyFill="1" applyBorder="1" applyAlignment="1">
      <alignment horizontal="center" vertical="center" wrapText="1"/>
    </xf>
    <xf numFmtId="42" fontId="16" fillId="0" borderId="22" xfId="4" applyNumberFormat="1" applyFont="1" applyFill="1" applyBorder="1" applyAlignment="1">
      <alignment horizontal="center" vertical="center" wrapText="1"/>
    </xf>
  </cellXfs>
  <cellStyles count="19">
    <cellStyle name="쉼표 [0]" xfId="1" builtinId="6"/>
    <cellStyle name="쉼표 [0] 2" xfId="2"/>
    <cellStyle name="콤마 [0]_21.농업용기구및기계보유 " xfId="3"/>
    <cellStyle name="통화 [0] 2" xfId="4"/>
    <cellStyle name="표준" xfId="0" builtinId="0"/>
    <cellStyle name="표준 2 10" xfId="5"/>
    <cellStyle name="표준 2 3 6" xfId="17"/>
    <cellStyle name="표준 2 6" xfId="6"/>
    <cellStyle name="표준 3" xfId="7"/>
    <cellStyle name="표준 4" xfId="8"/>
    <cellStyle name="표준 439 2" xfId="18"/>
    <cellStyle name="표준_2007(1).시흥통계" xfId="9"/>
    <cellStyle name="표준_48-12 보건 및 사회보장" xfId="10"/>
    <cellStyle name="표준_50-12 보건 및 사회보장" xfId="11"/>
    <cellStyle name="표준_Sheet1" xfId="12"/>
    <cellStyle name="표준_국민연금관리공단" xfId="13"/>
    <cellStyle name="표준_농업용기구및기계보유 " xfId="14"/>
    <cellStyle name="표준_보건위생" xfId="15"/>
    <cellStyle name="표준_통계연보(1)" xfId="16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513531208E-2"/>
          <c:y val="1.6949152573943138E-2"/>
          <c:w val="0.97931748628616333"/>
          <c:h val="0.9661017060279846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35504"/>
        <c:axId val="1"/>
      </c:barChart>
      <c:catAx>
        <c:axId val="31603550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31603550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noFill/>
    <a:ln w="9525">
      <a:noFill/>
    </a:ln>
  </c:spPr>
  <c:txPr>
    <a:bodyPr rot="0" vert="horz" wrap="none" lIns="0" tIns="0" rIns="0" bIns="0" anchor="ctr" anchorCtr="1"/>
    <a:lstStyle/>
    <a:p>
      <a:pPr algn="l">
        <a:defRPr sz="1200" b="0" i="0" u="none">
          <a:solidFill>
            <a:srgbClr val="000000"/>
          </a:solidFill>
          <a:latin typeface="바탕체"/>
          <a:ea typeface="바탕체"/>
          <a:cs typeface="바탕체"/>
          <a:sym typeface="바탕체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513531208E-2"/>
          <c:y val="1.6949152573943138E-2"/>
          <c:w val="0.97931748628616333"/>
          <c:h val="0.9661017060279846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036816"/>
        <c:axId val="1"/>
      </c:barChart>
      <c:catAx>
        <c:axId val="31603681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31603681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noFill/>
    <a:ln w="9525">
      <a:noFill/>
    </a:ln>
  </c:spPr>
  <c:txPr>
    <a:bodyPr rot="0" vert="horz" wrap="none" lIns="0" tIns="0" rIns="0" bIns="0" anchor="ctr" anchorCtr="1"/>
    <a:lstStyle/>
    <a:p>
      <a:pPr algn="l">
        <a:defRPr sz="1200" b="0" i="0" u="none">
          <a:solidFill>
            <a:srgbClr val="000000"/>
          </a:solidFill>
          <a:latin typeface="바탕체"/>
          <a:ea typeface="바탕체"/>
          <a:cs typeface="바탕체"/>
          <a:sym typeface="바탕체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48592"/>
        <c:axId val="1"/>
      </c:barChart>
      <c:catAx>
        <c:axId val="5072485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507248592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txPr>
    <a:bodyPr rot="0" vert="horz" wrap="none" lIns="0" tIns="0" rIns="0" bIns="0" anchor="ctr" anchorCtr="1"/>
    <a:lstStyle/>
    <a:p>
      <a:pPr algn="l">
        <a:defRPr sz="1200" b="0" i="0" u="none">
          <a:solidFill>
            <a:srgbClr val="000000"/>
          </a:solidFill>
          <a:latin typeface="바탕체"/>
          <a:ea typeface="바탕체"/>
          <a:cs typeface="바탕체"/>
          <a:sym typeface="바탕체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46296"/>
        <c:axId val="1"/>
      </c:barChart>
      <c:catAx>
        <c:axId val="50724629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50724629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txPr>
    <a:bodyPr rot="0" vert="horz" wrap="none" lIns="0" tIns="0" rIns="0" bIns="0" anchor="ctr" anchorCtr="1"/>
    <a:lstStyle/>
    <a:p>
      <a:pPr algn="l">
        <a:defRPr sz="1200" b="0" i="0" u="none">
          <a:solidFill>
            <a:srgbClr val="000000"/>
          </a:solidFill>
          <a:latin typeface="바탕체"/>
          <a:ea typeface="바탕체"/>
          <a:cs typeface="바탕체"/>
          <a:sym typeface="바탕체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47280"/>
        <c:axId val="1"/>
      </c:barChart>
      <c:catAx>
        <c:axId val="50724728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200" b="0" i="0" u="none">
                <a:solidFill>
                  <a:srgbClr val="000000"/>
                </a:solidFill>
                <a:latin typeface="바탕체"/>
                <a:ea typeface="바탕체"/>
                <a:cs typeface="바탕체"/>
                <a:sym typeface="바탕체"/>
              </a:defRPr>
            </a:pPr>
            <a:endParaRPr lang="ko-KR"/>
          </a:p>
        </c:txPr>
        <c:crossAx val="50724728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txPr>
    <a:bodyPr rot="0" vert="horz" wrap="none" lIns="0" tIns="0" rIns="0" bIns="0" anchor="ctr" anchorCtr="1"/>
    <a:lstStyle/>
    <a:p>
      <a:pPr algn="l">
        <a:defRPr sz="1200" b="0" i="0" u="none">
          <a:solidFill>
            <a:srgbClr val="000000"/>
          </a:solidFill>
          <a:latin typeface="바탕체"/>
          <a:ea typeface="바탕체"/>
          <a:cs typeface="바탕체"/>
          <a:sym typeface="바탕체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295275</xdr:colOff>
      <xdr:row>31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295275</xdr:colOff>
      <xdr:row>31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6</xdr:row>
      <xdr:rowOff>0</xdr:rowOff>
    </xdr:from>
    <xdr:to>
      <xdr:col>4</xdr:col>
      <xdr:colOff>1152525</xdr:colOff>
      <xdr:row>6</xdr:row>
      <xdr:rowOff>0</xdr:rowOff>
    </xdr:to>
    <xdr:graphicFrame macro="">
      <xdr:nvGraphicFramePr>
        <xdr:cNvPr id="320456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9</xdr:row>
      <xdr:rowOff>0</xdr:rowOff>
    </xdr:from>
    <xdr:to>
      <xdr:col>2</xdr:col>
      <xdr:colOff>0</xdr:colOff>
      <xdr:row>9</xdr:row>
      <xdr:rowOff>0</xdr:rowOff>
    </xdr:to>
    <xdr:graphicFrame macro="">
      <xdr:nvGraphicFramePr>
        <xdr:cNvPr id="31892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0</xdr:row>
      <xdr:rowOff>0</xdr:rowOff>
    </xdr:from>
    <xdr:to>
      <xdr:col>2</xdr:col>
      <xdr:colOff>0</xdr:colOff>
      <xdr:row>0</xdr:row>
      <xdr:rowOff>0</xdr:rowOff>
    </xdr:to>
    <xdr:graphicFrame macro="">
      <xdr:nvGraphicFramePr>
        <xdr:cNvPr id="32076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nt\project\WINDOWS\&#48148;&#53461;%20&#54868;&#47732;\LG_CALTEX\LG_CALTEX\&#49888;&#44368;&#49885;&#44060;&#51064;\01&#44144;&#47000;&#49440;&#44204;&#51201;\SECL_HYCO\DCS&#44204;&#51201;\cs1000\DEC_DHDSR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견적서"/>
      <sheetName val="서울청"/>
      <sheetName val="이직현황"/>
      <sheetName val="이직자명단"/>
      <sheetName val="총괄"/>
      <sheetName val="해군-1"/>
      <sheetName val="공군-1"/>
      <sheetName val="총괄(직)"/>
      <sheetName val="해군(직)계"/>
      <sheetName val="공군(직)계"/>
      <sheetName val="03년도 계획"/>
      <sheetName val="전년 대비"/>
      <sheetName val="공군본부"/>
      <sheetName val="1전비"/>
      <sheetName val="10전비"/>
      <sheetName val="10전비(손보)"/>
      <sheetName val="17전비"/>
      <sheetName val="19전비"/>
      <sheetName val="20전비"/>
      <sheetName val="20전비(손보)"/>
      <sheetName val="7항공통신전대"/>
      <sheetName val="작전사"/>
      <sheetName val="30단"/>
      <sheetName val="30단-1"/>
      <sheetName val="30단(손보)"/>
      <sheetName val="30단(손보) (2)"/>
      <sheetName val="방포사"/>
      <sheetName val="방포사-1"/>
      <sheetName val="방포사-2"/>
      <sheetName val="방포사(손보)"/>
      <sheetName val="방포사(손보) (2)"/>
      <sheetName val="3통신52대대"/>
      <sheetName val="3통신70대대"/>
      <sheetName val="73기상전대"/>
      <sheetName val="장교"/>
      <sheetName val="준사관"/>
      <sheetName val="부사관"/>
      <sheetName val="군무원"/>
      <sheetName val="간부현황"/>
      <sheetName val="출타간부"/>
      <sheetName val="XL4Poppy"/>
      <sheetName val="XL4Poppy (2)"/>
      <sheetName val="XL4Poppy (3)"/>
      <sheetName val="이렇게쓰자!"/>
      <sheetName val="휴가증출력"/>
      <sheetName val="증명서발급대장"/>
      <sheetName val="집결지코드"/>
      <sheetName val="TMO도표"/>
      <sheetName val="급지"/>
      <sheetName val="--------"/>
      <sheetName val="Recovered_Sheet1"/>
      <sheetName val="Recovered_Sheet2"/>
      <sheetName val="1일자"/>
      <sheetName val="2일자"/>
      <sheetName val="3일자"/>
      <sheetName val="4일자"/>
      <sheetName val="5일자"/>
      <sheetName val="6일자"/>
      <sheetName val="7일자"/>
      <sheetName val="8일자"/>
      <sheetName val="9일자"/>
      <sheetName val="10일자"/>
      <sheetName val="11일자"/>
      <sheetName val="12일자"/>
      <sheetName val="13일자"/>
      <sheetName val="14일자"/>
      <sheetName val="15일자"/>
      <sheetName val="16일자"/>
      <sheetName val="17일자"/>
      <sheetName val="18일자"/>
      <sheetName val="19일자"/>
      <sheetName val="20일자"/>
      <sheetName val="21일자"/>
      <sheetName val="22일자"/>
      <sheetName val="23일자"/>
      <sheetName val="24일자"/>
      <sheetName val="25일자"/>
      <sheetName val="_견적서"/>
      <sheetName val="Cumene"/>
      <sheetName val="P&amp;A"/>
      <sheetName val="BPA"/>
      <sheetName val="CPB"/>
      <sheetName val="변동비"/>
      <sheetName val="감가상각비"/>
      <sheetName val="VXXXXXXX"/>
      <sheetName val="장기투자 계획및 예산"/>
      <sheetName val="장기투자 계획 항목별 내용"/>
      <sheetName val="Module1"/>
      <sheetName val="Beforesyy"/>
      <sheetName val="XXXXXX"/>
      <sheetName val="VXXXXX"/>
      <sheetName val="4급 지로"/>
      <sheetName val="4급사원"/>
      <sheetName val="kift-bs"/>
      <sheetName val="kift-pl"/>
      <sheetName val="B2B-pl"/>
      <sheetName val="군포-pl"/>
      <sheetName val="양산-pl"/>
      <sheetName val="hift-pl"/>
      <sheetName val="KIFT세목-백만"/>
      <sheetName val="군포세목-백만"/>
      <sheetName val="양산세목-백만"/>
      <sheetName val="장성세목-백만"/>
      <sheetName val="KIFT세목-매출+일반"/>
      <sheetName val="KIFT세목"/>
      <sheetName val="b2b세목"/>
      <sheetName val="군포세목"/>
      <sheetName val="양산세목"/>
      <sheetName val="장성세목"/>
      <sheetName val="B2B2004비용"/>
      <sheetName val="B2B2005비용"/>
      <sheetName val="차입금상환계획"/>
      <sheetName val="이자비용"/>
      <sheetName val="지급보증료"/>
      <sheetName val="1팀매출2004"/>
      <sheetName val="1팀매출2005"/>
      <sheetName val="B2B매출2004"/>
      <sheetName val="B2B매출2005"/>
      <sheetName val="통신매출2004"/>
      <sheetName val="통신매출2005"/>
      <sheetName val="관리매출2004"/>
      <sheetName val="관리매출2005"/>
      <sheetName val="양산직영매출2004"/>
      <sheetName val="양산직영매출2005"/>
      <sheetName val="합의서"/>
      <sheetName val="월별목표"/>
      <sheetName val="중점추진업무"/>
      <sheetName val="감가상각"/>
      <sheetName val="RE9604"/>
      <sheetName val="내역"/>
      <sheetName val="UR2-Calculation"/>
      <sheetName val="금액집계"/>
      <sheetName val="0006_FLT_IR_NAME"/>
      <sheetName val="1월"/>
      <sheetName val="2월"/>
      <sheetName val="3월"/>
      <sheetName val="4월"/>
      <sheetName val="5월"/>
      <sheetName val="6월"/>
      <sheetName val="7월"/>
      <sheetName val="8월"/>
      <sheetName val="9월"/>
      <sheetName val="월별종합"/>
      <sheetName val="Chart1"/>
      <sheetName val="10월"/>
      <sheetName val="11월"/>
      <sheetName val="12월"/>
      <sheetName val="foxz"/>
      <sheetName val="8-31"/>
      <sheetName val="8-31(2)"/>
      <sheetName val="8-31(3)"/>
      <sheetName val="8-31(4)"/>
      <sheetName val="8-31(5)"/>
      <sheetName val="9-1"/>
      <sheetName val="9-23"/>
      <sheetName val="9-23(2)"/>
      <sheetName val="9-29(월말)"/>
      <sheetName val="9-29(공병)"/>
      <sheetName val="9-30"/>
      <sheetName val="pldt"/>
      <sheetName val="부대원명부(간부)"/>
      <sheetName val="Sheet2"/>
      <sheetName val="부대원명부(병)"/>
      <sheetName val="부대현황"/>
      <sheetName val="휴가급지"/>
      <sheetName val="군사특기"/>
      <sheetName val="계급별현황"/>
      <sheetName val="계급별현황 (2)"/>
      <sheetName val="처부별현황"/>
      <sheetName val="병휴가가넹"/>
      <sheetName val="Sheet1"/>
      <sheetName val="간부휴가가넹"/>
      <sheetName val="전역자"/>
      <sheetName val="아프냐"/>
      <sheetName val=""/>
      <sheetName val="신병100일위로휴가기간"/>
      <sheetName val="위로,청원휴가현황"/>
      <sheetName val="위로,청원휴가기간"/>
      <sheetName val="정기휴가현황"/>
      <sheetName val="연명부"/>
      <sheetName val="Sheet3"/>
      <sheetName val="07-29기 공개모집병 "/>
      <sheetName val="기초공"/>
      <sheetName val="기둥(원형)"/>
      <sheetName val="sugu95"/>
      <sheetName val="KMPTO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䑔MO도표"/>
      <sheetName val="BID"/>
      <sheetName val="휴가비,급량비"/>
      <sheetName val="I.설계조건"/>
      <sheetName val="교각계산"/>
      <sheetName val="부속동"/>
      <sheetName val="수량산출서"/>
      <sheetName val="총_"/>
      <sheetName val="재집"/>
      <sheetName val="직재"/>
      <sheetName val="_견적서1"/>
      <sheetName val="03년도_계획"/>
      <sheetName val="전년_대비"/>
      <sheetName val="30단(손보)_(2)"/>
      <sheetName val="방포사(손보)_(2)"/>
      <sheetName val="XL4Poppy_(2)"/>
      <sheetName val="XL4Poppy_(3)"/>
      <sheetName val="장기투자_계획및_예산"/>
      <sheetName val="장기투자_계획_항목별_내용"/>
      <sheetName val="4급_지로"/>
      <sheetName val="계급별현황_(2)"/>
      <sheetName val="07-29기_공개모집병_"/>
      <sheetName val="I_설계조건"/>
      <sheetName val="시약관리"/>
      <sheetName val="LEAD SHEET (K상각후회수율)"/>
      <sheetName val="forecasted_BS"/>
      <sheetName val="forecasted_IS"/>
      <sheetName val="_견적서2"/>
      <sheetName val="03년도_계획1"/>
      <sheetName val="전년_대비1"/>
      <sheetName val="30단(손보)_(2)1"/>
      <sheetName val="방포사(손보)_(2)1"/>
      <sheetName val="XL4Poppy_(2)1"/>
      <sheetName val="XL4Poppy_(3)1"/>
      <sheetName val="장기투자_계획및_예산1"/>
      <sheetName val="장기투자_계획_항목별_내용1"/>
      <sheetName val="4급_지로1"/>
      <sheetName val="계급별현황_(2)1"/>
      <sheetName val="07-29기_공개모집병_1"/>
      <sheetName val="I_설계조건1"/>
      <sheetName val="LEAD_SHEET_(K상각후회수율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  <sheetData sheetId="88"/>
      <sheetData sheetId="89" refreshError="1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spDef>
    <a:ln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00" zoomScaleSheetLayoutView="75" workbookViewId="0"/>
  </sheetViews>
  <sheetFormatPr defaultColWidth="9" defaultRowHeight="14.25" x14ac:dyDescent="0.15"/>
  <sheetData/>
  <phoneticPr fontId="43" type="noConversion"/>
  <pageMargins left="0.75" right="0.75" top="1" bottom="1" header="0.5" footer="0.5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40"/>
  <sheetViews>
    <sheetView view="pageBreakPreview" zoomScaleNormal="100" zoomScaleSheetLayoutView="100" workbookViewId="0">
      <selection activeCell="B12" sqref="B12:C12"/>
    </sheetView>
  </sheetViews>
  <sheetFormatPr defaultColWidth="9" defaultRowHeight="17.25" x14ac:dyDescent="0.3"/>
  <cols>
    <col min="1" max="1" width="9.5" style="99" customWidth="1"/>
    <col min="2" max="2" width="11.5" style="105" customWidth="1"/>
    <col min="3" max="5" width="9.375" style="105" customWidth="1"/>
    <col min="6" max="6" width="9.375" style="107" customWidth="1"/>
    <col min="7" max="8" width="10.625" style="105" customWidth="1"/>
    <col min="9" max="9" width="11" style="105" customWidth="1"/>
    <col min="10" max="10" width="11" style="99" customWidth="1"/>
    <col min="11" max="11" width="10.125" style="99" customWidth="1"/>
    <col min="12" max="12" width="14.375" style="100" customWidth="1"/>
    <col min="13" max="14" width="9.5" style="106" customWidth="1"/>
    <col min="15" max="16" width="12.5" style="100" customWidth="1"/>
    <col min="17" max="17" width="6.625" style="100" customWidth="1"/>
    <col min="18" max="21" width="9" style="100" customWidth="1"/>
    <col min="22" max="25" width="16.75" style="100" customWidth="1"/>
    <col min="26" max="26" width="9.5" style="100" customWidth="1"/>
    <col min="27" max="16384" width="9" style="100"/>
  </cols>
  <sheetData>
    <row r="1" spans="1:33" s="48" customFormat="1" ht="24.95" customHeight="1" x14ac:dyDescent="0.15">
      <c r="A1" s="1280" t="s">
        <v>629</v>
      </c>
      <c r="B1" s="1280"/>
      <c r="C1" s="1280"/>
      <c r="D1" s="1280"/>
      <c r="E1" s="1280"/>
      <c r="F1" s="1280"/>
      <c r="G1" s="1280" t="s">
        <v>517</v>
      </c>
      <c r="H1" s="1280"/>
      <c r="I1" s="1280"/>
      <c r="J1" s="1280"/>
      <c r="K1" s="1280"/>
      <c r="L1" s="1280"/>
      <c r="M1" s="1280"/>
      <c r="N1" s="44" t="s">
        <v>611</v>
      </c>
      <c r="O1" s="154"/>
      <c r="P1" s="44"/>
      <c r="Q1" s="44"/>
      <c r="R1" s="44"/>
      <c r="S1" s="47"/>
      <c r="T1" s="47"/>
      <c r="V1" s="44" t="s">
        <v>7</v>
      </c>
      <c r="W1" s="47"/>
      <c r="X1" s="47"/>
      <c r="Y1" s="44"/>
      <c r="Z1" s="154"/>
    </row>
    <row r="2" spans="1:33" s="168" customFormat="1" ht="24.95" customHeight="1" x14ac:dyDescent="0.3">
      <c r="A2" s="49" t="s">
        <v>197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3" t="s">
        <v>1152</v>
      </c>
      <c r="N2" s="49" t="s">
        <v>197</v>
      </c>
      <c r="O2" s="49"/>
      <c r="P2" s="49"/>
      <c r="Q2" s="49"/>
      <c r="R2" s="49"/>
      <c r="S2" s="187"/>
      <c r="T2" s="187"/>
      <c r="U2" s="51"/>
      <c r="V2" s="49"/>
      <c r="W2" s="187"/>
      <c r="X2" s="49"/>
      <c r="Y2" s="49"/>
      <c r="Z2" s="53" t="s">
        <v>1152</v>
      </c>
    </row>
    <row r="3" spans="1:33" s="168" customFormat="1" ht="19.5" customHeight="1" x14ac:dyDescent="0.15">
      <c r="A3" s="1225" t="s">
        <v>171</v>
      </c>
      <c r="B3" s="1290" t="s">
        <v>1082</v>
      </c>
      <c r="C3" s="1291"/>
      <c r="D3" s="1291"/>
      <c r="E3" s="1291"/>
      <c r="F3" s="1291"/>
      <c r="G3" s="1291"/>
      <c r="H3" s="1291"/>
      <c r="I3" s="1291"/>
      <c r="J3" s="1291"/>
      <c r="K3" s="1291"/>
      <c r="L3" s="1292"/>
      <c r="M3" s="1296" t="s">
        <v>179</v>
      </c>
      <c r="N3" s="1299" t="s">
        <v>171</v>
      </c>
      <c r="O3" s="1293" t="s">
        <v>1082</v>
      </c>
      <c r="P3" s="1294"/>
      <c r="Q3" s="1294"/>
      <c r="R3" s="1294"/>
      <c r="S3" s="1294"/>
      <c r="T3" s="1294"/>
      <c r="U3" s="1295"/>
      <c r="V3" s="1302" t="s">
        <v>1074</v>
      </c>
      <c r="W3" s="1303"/>
      <c r="X3" s="1303"/>
      <c r="Y3" s="1304"/>
      <c r="Z3" s="1296" t="s">
        <v>179</v>
      </c>
    </row>
    <row r="4" spans="1:33" s="168" customFormat="1" ht="19.5" customHeight="1" x14ac:dyDescent="0.15">
      <c r="A4" s="1226"/>
      <c r="B4" s="766" t="s">
        <v>325</v>
      </c>
      <c r="C4" s="768" t="s">
        <v>1020</v>
      </c>
      <c r="D4" s="767"/>
      <c r="E4" s="767"/>
      <c r="F4" s="769"/>
      <c r="G4" s="767"/>
      <c r="H4" s="767" t="s">
        <v>596</v>
      </c>
      <c r="I4" s="440"/>
      <c r="J4" s="766" t="s">
        <v>254</v>
      </c>
      <c r="K4" s="440" t="s">
        <v>1015</v>
      </c>
      <c r="L4" s="770"/>
      <c r="M4" s="1297"/>
      <c r="N4" s="1300"/>
      <c r="O4" s="1305" t="s">
        <v>481</v>
      </c>
      <c r="P4" s="1306"/>
      <c r="Q4" s="1307" t="s">
        <v>498</v>
      </c>
      <c r="R4" s="1308"/>
      <c r="S4" s="1308"/>
      <c r="T4" s="1308"/>
      <c r="U4" s="1309"/>
      <c r="V4" s="1310" t="s">
        <v>574</v>
      </c>
      <c r="W4" s="1311"/>
      <c r="X4" s="1311"/>
      <c r="Y4" s="1312"/>
      <c r="Z4" s="1297"/>
    </row>
    <row r="5" spans="1:33" s="54" customFormat="1" ht="19.5" customHeight="1" x14ac:dyDescent="0.15">
      <c r="A5" s="1226"/>
      <c r="B5" s="176" t="s">
        <v>986</v>
      </c>
      <c r="C5" s="172" t="s">
        <v>735</v>
      </c>
      <c r="D5" s="771" t="s">
        <v>1078</v>
      </c>
      <c r="E5" s="1021" t="s">
        <v>236</v>
      </c>
      <c r="F5" s="1021" t="s">
        <v>761</v>
      </c>
      <c r="G5" s="189" t="s">
        <v>252</v>
      </c>
      <c r="H5" s="155" t="s">
        <v>230</v>
      </c>
      <c r="I5" s="190" t="s">
        <v>363</v>
      </c>
      <c r="J5" s="190" t="s">
        <v>836</v>
      </c>
      <c r="K5" s="191" t="s">
        <v>292</v>
      </c>
      <c r="L5" s="192" t="s">
        <v>1018</v>
      </c>
      <c r="M5" s="1297"/>
      <c r="N5" s="1300"/>
      <c r="O5" s="72" t="s">
        <v>350</v>
      </c>
      <c r="P5" s="190" t="s">
        <v>376</v>
      </c>
      <c r="Q5" s="176" t="s">
        <v>728</v>
      </c>
      <c r="R5" s="190" t="s">
        <v>190</v>
      </c>
      <c r="S5" s="193" t="s">
        <v>351</v>
      </c>
      <c r="T5" s="190" t="s">
        <v>112</v>
      </c>
      <c r="U5" s="1059" t="s">
        <v>356</v>
      </c>
      <c r="V5" s="189" t="s">
        <v>303</v>
      </c>
      <c r="W5" s="172" t="s">
        <v>373</v>
      </c>
      <c r="X5" s="172" t="s">
        <v>373</v>
      </c>
      <c r="Y5" s="172" t="s">
        <v>373</v>
      </c>
      <c r="Z5" s="1297"/>
    </row>
    <row r="6" spans="1:33" s="54" customFormat="1" ht="19.5" customHeight="1" x14ac:dyDescent="0.15">
      <c r="A6" s="1226"/>
      <c r="B6" s="1017" t="s">
        <v>241</v>
      </c>
      <c r="C6" s="1007" t="s">
        <v>751</v>
      </c>
      <c r="D6" s="176"/>
      <c r="E6" s="1017" t="s">
        <v>945</v>
      </c>
      <c r="F6" s="520"/>
      <c r="G6" s="172" t="s">
        <v>932</v>
      </c>
      <c r="H6" s="155" t="s">
        <v>933</v>
      </c>
      <c r="I6" s="1022" t="s">
        <v>1021</v>
      </c>
      <c r="J6" s="191" t="s">
        <v>46</v>
      </c>
      <c r="K6" s="192" t="s">
        <v>757</v>
      </c>
      <c r="L6" s="155" t="s">
        <v>600</v>
      </c>
      <c r="M6" s="1297"/>
      <c r="N6" s="1300"/>
      <c r="O6" s="72" t="s">
        <v>832</v>
      </c>
      <c r="P6" s="191" t="s">
        <v>822</v>
      </c>
      <c r="Q6" s="1017" t="s">
        <v>731</v>
      </c>
      <c r="R6" s="194" t="s">
        <v>370</v>
      </c>
      <c r="S6" s="155" t="s">
        <v>818</v>
      </c>
      <c r="T6" s="195" t="s">
        <v>369</v>
      </c>
      <c r="U6" s="195" t="s">
        <v>822</v>
      </c>
      <c r="V6" s="1007" t="s">
        <v>829</v>
      </c>
      <c r="W6" s="172" t="s">
        <v>366</v>
      </c>
      <c r="X6" s="172" t="s">
        <v>358</v>
      </c>
      <c r="Y6" s="172" t="s">
        <v>346</v>
      </c>
      <c r="Z6" s="1297"/>
    </row>
    <row r="7" spans="1:33" s="54" customFormat="1" ht="19.5" customHeight="1" x14ac:dyDescent="0.15">
      <c r="A7" s="1227"/>
      <c r="B7" s="196" t="s">
        <v>174</v>
      </c>
      <c r="C7" s="197" t="s">
        <v>191</v>
      </c>
      <c r="D7" s="1050" t="s">
        <v>938</v>
      </c>
      <c r="E7" s="198" t="s">
        <v>69</v>
      </c>
      <c r="F7" s="196" t="s">
        <v>956</v>
      </c>
      <c r="G7" s="197" t="s">
        <v>937</v>
      </c>
      <c r="H7" s="199" t="s">
        <v>938</v>
      </c>
      <c r="I7" s="200" t="s">
        <v>614</v>
      </c>
      <c r="J7" s="201" t="s">
        <v>939</v>
      </c>
      <c r="K7" s="202" t="s">
        <v>191</v>
      </c>
      <c r="L7" s="202" t="s">
        <v>67</v>
      </c>
      <c r="M7" s="1298"/>
      <c r="N7" s="1301"/>
      <c r="O7" s="203" t="s">
        <v>610</v>
      </c>
      <c r="P7" s="201" t="s">
        <v>80</v>
      </c>
      <c r="Q7" s="204" t="s">
        <v>191</v>
      </c>
      <c r="R7" s="202" t="s">
        <v>101</v>
      </c>
      <c r="S7" s="199" t="s">
        <v>1016</v>
      </c>
      <c r="T7" s="205" t="s">
        <v>86</v>
      </c>
      <c r="U7" s="205" t="s">
        <v>349</v>
      </c>
      <c r="V7" s="206" t="s">
        <v>191</v>
      </c>
      <c r="W7" s="197" t="s">
        <v>77</v>
      </c>
      <c r="X7" s="197" t="s">
        <v>1019</v>
      </c>
      <c r="Y7" s="197" t="s">
        <v>367</v>
      </c>
      <c r="Z7" s="1298"/>
    </row>
    <row r="8" spans="1:33" s="1045" customFormat="1" ht="24" customHeight="1" x14ac:dyDescent="0.15">
      <c r="A8" s="120">
        <v>2013</v>
      </c>
      <c r="B8" s="121">
        <f>SUM(C8,J8,K8,Q8,V8)</f>
        <v>7031</v>
      </c>
      <c r="C8" s="121">
        <f>SUM(D8,E8:G8,H8:I8)</f>
        <v>5216</v>
      </c>
      <c r="D8" s="121">
        <v>759</v>
      </c>
      <c r="E8" s="123">
        <v>3935</v>
      </c>
      <c r="F8" s="123">
        <v>81</v>
      </c>
      <c r="G8" s="123">
        <v>41</v>
      </c>
      <c r="H8" s="123">
        <v>299</v>
      </c>
      <c r="I8" s="123">
        <v>101</v>
      </c>
      <c r="J8" s="123">
        <v>364</v>
      </c>
      <c r="K8" s="121">
        <f>SUM(L8,O8,P8)</f>
        <v>638</v>
      </c>
      <c r="L8" s="628">
        <v>133</v>
      </c>
      <c r="M8" s="626">
        <v>2013</v>
      </c>
      <c r="N8" s="120">
        <v>2013</v>
      </c>
      <c r="O8" s="123">
        <v>490</v>
      </c>
      <c r="P8" s="121">
        <v>15</v>
      </c>
      <c r="Q8" s="121">
        <f>SUM(R8:U8)</f>
        <v>168</v>
      </c>
      <c r="R8" s="123">
        <v>14</v>
      </c>
      <c r="S8" s="123">
        <v>108</v>
      </c>
      <c r="T8" s="123">
        <v>4</v>
      </c>
      <c r="U8" s="123">
        <v>42</v>
      </c>
      <c r="V8" s="121">
        <f>SUM(W8:Y8)</f>
        <v>645</v>
      </c>
      <c r="W8" s="123">
        <v>1</v>
      </c>
      <c r="X8" s="123">
        <v>4</v>
      </c>
      <c r="Y8" s="628">
        <v>640</v>
      </c>
      <c r="Z8" s="626">
        <v>2013</v>
      </c>
      <c r="AA8" s="125"/>
    </row>
    <row r="9" spans="1:33" s="658" customFormat="1" ht="24" customHeight="1" x14ac:dyDescent="0.15">
      <c r="A9" s="120">
        <v>2014</v>
      </c>
      <c r="B9" s="121">
        <f>SUM(C9,J9,K9,Q9,V9)</f>
        <v>7690</v>
      </c>
      <c r="C9" s="121">
        <f>SUM(D9,E9:G9,H9:I9)</f>
        <v>5436</v>
      </c>
      <c r="D9" s="121">
        <v>843</v>
      </c>
      <c r="E9" s="123">
        <v>4068</v>
      </c>
      <c r="F9" s="123">
        <v>77</v>
      </c>
      <c r="G9" s="123">
        <v>44</v>
      </c>
      <c r="H9" s="123">
        <v>301</v>
      </c>
      <c r="I9" s="123">
        <v>103</v>
      </c>
      <c r="J9" s="123">
        <v>368</v>
      </c>
      <c r="K9" s="121">
        <f>L9+O9+P9</f>
        <v>521</v>
      </c>
      <c r="L9" s="628">
        <v>130</v>
      </c>
      <c r="M9" s="626">
        <v>2014</v>
      </c>
      <c r="N9" s="120">
        <v>2014</v>
      </c>
      <c r="O9" s="123">
        <v>378</v>
      </c>
      <c r="P9" s="121">
        <v>13</v>
      </c>
      <c r="Q9" s="121">
        <f>SUM(R9:U9)</f>
        <v>730</v>
      </c>
      <c r="R9" s="123">
        <v>15</v>
      </c>
      <c r="S9" s="123">
        <v>673</v>
      </c>
      <c r="T9" s="123">
        <v>0</v>
      </c>
      <c r="U9" s="123">
        <v>42</v>
      </c>
      <c r="V9" s="121">
        <f>SUM(W9:Y9)</f>
        <v>635</v>
      </c>
      <c r="W9" s="123">
        <v>1</v>
      </c>
      <c r="X9" s="123">
        <v>6</v>
      </c>
      <c r="Y9" s="628">
        <v>628</v>
      </c>
      <c r="Z9" s="626">
        <v>2014</v>
      </c>
      <c r="AA9" s="125"/>
    </row>
    <row r="10" spans="1:33" s="658" customFormat="1" ht="24" customHeight="1" x14ac:dyDescent="0.15">
      <c r="A10" s="120">
        <v>2015</v>
      </c>
      <c r="B10" s="121">
        <v>7636</v>
      </c>
      <c r="C10" s="121">
        <v>5501</v>
      </c>
      <c r="D10" s="121">
        <v>760</v>
      </c>
      <c r="E10" s="123">
        <v>4205</v>
      </c>
      <c r="F10" s="123">
        <v>81</v>
      </c>
      <c r="G10" s="123">
        <v>52</v>
      </c>
      <c r="H10" s="123">
        <v>299</v>
      </c>
      <c r="I10" s="123">
        <v>104</v>
      </c>
      <c r="J10" s="123">
        <v>360</v>
      </c>
      <c r="K10" s="121">
        <v>502</v>
      </c>
      <c r="L10" s="628">
        <v>127</v>
      </c>
      <c r="M10" s="626">
        <v>2015</v>
      </c>
      <c r="N10" s="120">
        <v>2015</v>
      </c>
      <c r="O10" s="123">
        <v>361</v>
      </c>
      <c r="P10" s="121">
        <v>14</v>
      </c>
      <c r="Q10" s="121">
        <v>736</v>
      </c>
      <c r="R10" s="123">
        <v>14</v>
      </c>
      <c r="S10" s="123">
        <v>681</v>
      </c>
      <c r="T10" s="123">
        <v>2</v>
      </c>
      <c r="U10" s="123">
        <v>39</v>
      </c>
      <c r="V10" s="121">
        <v>537</v>
      </c>
      <c r="W10" s="123">
        <v>1</v>
      </c>
      <c r="X10" s="123">
        <v>5</v>
      </c>
      <c r="Y10" s="628">
        <v>531</v>
      </c>
      <c r="Z10" s="626">
        <v>2015</v>
      </c>
      <c r="AA10" s="125"/>
      <c r="AG10" s="626"/>
    </row>
    <row r="11" spans="1:33" s="658" customFormat="1" ht="24" customHeight="1" x14ac:dyDescent="0.15">
      <c r="A11" s="120">
        <v>2016</v>
      </c>
      <c r="B11" s="121">
        <v>7633</v>
      </c>
      <c r="C11" s="121">
        <v>5651</v>
      </c>
      <c r="D11" s="121">
        <v>854</v>
      </c>
      <c r="E11" s="123">
        <v>4255</v>
      </c>
      <c r="F11" s="123">
        <v>82</v>
      </c>
      <c r="G11" s="123">
        <v>53</v>
      </c>
      <c r="H11" s="123">
        <v>296</v>
      </c>
      <c r="I11" s="123">
        <v>111</v>
      </c>
      <c r="J11" s="123">
        <v>371</v>
      </c>
      <c r="K11" s="121">
        <v>527</v>
      </c>
      <c r="L11" s="628">
        <v>128</v>
      </c>
      <c r="M11" s="626">
        <v>2016</v>
      </c>
      <c r="N11" s="749">
        <v>2016</v>
      </c>
      <c r="O11" s="123">
        <v>385</v>
      </c>
      <c r="P11" s="121">
        <v>14</v>
      </c>
      <c r="Q11" s="121">
        <v>578</v>
      </c>
      <c r="R11" s="123">
        <v>16</v>
      </c>
      <c r="S11" s="123">
        <v>522</v>
      </c>
      <c r="T11" s="123">
        <v>0</v>
      </c>
      <c r="U11" s="123">
        <v>40</v>
      </c>
      <c r="V11" s="121">
        <v>506</v>
      </c>
      <c r="W11" s="123">
        <v>1</v>
      </c>
      <c r="X11" s="123">
        <v>0</v>
      </c>
      <c r="Y11" s="628">
        <v>505</v>
      </c>
      <c r="Z11" s="626">
        <v>2016</v>
      </c>
      <c r="AA11" s="125"/>
    </row>
    <row r="12" spans="1:33" s="748" customFormat="1" ht="24" customHeight="1" x14ac:dyDescent="0.15">
      <c r="A12" s="120">
        <v>2017</v>
      </c>
      <c r="B12" s="121">
        <v>7941</v>
      </c>
      <c r="C12" s="121">
        <v>5837</v>
      </c>
      <c r="D12" s="121">
        <v>995</v>
      </c>
      <c r="E12" s="123">
        <v>4293</v>
      </c>
      <c r="F12" s="123">
        <v>89</v>
      </c>
      <c r="G12" s="123">
        <v>52</v>
      </c>
      <c r="H12" s="123">
        <v>285</v>
      </c>
      <c r="I12" s="123">
        <v>123</v>
      </c>
      <c r="J12" s="123">
        <v>387</v>
      </c>
      <c r="K12" s="121">
        <v>593</v>
      </c>
      <c r="L12" s="628">
        <v>145</v>
      </c>
      <c r="M12" s="626">
        <v>2017</v>
      </c>
      <c r="N12" s="763">
        <v>2017</v>
      </c>
      <c r="O12" s="123">
        <v>433</v>
      </c>
      <c r="P12" s="121">
        <v>15</v>
      </c>
      <c r="Q12" s="121">
        <v>614</v>
      </c>
      <c r="R12" s="123">
        <v>17</v>
      </c>
      <c r="S12" s="123">
        <v>554</v>
      </c>
      <c r="T12" s="123">
        <v>3</v>
      </c>
      <c r="U12" s="123">
        <v>40</v>
      </c>
      <c r="V12" s="121">
        <v>510</v>
      </c>
      <c r="W12" s="123">
        <v>1</v>
      </c>
      <c r="X12" s="123">
        <v>0</v>
      </c>
      <c r="Y12" s="628">
        <v>509</v>
      </c>
      <c r="Z12" s="626">
        <v>2017</v>
      </c>
      <c r="AA12" s="125"/>
    </row>
    <row r="13" spans="1:33" s="762" customFormat="1" ht="24" customHeight="1" x14ac:dyDescent="0.15">
      <c r="A13" s="120">
        <v>2018</v>
      </c>
      <c r="B13" s="121">
        <v>8789</v>
      </c>
      <c r="C13" s="121">
        <v>6886</v>
      </c>
      <c r="D13" s="121">
        <v>1302</v>
      </c>
      <c r="E13" s="123">
        <v>5016</v>
      </c>
      <c r="F13" s="123">
        <v>106</v>
      </c>
      <c r="G13" s="123">
        <v>54</v>
      </c>
      <c r="H13" s="123">
        <v>285</v>
      </c>
      <c r="I13" s="123">
        <v>123</v>
      </c>
      <c r="J13" s="123">
        <v>432</v>
      </c>
      <c r="K13" s="121">
        <v>742</v>
      </c>
      <c r="L13" s="628">
        <v>165</v>
      </c>
      <c r="M13" s="923">
        <v>2018</v>
      </c>
      <c r="N13" s="924">
        <v>2018</v>
      </c>
      <c r="O13" s="123">
        <v>560</v>
      </c>
      <c r="P13" s="121">
        <v>17</v>
      </c>
      <c r="Q13" s="121">
        <v>729</v>
      </c>
      <c r="R13" s="123">
        <v>18</v>
      </c>
      <c r="S13" s="123">
        <v>665</v>
      </c>
      <c r="T13" s="123">
        <v>3</v>
      </c>
      <c r="U13" s="123">
        <v>43</v>
      </c>
      <c r="V13" s="121">
        <v>644</v>
      </c>
      <c r="W13" s="123">
        <v>2</v>
      </c>
      <c r="X13" s="123">
        <v>0</v>
      </c>
      <c r="Y13" s="628">
        <v>642</v>
      </c>
      <c r="Z13" s="626">
        <v>2018</v>
      </c>
      <c r="AA13" s="125"/>
    </row>
    <row r="14" spans="1:33" s="162" customFormat="1" ht="24" customHeight="1" x14ac:dyDescent="0.15">
      <c r="A14" s="676">
        <v>2019</v>
      </c>
      <c r="B14" s="986">
        <f>C14+J14+K14+Q14+V14</f>
        <v>9174</v>
      </c>
      <c r="C14" s="986">
        <f>SUM(D14:I14)</f>
        <v>6805</v>
      </c>
      <c r="D14" s="986">
        <v>1277</v>
      </c>
      <c r="E14" s="986">
        <v>4966</v>
      </c>
      <c r="F14" s="959">
        <v>104</v>
      </c>
      <c r="G14" s="959">
        <v>53</v>
      </c>
      <c r="H14" s="959">
        <v>286</v>
      </c>
      <c r="I14" s="959">
        <v>119</v>
      </c>
      <c r="J14" s="959">
        <v>425</v>
      </c>
      <c r="K14" s="959">
        <f>L14+O14+P14</f>
        <v>718</v>
      </c>
      <c r="L14" s="959">
        <v>161</v>
      </c>
      <c r="M14" s="919">
        <v>2019</v>
      </c>
      <c r="N14" s="674">
        <v>2019</v>
      </c>
      <c r="O14" s="959">
        <v>540</v>
      </c>
      <c r="P14" s="959">
        <v>17</v>
      </c>
      <c r="Q14" s="959">
        <f>SUM(R14:U14)</f>
        <v>711</v>
      </c>
      <c r="R14" s="959">
        <v>17</v>
      </c>
      <c r="S14" s="959">
        <v>648</v>
      </c>
      <c r="T14" s="959">
        <v>3</v>
      </c>
      <c r="U14" s="959">
        <v>43</v>
      </c>
      <c r="V14" s="959">
        <v>515</v>
      </c>
      <c r="W14" s="428">
        <v>2</v>
      </c>
      <c r="X14" s="428">
        <v>0</v>
      </c>
      <c r="Y14" s="959">
        <v>513</v>
      </c>
      <c r="Z14" s="919">
        <v>2019</v>
      </c>
    </row>
    <row r="15" spans="1:33" s="181" customFormat="1" ht="12.75" customHeight="1" x14ac:dyDescent="0.2">
      <c r="A15" s="163" t="s">
        <v>502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8"/>
      <c r="L15" s="208"/>
      <c r="M15" s="139"/>
      <c r="N15" s="163" t="s">
        <v>502</v>
      </c>
      <c r="O15" s="207"/>
      <c r="P15" s="207"/>
      <c r="Q15" s="207"/>
      <c r="R15" s="207"/>
      <c r="S15" s="207"/>
      <c r="T15" s="207"/>
      <c r="U15" s="207"/>
      <c r="V15" s="207"/>
      <c r="W15" s="207"/>
      <c r="X15" s="208"/>
      <c r="Y15" s="208"/>
      <c r="Z15" s="139"/>
      <c r="AA15" s="127"/>
    </row>
    <row r="16" spans="1:33" s="181" customFormat="1" ht="12.75" customHeight="1" x14ac:dyDescent="0.2">
      <c r="A16" s="163" t="s">
        <v>516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8"/>
      <c r="L16" s="208"/>
      <c r="M16" s="139"/>
      <c r="N16" s="163" t="s">
        <v>516</v>
      </c>
      <c r="O16" s="208"/>
      <c r="P16" s="208"/>
      <c r="Q16" s="208"/>
      <c r="R16" s="207"/>
      <c r="S16" s="209"/>
      <c r="T16" s="209"/>
      <c r="U16" s="138"/>
      <c r="V16" s="208"/>
      <c r="W16" s="209"/>
      <c r="X16" s="207"/>
      <c r="Y16" s="385"/>
      <c r="Z16" s="139"/>
      <c r="AA16" s="127"/>
    </row>
    <row r="17" spans="2:25" x14ac:dyDescent="0.3">
      <c r="B17" s="183"/>
      <c r="C17" s="183"/>
      <c r="D17" s="183"/>
      <c r="E17" s="183"/>
      <c r="F17" s="104"/>
      <c r="G17" s="101"/>
      <c r="H17" s="183"/>
      <c r="I17" s="183"/>
      <c r="J17" s="210"/>
      <c r="K17" s="153"/>
      <c r="L17" s="140"/>
      <c r="M17" s="103"/>
      <c r="N17" s="103"/>
      <c r="O17" s="140"/>
      <c r="Q17" s="140"/>
      <c r="R17" s="140"/>
      <c r="S17" s="140"/>
      <c r="T17" s="140"/>
      <c r="V17" s="140"/>
      <c r="W17" s="211"/>
      <c r="X17" s="140"/>
      <c r="Y17" s="140"/>
    </row>
    <row r="18" spans="2:25" x14ac:dyDescent="0.3">
      <c r="B18" s="183"/>
      <c r="C18" s="183"/>
      <c r="D18" s="183"/>
      <c r="E18" s="101"/>
      <c r="F18" s="104"/>
      <c r="G18" s="101"/>
      <c r="H18" s="101"/>
      <c r="I18" s="101"/>
      <c r="J18" s="87"/>
      <c r="M18" s="103"/>
      <c r="N18" s="103"/>
    </row>
    <row r="19" spans="2:25" x14ac:dyDescent="0.3">
      <c r="B19" s="101"/>
      <c r="C19" s="101"/>
      <c r="D19" s="101"/>
      <c r="E19" s="101"/>
      <c r="F19" s="104"/>
      <c r="G19" s="101"/>
      <c r="H19" s="101"/>
      <c r="I19" s="101"/>
      <c r="J19" s="87"/>
      <c r="M19" s="103"/>
      <c r="N19" s="103"/>
    </row>
    <row r="20" spans="2:25" x14ac:dyDescent="0.3">
      <c r="B20" s="101"/>
      <c r="C20" s="101"/>
      <c r="D20" s="101"/>
      <c r="E20" s="101"/>
      <c r="F20" s="104"/>
      <c r="G20" s="101"/>
      <c r="H20" s="101"/>
      <c r="I20" s="101"/>
      <c r="J20" s="87"/>
      <c r="M20" s="103"/>
      <c r="N20" s="103"/>
    </row>
    <row r="21" spans="2:25" x14ac:dyDescent="0.3">
      <c r="B21" s="101"/>
      <c r="C21" s="101"/>
      <c r="D21" s="101"/>
      <c r="E21" s="101"/>
      <c r="F21" s="104"/>
      <c r="G21" s="101"/>
      <c r="H21" s="101"/>
      <c r="I21" s="101"/>
      <c r="J21" s="87"/>
      <c r="M21" s="103"/>
      <c r="N21" s="103"/>
    </row>
    <row r="22" spans="2:25" x14ac:dyDescent="0.3">
      <c r="B22" s="101"/>
      <c r="C22" s="101"/>
      <c r="D22" s="101"/>
      <c r="E22" s="101"/>
      <c r="F22" s="104"/>
      <c r="G22" s="101"/>
      <c r="H22" s="101"/>
      <c r="I22" s="101"/>
      <c r="J22" s="87"/>
      <c r="M22" s="103"/>
      <c r="N22" s="103"/>
    </row>
    <row r="23" spans="2:25" x14ac:dyDescent="0.3">
      <c r="B23" s="101"/>
      <c r="C23" s="101"/>
      <c r="D23" s="101"/>
      <c r="E23" s="101"/>
      <c r="F23" s="104"/>
      <c r="G23" s="101"/>
      <c r="H23" s="101"/>
      <c r="I23" s="101"/>
      <c r="J23" s="87"/>
      <c r="M23" s="103"/>
      <c r="N23" s="103"/>
    </row>
    <row r="24" spans="2:25" x14ac:dyDescent="0.3">
      <c r="B24" s="101"/>
      <c r="C24" s="101"/>
      <c r="D24" s="101"/>
      <c r="E24" s="101"/>
      <c r="F24" s="104"/>
      <c r="G24" s="101"/>
      <c r="H24" s="101"/>
      <c r="I24" s="101"/>
      <c r="J24" s="87"/>
      <c r="M24" s="103"/>
      <c r="N24" s="103"/>
    </row>
    <row r="25" spans="2:25" x14ac:dyDescent="0.3">
      <c r="B25" s="101"/>
      <c r="C25" s="101"/>
      <c r="D25" s="101"/>
      <c r="E25" s="101"/>
      <c r="F25" s="104"/>
      <c r="G25" s="101"/>
      <c r="H25" s="101"/>
      <c r="I25" s="101"/>
      <c r="J25" s="87"/>
      <c r="M25" s="103"/>
      <c r="N25" s="103"/>
    </row>
    <row r="26" spans="2:25" x14ac:dyDescent="0.3">
      <c r="B26" s="101"/>
      <c r="C26" s="101"/>
      <c r="D26" s="101"/>
      <c r="E26" s="101"/>
      <c r="F26" s="104"/>
      <c r="G26" s="101"/>
      <c r="H26" s="101"/>
      <c r="I26" s="101"/>
      <c r="J26" s="87"/>
      <c r="M26" s="103"/>
      <c r="N26" s="103"/>
    </row>
    <row r="27" spans="2:25" x14ac:dyDescent="0.3">
      <c r="B27" s="101"/>
      <c r="C27" s="101"/>
      <c r="D27" s="101"/>
      <c r="E27" s="101"/>
      <c r="F27" s="104"/>
      <c r="G27" s="101"/>
      <c r="H27" s="101"/>
      <c r="I27" s="101"/>
      <c r="J27" s="87"/>
      <c r="M27" s="103"/>
      <c r="N27" s="103"/>
    </row>
    <row r="28" spans="2:25" x14ac:dyDescent="0.3">
      <c r="B28" s="101"/>
      <c r="C28" s="101"/>
      <c r="D28" s="101"/>
      <c r="E28" s="101"/>
      <c r="F28" s="104"/>
      <c r="G28" s="101"/>
      <c r="H28" s="101"/>
      <c r="I28" s="101"/>
      <c r="J28" s="87"/>
      <c r="M28" s="103"/>
      <c r="N28" s="103"/>
    </row>
    <row r="29" spans="2:25" x14ac:dyDescent="0.3">
      <c r="B29" s="101"/>
      <c r="C29" s="101"/>
      <c r="D29" s="101"/>
      <c r="E29" s="101"/>
      <c r="F29" s="104"/>
      <c r="G29" s="101"/>
      <c r="H29" s="101"/>
      <c r="I29" s="101"/>
      <c r="J29" s="87"/>
      <c r="M29" s="103"/>
      <c r="N29" s="103"/>
    </row>
    <row r="30" spans="2:25" x14ac:dyDescent="0.3">
      <c r="B30" s="101"/>
      <c r="C30" s="101"/>
      <c r="D30" s="101"/>
      <c r="E30" s="101"/>
      <c r="F30" s="104"/>
      <c r="G30" s="101"/>
      <c r="H30" s="101"/>
      <c r="I30" s="101"/>
      <c r="J30" s="87"/>
      <c r="M30" s="103"/>
      <c r="N30" s="103"/>
    </row>
    <row r="31" spans="2:25" x14ac:dyDescent="0.3">
      <c r="B31" s="101"/>
      <c r="C31" s="101"/>
      <c r="D31" s="101"/>
      <c r="E31" s="101"/>
      <c r="F31" s="104"/>
      <c r="G31" s="101"/>
      <c r="H31" s="101"/>
      <c r="I31" s="101"/>
      <c r="J31" s="87"/>
      <c r="M31" s="103"/>
      <c r="N31" s="103"/>
    </row>
    <row r="32" spans="2:25" x14ac:dyDescent="0.3">
      <c r="B32" s="101"/>
      <c r="C32" s="101"/>
      <c r="D32" s="101"/>
      <c r="E32" s="101"/>
      <c r="F32" s="104"/>
      <c r="G32" s="101"/>
      <c r="H32" s="101"/>
      <c r="I32" s="101"/>
      <c r="J32" s="87"/>
      <c r="M32" s="103"/>
      <c r="N32" s="103"/>
    </row>
    <row r="33" spans="2:14" x14ac:dyDescent="0.3">
      <c r="B33" s="101"/>
      <c r="C33" s="101"/>
      <c r="D33" s="101"/>
      <c r="E33" s="101"/>
      <c r="F33" s="104"/>
      <c r="G33" s="101"/>
      <c r="H33" s="101"/>
      <c r="I33" s="101"/>
      <c r="J33" s="87"/>
      <c r="M33" s="103"/>
      <c r="N33" s="103"/>
    </row>
    <row r="34" spans="2:14" x14ac:dyDescent="0.3">
      <c r="B34" s="101"/>
      <c r="C34" s="101"/>
      <c r="D34" s="101"/>
      <c r="E34" s="101"/>
      <c r="F34" s="104"/>
      <c r="G34" s="101"/>
      <c r="H34" s="101"/>
      <c r="I34" s="101"/>
      <c r="J34" s="87"/>
      <c r="M34" s="103"/>
      <c r="N34" s="103"/>
    </row>
    <row r="35" spans="2:14" x14ac:dyDescent="0.3">
      <c r="B35" s="101"/>
      <c r="C35" s="101"/>
      <c r="D35" s="101"/>
      <c r="E35" s="101"/>
      <c r="F35" s="104"/>
      <c r="G35" s="101"/>
      <c r="H35" s="101"/>
      <c r="I35" s="101"/>
      <c r="J35" s="87"/>
      <c r="M35" s="103"/>
      <c r="N35" s="103"/>
    </row>
    <row r="36" spans="2:14" x14ac:dyDescent="0.3">
      <c r="B36" s="101"/>
      <c r="C36" s="101"/>
      <c r="D36" s="101"/>
      <c r="E36" s="101"/>
      <c r="F36" s="104"/>
      <c r="G36" s="101"/>
      <c r="H36" s="101"/>
      <c r="I36" s="101"/>
      <c r="J36" s="87"/>
      <c r="M36" s="103"/>
      <c r="N36" s="103"/>
    </row>
    <row r="37" spans="2:14" x14ac:dyDescent="0.3">
      <c r="B37" s="101"/>
      <c r="C37" s="101"/>
      <c r="D37" s="101"/>
      <c r="E37" s="101"/>
      <c r="F37" s="104"/>
      <c r="G37" s="101"/>
      <c r="H37" s="101"/>
      <c r="I37" s="101"/>
      <c r="J37" s="87"/>
      <c r="M37" s="103"/>
      <c r="N37" s="103"/>
    </row>
    <row r="38" spans="2:14" x14ac:dyDescent="0.3">
      <c r="B38" s="101"/>
      <c r="C38" s="101"/>
      <c r="D38" s="101"/>
      <c r="E38" s="101"/>
      <c r="F38" s="104"/>
      <c r="G38" s="101"/>
      <c r="H38" s="101"/>
      <c r="I38" s="101"/>
      <c r="J38" s="87"/>
      <c r="M38" s="103"/>
      <c r="N38" s="103"/>
    </row>
    <row r="39" spans="2:14" x14ac:dyDescent="0.3">
      <c r="B39" s="101"/>
      <c r="C39" s="101"/>
      <c r="D39" s="101"/>
      <c r="E39" s="101"/>
      <c r="F39" s="104"/>
      <c r="G39" s="101"/>
      <c r="H39" s="101"/>
      <c r="I39" s="101"/>
      <c r="J39" s="87"/>
      <c r="M39" s="103"/>
      <c r="N39" s="103"/>
    </row>
    <row r="40" spans="2:14" x14ac:dyDescent="0.3">
      <c r="B40" s="101"/>
      <c r="C40" s="101"/>
      <c r="D40" s="101"/>
      <c r="E40" s="101"/>
      <c r="F40" s="104"/>
      <c r="G40" s="101"/>
      <c r="H40" s="101"/>
      <c r="I40" s="101"/>
      <c r="J40" s="87"/>
      <c r="M40" s="103"/>
      <c r="N40" s="103"/>
    </row>
  </sheetData>
  <mergeCells count="12">
    <mergeCell ref="Z3:Z7"/>
    <mergeCell ref="M3:M7"/>
    <mergeCell ref="N3:N7"/>
    <mergeCell ref="V3:Y3"/>
    <mergeCell ref="O4:P4"/>
    <mergeCell ref="Q4:U4"/>
    <mergeCell ref="V4:Y4"/>
    <mergeCell ref="B3:L3"/>
    <mergeCell ref="O3:U3"/>
    <mergeCell ref="A1:F1"/>
    <mergeCell ref="G1:M1"/>
    <mergeCell ref="A3:A7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  <colBreaks count="1" manualBreakCount="1">
    <brk id="13" max="1638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52"/>
  <sheetViews>
    <sheetView view="pageBreakPreview" zoomScaleNormal="100" zoomScaleSheetLayoutView="100" workbookViewId="0">
      <selection activeCell="G10" sqref="G10"/>
    </sheetView>
  </sheetViews>
  <sheetFormatPr defaultColWidth="9" defaultRowHeight="17.25" x14ac:dyDescent="0.3"/>
  <cols>
    <col min="1" max="1" width="9.25" style="99" customWidth="1"/>
    <col min="2" max="7" width="13.125" style="99" customWidth="1"/>
    <col min="8" max="8" width="14.875" style="99" bestFit="1" customWidth="1"/>
    <col min="9" max="10" width="13.125" style="99" customWidth="1"/>
    <col min="11" max="11" width="9.25" style="99" customWidth="1"/>
    <col min="12" max="16384" width="9" style="99"/>
  </cols>
  <sheetData>
    <row r="1" spans="1:12" ht="24.95" customHeight="1" x14ac:dyDescent="0.3">
      <c r="A1" s="1280" t="s">
        <v>1085</v>
      </c>
      <c r="B1" s="1280"/>
      <c r="C1" s="1280"/>
      <c r="D1" s="1280"/>
      <c r="E1" s="1280"/>
      <c r="F1" s="1280"/>
      <c r="G1" s="1313" t="s">
        <v>489</v>
      </c>
      <c r="H1" s="1313"/>
      <c r="I1" s="1313"/>
      <c r="J1" s="1313"/>
      <c r="K1" s="1313"/>
      <c r="L1" s="227"/>
    </row>
    <row r="2" spans="1:12" ht="24.95" customHeight="1" x14ac:dyDescent="0.3">
      <c r="A2" s="772" t="s">
        <v>197</v>
      </c>
      <c r="B2" s="772"/>
      <c r="C2" s="772"/>
      <c r="D2" s="772"/>
      <c r="E2" s="772"/>
      <c r="F2" s="772"/>
      <c r="G2" s="772"/>
      <c r="H2" s="772"/>
      <c r="I2" s="772"/>
      <c r="J2" s="772"/>
      <c r="K2" s="597" t="s">
        <v>1152</v>
      </c>
      <c r="L2" s="228"/>
    </row>
    <row r="3" spans="1:12" s="229" customFormat="1" ht="15" x14ac:dyDescent="0.25">
      <c r="A3" s="1217"/>
      <c r="B3" s="1273" t="s">
        <v>871</v>
      </c>
      <c r="C3" s="1258" t="s">
        <v>115</v>
      </c>
      <c r="D3" s="1314"/>
      <c r="E3" s="1256"/>
      <c r="F3" s="778" t="s">
        <v>246</v>
      </c>
      <c r="G3" s="778" t="s">
        <v>772</v>
      </c>
      <c r="H3" s="784" t="s">
        <v>117</v>
      </c>
      <c r="I3" s="780" t="s">
        <v>848</v>
      </c>
      <c r="J3" s="783" t="s">
        <v>680</v>
      </c>
      <c r="K3" s="1218"/>
      <c r="L3" s="80"/>
    </row>
    <row r="4" spans="1:12" s="229" customFormat="1" ht="13.5" customHeight="1" x14ac:dyDescent="0.25">
      <c r="A4" s="1217"/>
      <c r="B4" s="1273"/>
      <c r="C4" s="1317" t="s">
        <v>39</v>
      </c>
      <c r="D4" s="1318"/>
      <c r="E4" s="1319"/>
      <c r="F4" s="779"/>
      <c r="G4" s="779"/>
      <c r="H4" s="785"/>
      <c r="I4" s="781"/>
      <c r="J4" s="781"/>
      <c r="K4" s="1315"/>
      <c r="L4" s="80"/>
    </row>
    <row r="5" spans="1:12" s="229" customFormat="1" ht="13.5" customHeight="1" x14ac:dyDescent="0.25">
      <c r="A5" s="1217"/>
      <c r="B5" s="761"/>
      <c r="C5" s="774" t="s">
        <v>765</v>
      </c>
      <c r="D5" s="775" t="s">
        <v>867</v>
      </c>
      <c r="E5" s="776" t="s">
        <v>847</v>
      </c>
      <c r="F5" s="778" t="s">
        <v>901</v>
      </c>
      <c r="G5" s="773" t="s">
        <v>1083</v>
      </c>
      <c r="H5" s="774" t="s">
        <v>632</v>
      </c>
      <c r="I5" s="781" t="s">
        <v>287</v>
      </c>
      <c r="J5" s="781" t="s">
        <v>673</v>
      </c>
      <c r="K5" s="1315"/>
      <c r="L5" s="80"/>
    </row>
    <row r="6" spans="1:12" s="95" customFormat="1" ht="27.75" customHeight="1" x14ac:dyDescent="0.25">
      <c r="A6" s="1257"/>
      <c r="B6" s="230" t="s">
        <v>191</v>
      </c>
      <c r="C6" s="777" t="s">
        <v>1081</v>
      </c>
      <c r="D6" s="1032" t="s">
        <v>105</v>
      </c>
      <c r="E6" s="1033" t="s">
        <v>431</v>
      </c>
      <c r="F6" s="983" t="s">
        <v>1070</v>
      </c>
      <c r="G6" s="1032" t="s">
        <v>1070</v>
      </c>
      <c r="H6" s="786"/>
      <c r="I6" s="782" t="s">
        <v>1070</v>
      </c>
      <c r="J6" s="787" t="s">
        <v>1138</v>
      </c>
      <c r="K6" s="1316"/>
      <c r="L6" s="80"/>
    </row>
    <row r="7" spans="1:12" s="233" customFormat="1" ht="24" customHeight="1" x14ac:dyDescent="0.3">
      <c r="A7" s="231">
        <v>2013</v>
      </c>
      <c r="B7" s="148">
        <v>1730</v>
      </c>
      <c r="C7" s="149">
        <v>106</v>
      </c>
      <c r="D7" s="149" t="s">
        <v>732</v>
      </c>
      <c r="E7" s="149" t="s">
        <v>732</v>
      </c>
      <c r="F7" s="149">
        <v>30</v>
      </c>
      <c r="G7" s="149">
        <v>102</v>
      </c>
      <c r="H7" s="149">
        <v>370</v>
      </c>
      <c r="I7" s="149">
        <v>218</v>
      </c>
      <c r="J7" s="673">
        <v>78</v>
      </c>
      <c r="K7" s="351">
        <v>2013</v>
      </c>
      <c r="L7" s="125"/>
    </row>
    <row r="8" spans="1:12" s="233" customFormat="1" ht="24" customHeight="1" x14ac:dyDescent="0.3">
      <c r="A8" s="231">
        <v>2014</v>
      </c>
      <c r="B8" s="148">
        <v>1862</v>
      </c>
      <c r="C8" s="149">
        <v>106</v>
      </c>
      <c r="D8" s="149" t="s">
        <v>732</v>
      </c>
      <c r="E8" s="149" t="s">
        <v>732</v>
      </c>
      <c r="F8" s="149">
        <v>32</v>
      </c>
      <c r="G8" s="149">
        <v>102</v>
      </c>
      <c r="H8" s="149">
        <v>435</v>
      </c>
      <c r="I8" s="149">
        <v>218</v>
      </c>
      <c r="J8" s="673">
        <v>76</v>
      </c>
      <c r="K8" s="351">
        <v>2014</v>
      </c>
      <c r="L8" s="125"/>
    </row>
    <row r="9" spans="1:12" s="233" customFormat="1" ht="24" customHeight="1" x14ac:dyDescent="0.3">
      <c r="A9" s="231">
        <v>2015</v>
      </c>
      <c r="B9" s="148">
        <v>1387</v>
      </c>
      <c r="C9" s="149">
        <v>106</v>
      </c>
      <c r="D9" s="149" t="s">
        <v>732</v>
      </c>
      <c r="E9" s="149" t="s">
        <v>732</v>
      </c>
      <c r="F9" s="149">
        <v>32</v>
      </c>
      <c r="G9" s="149">
        <v>101</v>
      </c>
      <c r="H9" s="149">
        <v>855</v>
      </c>
      <c r="I9" s="149">
        <v>215</v>
      </c>
      <c r="J9" s="673">
        <v>78</v>
      </c>
      <c r="K9" s="351">
        <v>2015</v>
      </c>
      <c r="L9" s="125"/>
    </row>
    <row r="10" spans="1:12" s="233" customFormat="1" ht="24" customHeight="1" x14ac:dyDescent="0.3">
      <c r="A10" s="231">
        <v>2016</v>
      </c>
      <c r="B10" s="148">
        <v>1468</v>
      </c>
      <c r="C10" s="149">
        <v>108</v>
      </c>
      <c r="D10" s="149" t="s">
        <v>732</v>
      </c>
      <c r="E10" s="149" t="s">
        <v>732</v>
      </c>
      <c r="F10" s="149">
        <v>30</v>
      </c>
      <c r="G10" s="149">
        <v>94</v>
      </c>
      <c r="H10" s="149">
        <v>936</v>
      </c>
      <c r="I10" s="149">
        <v>214</v>
      </c>
      <c r="J10" s="673">
        <v>86</v>
      </c>
      <c r="K10" s="351">
        <v>2016</v>
      </c>
    </row>
    <row r="11" spans="1:12" s="233" customFormat="1" ht="24" customHeight="1" x14ac:dyDescent="0.3">
      <c r="A11" s="231">
        <v>2017</v>
      </c>
      <c r="B11" s="148">
        <v>1505</v>
      </c>
      <c r="C11" s="149">
        <v>108</v>
      </c>
      <c r="D11" s="149" t="s">
        <v>732</v>
      </c>
      <c r="E11" s="149" t="s">
        <v>732</v>
      </c>
      <c r="F11" s="149">
        <v>29</v>
      </c>
      <c r="G11" s="149">
        <v>94</v>
      </c>
      <c r="H11" s="149">
        <v>977</v>
      </c>
      <c r="I11" s="149">
        <v>204</v>
      </c>
      <c r="J11" s="673">
        <v>93</v>
      </c>
      <c r="K11" s="351">
        <v>2017</v>
      </c>
    </row>
    <row r="12" spans="1:12" s="233" customFormat="1" ht="24" customHeight="1" x14ac:dyDescent="0.3">
      <c r="A12" s="231">
        <v>2018</v>
      </c>
      <c r="B12" s="148">
        <v>1729</v>
      </c>
      <c r="C12" s="149">
        <v>109</v>
      </c>
      <c r="D12" s="149">
        <v>109</v>
      </c>
      <c r="E12" s="149" t="s">
        <v>732</v>
      </c>
      <c r="F12" s="149">
        <v>29</v>
      </c>
      <c r="G12" s="149">
        <v>96</v>
      </c>
      <c r="H12" s="149">
        <v>1205</v>
      </c>
      <c r="I12" s="149">
        <v>195</v>
      </c>
      <c r="J12" s="673">
        <v>95</v>
      </c>
      <c r="K12" s="351">
        <v>2018</v>
      </c>
    </row>
    <row r="13" spans="1:12" s="1088" customFormat="1" ht="24" customHeight="1" x14ac:dyDescent="0.3">
      <c r="A13" s="678">
        <v>2019</v>
      </c>
      <c r="B13" s="966">
        <f>D13+F13+G13+H13+I13+J13</f>
        <v>1718</v>
      </c>
      <c r="C13" s="917">
        <v>109</v>
      </c>
      <c r="D13" s="917">
        <v>109</v>
      </c>
      <c r="E13" s="974" t="s">
        <v>732</v>
      </c>
      <c r="F13" s="917">
        <v>29</v>
      </c>
      <c r="G13" s="917">
        <v>95</v>
      </c>
      <c r="H13" s="966">
        <v>1198</v>
      </c>
      <c r="I13" s="917">
        <v>194</v>
      </c>
      <c r="J13" s="917">
        <v>93</v>
      </c>
      <c r="K13" s="925">
        <v>2019</v>
      </c>
    </row>
    <row r="14" spans="1:12" x14ac:dyDescent="0.3">
      <c r="A14" s="235" t="s">
        <v>1146</v>
      </c>
      <c r="B14" s="236"/>
      <c r="C14" s="236"/>
      <c r="D14" s="236"/>
      <c r="E14" s="236"/>
      <c r="F14" s="236"/>
      <c r="G14" s="236"/>
      <c r="H14" s="236"/>
      <c r="I14" s="236"/>
      <c r="J14" s="237"/>
      <c r="K14" s="238"/>
      <c r="L14" s="239"/>
    </row>
    <row r="15" spans="1:12" x14ac:dyDescent="0.3">
      <c r="A15" s="235" t="s">
        <v>511</v>
      </c>
      <c r="B15" s="236"/>
      <c r="C15" s="236"/>
      <c r="D15" s="236"/>
      <c r="E15" s="236"/>
      <c r="F15" s="236"/>
      <c r="G15" s="236"/>
      <c r="H15" s="236"/>
      <c r="I15" s="236"/>
      <c r="J15" s="237"/>
      <c r="K15" s="238"/>
      <c r="L15" s="239"/>
    </row>
    <row r="16" spans="1:12" x14ac:dyDescent="0.3">
      <c r="A16" s="235" t="s">
        <v>562</v>
      </c>
      <c r="B16" s="236"/>
      <c r="C16" s="236"/>
      <c r="D16" s="236"/>
      <c r="E16" s="236"/>
      <c r="F16" s="236"/>
      <c r="G16" s="236"/>
      <c r="H16" s="236"/>
      <c r="I16" s="236"/>
      <c r="J16" s="237"/>
      <c r="K16" s="238"/>
      <c r="L16" s="239"/>
    </row>
    <row r="17" spans="1:12" x14ac:dyDescent="0.3">
      <c r="A17" s="235" t="s">
        <v>553</v>
      </c>
      <c r="B17" s="236"/>
      <c r="C17" s="236"/>
      <c r="D17" s="236"/>
      <c r="E17" s="236"/>
      <c r="F17" s="236"/>
      <c r="G17" s="236"/>
      <c r="H17" s="236"/>
      <c r="I17" s="236"/>
      <c r="J17" s="237"/>
      <c r="K17" s="238"/>
      <c r="L17" s="239"/>
    </row>
    <row r="18" spans="1:12" x14ac:dyDescent="0.3">
      <c r="A18" s="788" t="s">
        <v>505</v>
      </c>
      <c r="B18" s="236"/>
      <c r="C18" s="236"/>
      <c r="D18" s="236"/>
      <c r="E18" s="236"/>
      <c r="F18" s="236"/>
      <c r="G18" s="236"/>
      <c r="H18" s="236"/>
      <c r="I18" s="236"/>
      <c r="J18" s="237"/>
      <c r="K18" s="238"/>
      <c r="L18" s="239"/>
    </row>
    <row r="19" spans="1:12" x14ac:dyDescent="0.3">
      <c r="A19" s="240" t="s">
        <v>563</v>
      </c>
      <c r="B19" s="236"/>
      <c r="C19" s="236"/>
      <c r="D19" s="236"/>
      <c r="E19" s="236"/>
      <c r="F19" s="236"/>
      <c r="G19" s="236"/>
      <c r="H19" s="236"/>
      <c r="I19" s="236"/>
      <c r="J19" s="237"/>
      <c r="K19" s="238"/>
      <c r="L19" s="241"/>
    </row>
    <row r="20" spans="1:12" x14ac:dyDescent="0.3">
      <c r="A20" s="242"/>
      <c r="B20" s="243"/>
      <c r="C20" s="139"/>
      <c r="D20" s="139"/>
      <c r="E20" s="139"/>
      <c r="F20" s="139"/>
      <c r="G20" s="243"/>
      <c r="H20" s="243"/>
      <c r="I20" s="139"/>
      <c r="J20" s="243"/>
      <c r="K20" s="245"/>
    </row>
    <row r="21" spans="1:12" x14ac:dyDescent="0.3">
      <c r="A21" s="246"/>
      <c r="B21" s="164"/>
      <c r="C21" s="164"/>
      <c r="D21" s="164"/>
      <c r="E21" s="164"/>
      <c r="F21" s="164"/>
      <c r="G21" s="164"/>
      <c r="H21" s="164"/>
      <c r="I21" s="164"/>
      <c r="J21" s="164"/>
      <c r="K21" s="246"/>
    </row>
    <row r="22" spans="1:12" x14ac:dyDescent="0.3">
      <c r="B22" s="101"/>
      <c r="C22" s="101"/>
      <c r="D22" s="101"/>
      <c r="E22" s="101"/>
      <c r="F22" s="101"/>
      <c r="G22" s="101"/>
      <c r="H22" s="101"/>
      <c r="I22" s="101"/>
      <c r="J22" s="101"/>
      <c r="K22" s="236"/>
    </row>
    <row r="23" spans="1:12" x14ac:dyDescent="0.3">
      <c r="B23" s="101"/>
      <c r="C23" s="101"/>
      <c r="D23" s="101"/>
      <c r="E23" s="101"/>
      <c r="F23" s="101"/>
      <c r="G23" s="101"/>
      <c r="H23" s="101"/>
      <c r="I23" s="101"/>
      <c r="J23" s="101"/>
      <c r="K23" s="236"/>
    </row>
    <row r="24" spans="1:12" x14ac:dyDescent="0.3">
      <c r="B24" s="101"/>
      <c r="C24" s="101"/>
      <c r="D24" s="101"/>
      <c r="E24" s="101"/>
      <c r="F24" s="101"/>
      <c r="G24" s="101"/>
      <c r="H24" s="101"/>
      <c r="I24" s="101"/>
      <c r="J24" s="101"/>
      <c r="K24" s="236"/>
    </row>
    <row r="25" spans="1:12" x14ac:dyDescent="0.3">
      <c r="B25" s="101"/>
      <c r="C25" s="101"/>
      <c r="D25" s="101"/>
      <c r="E25" s="101"/>
      <c r="F25" s="101"/>
      <c r="G25" s="101"/>
      <c r="H25" s="101"/>
      <c r="I25" s="101"/>
      <c r="J25" s="101"/>
      <c r="K25" s="236"/>
    </row>
    <row r="26" spans="1:12" x14ac:dyDescent="0.3">
      <c r="B26" s="101"/>
      <c r="C26" s="101"/>
      <c r="D26" s="101"/>
      <c r="E26" s="101"/>
      <c r="F26" s="101"/>
      <c r="G26" s="101"/>
      <c r="H26" s="101"/>
      <c r="I26" s="101"/>
      <c r="J26" s="101"/>
      <c r="K26" s="236"/>
    </row>
    <row r="27" spans="1:12" x14ac:dyDescent="0.3">
      <c r="B27" s="101"/>
      <c r="C27" s="101"/>
      <c r="D27" s="101"/>
      <c r="E27" s="101"/>
      <c r="F27" s="101"/>
      <c r="G27" s="101"/>
      <c r="H27" s="101"/>
      <c r="I27" s="101"/>
      <c r="J27" s="101"/>
      <c r="K27" s="236"/>
    </row>
    <row r="28" spans="1:12" x14ac:dyDescent="0.3">
      <c r="B28" s="101"/>
      <c r="C28" s="101"/>
      <c r="D28" s="101"/>
      <c r="E28" s="101"/>
      <c r="F28" s="101"/>
      <c r="G28" s="101"/>
      <c r="H28" s="101"/>
      <c r="I28" s="101"/>
      <c r="J28" s="101"/>
      <c r="K28" s="236"/>
    </row>
    <row r="29" spans="1:12" x14ac:dyDescent="0.3">
      <c r="B29" s="101"/>
      <c r="C29" s="101"/>
      <c r="D29" s="101"/>
      <c r="E29" s="101"/>
      <c r="F29" s="101"/>
      <c r="G29" s="101"/>
      <c r="H29" s="101"/>
      <c r="I29" s="101"/>
      <c r="J29" s="101"/>
      <c r="K29" s="236"/>
    </row>
    <row r="30" spans="1:12" x14ac:dyDescent="0.3">
      <c r="B30" s="101"/>
      <c r="C30" s="101"/>
      <c r="D30" s="101"/>
      <c r="E30" s="101"/>
      <c r="F30" s="101"/>
      <c r="G30" s="101"/>
      <c r="H30" s="101"/>
      <c r="I30" s="101"/>
      <c r="J30" s="101"/>
      <c r="K30" s="236"/>
    </row>
    <row r="31" spans="1:12" x14ac:dyDescent="0.3">
      <c r="B31" s="101"/>
      <c r="C31" s="101"/>
      <c r="D31" s="101"/>
      <c r="E31" s="101"/>
      <c r="F31" s="101"/>
      <c r="G31" s="101"/>
      <c r="H31" s="101"/>
      <c r="I31" s="101"/>
      <c r="J31" s="101"/>
      <c r="K31" s="236"/>
    </row>
    <row r="32" spans="1:12" x14ac:dyDescent="0.3">
      <c r="B32" s="101"/>
      <c r="C32" s="101"/>
      <c r="D32" s="101"/>
      <c r="E32" s="101"/>
      <c r="F32" s="101"/>
      <c r="G32" s="101"/>
      <c r="H32" s="101"/>
      <c r="I32" s="101"/>
      <c r="J32" s="101"/>
      <c r="K32" s="236"/>
    </row>
    <row r="33" spans="2:11" x14ac:dyDescent="0.3">
      <c r="B33" s="101"/>
      <c r="C33" s="101"/>
      <c r="D33" s="101"/>
      <c r="E33" s="101"/>
      <c r="F33" s="101"/>
      <c r="G33" s="101"/>
      <c r="H33" s="101"/>
      <c r="I33" s="101"/>
      <c r="J33" s="101"/>
      <c r="K33" s="236"/>
    </row>
    <row r="34" spans="2:11" x14ac:dyDescent="0.3">
      <c r="B34" s="101"/>
      <c r="C34" s="101"/>
      <c r="D34" s="101"/>
      <c r="E34" s="101"/>
      <c r="F34" s="101"/>
      <c r="G34" s="101"/>
      <c r="H34" s="101"/>
      <c r="I34" s="101"/>
      <c r="J34" s="101"/>
      <c r="K34" s="236"/>
    </row>
    <row r="35" spans="2:11" x14ac:dyDescent="0.3">
      <c r="B35" s="101"/>
      <c r="C35" s="101"/>
      <c r="D35" s="101"/>
      <c r="E35" s="101"/>
      <c r="F35" s="101"/>
      <c r="G35" s="101"/>
      <c r="H35" s="101"/>
      <c r="I35" s="101"/>
      <c r="J35" s="101"/>
      <c r="K35" s="236"/>
    </row>
    <row r="36" spans="2:11" x14ac:dyDescent="0.3">
      <c r="B36" s="101"/>
      <c r="C36" s="101"/>
      <c r="D36" s="101"/>
      <c r="E36" s="101"/>
      <c r="F36" s="101"/>
      <c r="G36" s="101"/>
      <c r="H36" s="101"/>
      <c r="I36" s="101"/>
      <c r="J36" s="101"/>
      <c r="K36" s="236"/>
    </row>
    <row r="37" spans="2:11" x14ac:dyDescent="0.3">
      <c r="B37" s="101"/>
      <c r="C37" s="101"/>
      <c r="D37" s="101"/>
      <c r="E37" s="101"/>
      <c r="F37" s="101"/>
      <c r="G37" s="101"/>
      <c r="H37" s="101"/>
      <c r="I37" s="101"/>
      <c r="J37" s="101"/>
      <c r="K37" s="236"/>
    </row>
    <row r="38" spans="2:11" x14ac:dyDescent="0.3">
      <c r="B38" s="101"/>
      <c r="C38" s="101"/>
      <c r="D38" s="101"/>
      <c r="E38" s="101"/>
      <c r="F38" s="101"/>
      <c r="G38" s="101"/>
      <c r="H38" s="101"/>
      <c r="I38" s="101"/>
      <c r="J38" s="101"/>
      <c r="K38" s="236"/>
    </row>
    <row r="39" spans="2:11" x14ac:dyDescent="0.3">
      <c r="B39" s="101"/>
      <c r="C39" s="101"/>
      <c r="D39" s="101"/>
      <c r="E39" s="101"/>
      <c r="F39" s="101"/>
      <c r="G39" s="101"/>
      <c r="H39" s="101"/>
      <c r="I39" s="101"/>
      <c r="J39" s="101"/>
      <c r="K39" s="236"/>
    </row>
    <row r="40" spans="2:11" x14ac:dyDescent="0.3">
      <c r="B40" s="101"/>
      <c r="C40" s="101"/>
      <c r="D40" s="101"/>
      <c r="E40" s="101"/>
      <c r="F40" s="101"/>
      <c r="G40" s="101"/>
      <c r="H40" s="101"/>
      <c r="I40" s="101"/>
      <c r="J40" s="101"/>
      <c r="K40" s="236"/>
    </row>
    <row r="41" spans="2:11" x14ac:dyDescent="0.3">
      <c r="B41" s="101"/>
      <c r="C41" s="101"/>
      <c r="D41" s="101"/>
      <c r="E41" s="101"/>
      <c r="F41" s="101"/>
      <c r="G41" s="101"/>
      <c r="H41" s="101"/>
      <c r="I41" s="101"/>
      <c r="J41" s="101"/>
      <c r="K41" s="236"/>
    </row>
    <row r="42" spans="2:11" x14ac:dyDescent="0.3">
      <c r="B42" s="101"/>
      <c r="C42" s="101"/>
      <c r="D42" s="101"/>
      <c r="E42" s="101"/>
      <c r="F42" s="101"/>
      <c r="G42" s="101"/>
      <c r="H42" s="101"/>
      <c r="I42" s="101"/>
      <c r="J42" s="101"/>
      <c r="K42" s="236"/>
    </row>
    <row r="43" spans="2:11" x14ac:dyDescent="0.3">
      <c r="B43" s="101"/>
      <c r="C43" s="101"/>
      <c r="D43" s="101"/>
      <c r="E43" s="101"/>
      <c r="F43" s="101"/>
      <c r="G43" s="101"/>
      <c r="H43" s="101"/>
      <c r="I43" s="101"/>
      <c r="J43" s="101"/>
      <c r="K43" s="236"/>
    </row>
    <row r="44" spans="2:11" x14ac:dyDescent="0.3">
      <c r="B44" s="101"/>
      <c r="C44" s="101"/>
      <c r="D44" s="101"/>
      <c r="E44" s="101"/>
      <c r="F44" s="101"/>
      <c r="G44" s="101"/>
      <c r="H44" s="101"/>
      <c r="I44" s="101"/>
      <c r="J44" s="101"/>
      <c r="K44" s="236"/>
    </row>
    <row r="45" spans="2:11" x14ac:dyDescent="0.3">
      <c r="B45" s="101"/>
      <c r="C45" s="101"/>
      <c r="D45" s="101"/>
      <c r="E45" s="101"/>
      <c r="F45" s="101"/>
      <c r="G45" s="101"/>
      <c r="H45" s="101"/>
      <c r="I45" s="101"/>
      <c r="J45" s="101"/>
      <c r="K45" s="236"/>
    </row>
    <row r="46" spans="2:11" x14ac:dyDescent="0.3">
      <c r="B46" s="101"/>
      <c r="C46" s="101"/>
      <c r="D46" s="101"/>
      <c r="E46" s="101"/>
      <c r="F46" s="101"/>
      <c r="G46" s="101"/>
      <c r="H46" s="101"/>
      <c r="I46" s="101"/>
      <c r="J46" s="101"/>
      <c r="K46" s="236"/>
    </row>
    <row r="47" spans="2:11" x14ac:dyDescent="0.3">
      <c r="B47" s="101"/>
      <c r="C47" s="101"/>
      <c r="D47" s="101"/>
      <c r="E47" s="101"/>
      <c r="F47" s="101"/>
      <c r="G47" s="101"/>
      <c r="H47" s="101"/>
      <c r="I47" s="101"/>
      <c r="J47" s="101"/>
      <c r="K47" s="236"/>
    </row>
    <row r="48" spans="2:11" x14ac:dyDescent="0.3">
      <c r="B48" s="101"/>
      <c r="C48" s="101"/>
      <c r="D48" s="101"/>
      <c r="E48" s="101"/>
      <c r="F48" s="101"/>
      <c r="G48" s="101"/>
      <c r="H48" s="101"/>
      <c r="I48" s="101"/>
      <c r="J48" s="101"/>
      <c r="K48" s="236"/>
    </row>
    <row r="49" spans="2:11" x14ac:dyDescent="0.3">
      <c r="B49" s="101"/>
      <c r="C49" s="101"/>
      <c r="D49" s="101"/>
      <c r="E49" s="101"/>
      <c r="F49" s="101"/>
      <c r="G49" s="101"/>
      <c r="H49" s="101"/>
      <c r="I49" s="101"/>
      <c r="J49" s="101"/>
      <c r="K49" s="236"/>
    </row>
    <row r="50" spans="2:11" x14ac:dyDescent="0.3">
      <c r="B50" s="101"/>
      <c r="C50" s="101"/>
      <c r="D50" s="101"/>
      <c r="E50" s="101"/>
      <c r="F50" s="101"/>
      <c r="G50" s="101"/>
      <c r="H50" s="101"/>
      <c r="I50" s="101"/>
      <c r="K50" s="236"/>
    </row>
    <row r="51" spans="2:11" x14ac:dyDescent="0.3">
      <c r="B51" s="101"/>
      <c r="C51" s="101"/>
      <c r="D51" s="101"/>
      <c r="E51" s="101"/>
      <c r="F51" s="101"/>
      <c r="G51" s="101"/>
      <c r="H51" s="101"/>
      <c r="I51" s="101"/>
      <c r="K51" s="236"/>
    </row>
    <row r="52" spans="2:11" x14ac:dyDescent="0.3">
      <c r="B52" s="101"/>
      <c r="C52" s="101"/>
      <c r="D52" s="101"/>
      <c r="E52" s="101"/>
      <c r="F52" s="101"/>
      <c r="G52" s="101"/>
      <c r="H52" s="101"/>
      <c r="I52" s="101"/>
      <c r="K52" s="236"/>
    </row>
  </sheetData>
  <mergeCells count="7">
    <mergeCell ref="A1:F1"/>
    <mergeCell ref="G1:K1"/>
    <mergeCell ref="C3:E3"/>
    <mergeCell ref="A3:A6"/>
    <mergeCell ref="B3:B4"/>
    <mergeCell ref="K3:K6"/>
    <mergeCell ref="C4:E4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E27"/>
  <sheetViews>
    <sheetView view="pageBreakPreview" zoomScaleNormal="100" zoomScaleSheetLayoutView="100" workbookViewId="0">
      <selection activeCell="J10" sqref="J10"/>
    </sheetView>
  </sheetViews>
  <sheetFormatPr defaultColWidth="9" defaultRowHeight="17.25" x14ac:dyDescent="0.3"/>
  <cols>
    <col min="1" max="3" width="10" style="99" customWidth="1"/>
    <col min="4" max="6" width="9.625" style="105" customWidth="1"/>
    <col min="7" max="7" width="12.125" style="105" customWidth="1"/>
    <col min="8" max="9" width="9.625" style="105" customWidth="1"/>
    <col min="10" max="10" width="13.375" style="856" customWidth="1"/>
    <col min="11" max="11" width="11.125" style="856" customWidth="1"/>
    <col min="12" max="12" width="11.5" style="856" customWidth="1"/>
    <col min="13" max="13" width="9.625" style="105" customWidth="1"/>
    <col min="14" max="14" width="11.125" style="856" customWidth="1"/>
    <col min="15" max="15" width="9.625" style="105" customWidth="1"/>
    <col min="16" max="16" width="11.125" style="105" customWidth="1"/>
    <col min="17" max="17" width="10" style="99" customWidth="1"/>
    <col min="18" max="16384" width="9" style="100"/>
  </cols>
  <sheetData>
    <row r="1" spans="1:31" s="48" customFormat="1" ht="24.95" customHeight="1" x14ac:dyDescent="0.15">
      <c r="A1" s="1280" t="s">
        <v>41</v>
      </c>
      <c r="B1" s="1280"/>
      <c r="C1" s="1280"/>
      <c r="D1" s="1280"/>
      <c r="E1" s="1280"/>
      <c r="F1" s="1280"/>
      <c r="G1" s="1329" t="s">
        <v>541</v>
      </c>
      <c r="H1" s="1329"/>
      <c r="I1" s="1329"/>
      <c r="J1" s="1329"/>
      <c r="K1" s="1329"/>
      <c r="L1" s="1329"/>
      <c r="M1" s="1"/>
      <c r="N1" s="1"/>
      <c r="O1" s="1"/>
      <c r="P1" s="1"/>
      <c r="Q1" s="1"/>
      <c r="R1" s="1"/>
      <c r="S1" s="1"/>
      <c r="T1" s="1"/>
    </row>
    <row r="2" spans="1:31" s="110" customFormat="1" ht="24.95" customHeight="1" x14ac:dyDescent="0.3">
      <c r="A2" s="110" t="s">
        <v>163</v>
      </c>
      <c r="B2" s="111"/>
      <c r="C2" s="111"/>
      <c r="D2" s="111"/>
      <c r="E2" s="111"/>
      <c r="F2" s="111"/>
      <c r="G2" s="112"/>
      <c r="H2" s="112"/>
      <c r="I2" s="112"/>
      <c r="J2" s="112"/>
      <c r="K2" s="100"/>
      <c r="L2" s="53" t="s">
        <v>48</v>
      </c>
      <c r="M2" s="1"/>
      <c r="N2" s="1"/>
      <c r="O2" s="1"/>
      <c r="P2" s="1"/>
      <c r="Q2" s="1"/>
      <c r="R2" s="1"/>
      <c r="S2" s="1"/>
      <c r="T2" s="1"/>
    </row>
    <row r="3" spans="1:31" s="796" customFormat="1" ht="15.75" customHeight="1" x14ac:dyDescent="0.15">
      <c r="A3" s="1225" t="s">
        <v>171</v>
      </c>
      <c r="B3" s="1325" t="s">
        <v>137</v>
      </c>
      <c r="C3" s="1322" t="s">
        <v>113</v>
      </c>
      <c r="D3" s="1325" t="s">
        <v>644</v>
      </c>
      <c r="E3" s="1322" t="s">
        <v>286</v>
      </c>
      <c r="F3" s="1322" t="s">
        <v>428</v>
      </c>
      <c r="G3" s="1325" t="s">
        <v>903</v>
      </c>
      <c r="H3" s="1322" t="s">
        <v>361</v>
      </c>
      <c r="I3" s="1325" t="s">
        <v>277</v>
      </c>
      <c r="J3" s="1325" t="s">
        <v>138</v>
      </c>
      <c r="K3" s="1222" t="s">
        <v>114</v>
      </c>
      <c r="L3" s="1228" t="s">
        <v>179</v>
      </c>
      <c r="M3" s="1"/>
      <c r="N3" s="1"/>
      <c r="O3" s="1"/>
      <c r="P3" s="1"/>
      <c r="Q3" s="1"/>
      <c r="R3" s="1"/>
      <c r="S3" s="1"/>
      <c r="T3" s="1"/>
    </row>
    <row r="4" spans="1:31" s="796" customFormat="1" ht="15.75" customHeight="1" x14ac:dyDescent="0.15">
      <c r="A4" s="1226"/>
      <c r="B4" s="1320"/>
      <c r="C4" s="1323"/>
      <c r="D4" s="1320"/>
      <c r="E4" s="1323"/>
      <c r="F4" s="1323"/>
      <c r="G4" s="1323"/>
      <c r="H4" s="1323"/>
      <c r="I4" s="1320"/>
      <c r="J4" s="1320"/>
      <c r="K4" s="1223"/>
      <c r="L4" s="1229"/>
      <c r="M4" s="1"/>
      <c r="N4" s="1"/>
      <c r="O4" s="1"/>
      <c r="P4" s="1"/>
      <c r="Q4" s="1"/>
      <c r="R4" s="1"/>
      <c r="S4" s="1"/>
      <c r="T4" s="1"/>
    </row>
    <row r="5" spans="1:31" s="796" customFormat="1" ht="15.75" customHeight="1" x14ac:dyDescent="0.15">
      <c r="A5" s="1226"/>
      <c r="B5" s="1320"/>
      <c r="C5" s="1323" t="s">
        <v>57</v>
      </c>
      <c r="D5" s="1320"/>
      <c r="E5" s="583" t="s">
        <v>1101</v>
      </c>
      <c r="F5" s="1323" t="s">
        <v>925</v>
      </c>
      <c r="G5" s="1323" t="s">
        <v>422</v>
      </c>
      <c r="H5" s="1323" t="s">
        <v>430</v>
      </c>
      <c r="I5" s="1323" t="s">
        <v>968</v>
      </c>
      <c r="J5" s="1320" t="s">
        <v>118</v>
      </c>
      <c r="K5" s="1223" t="s">
        <v>279</v>
      </c>
      <c r="L5" s="1229"/>
      <c r="M5" s="1"/>
      <c r="N5" s="1"/>
      <c r="O5" s="1"/>
      <c r="P5" s="1"/>
      <c r="Q5" s="1"/>
      <c r="R5" s="1"/>
      <c r="S5" s="1"/>
      <c r="T5" s="1"/>
    </row>
    <row r="6" spans="1:31" s="987" customFormat="1" ht="15.75" customHeight="1" x14ac:dyDescent="0.15">
      <c r="A6" s="1227"/>
      <c r="B6" s="998" t="s">
        <v>443</v>
      </c>
      <c r="C6" s="1324"/>
      <c r="D6" s="998" t="s">
        <v>429</v>
      </c>
      <c r="E6" s="999" t="s">
        <v>18</v>
      </c>
      <c r="F6" s="1324"/>
      <c r="G6" s="1324"/>
      <c r="H6" s="1324"/>
      <c r="I6" s="1324"/>
      <c r="J6" s="1321"/>
      <c r="K6" s="1224"/>
      <c r="L6" s="1230"/>
      <c r="M6" s="1"/>
      <c r="N6" s="1"/>
      <c r="O6" s="1"/>
      <c r="P6" s="1"/>
      <c r="Q6" s="1"/>
      <c r="R6" s="1"/>
      <c r="S6" s="1"/>
      <c r="T6" s="1"/>
    </row>
    <row r="7" spans="1:31" s="161" customFormat="1" ht="24" customHeight="1" x14ac:dyDescent="0.15">
      <c r="A7" s="231">
        <v>2012</v>
      </c>
      <c r="B7" s="121">
        <v>20515</v>
      </c>
      <c r="C7" s="121">
        <v>16576</v>
      </c>
      <c r="D7" s="121">
        <v>9104</v>
      </c>
      <c r="E7" s="121">
        <v>21714</v>
      </c>
      <c r="F7" s="121">
        <v>16294</v>
      </c>
      <c r="G7" s="121">
        <v>3072</v>
      </c>
      <c r="H7" s="121">
        <v>0</v>
      </c>
      <c r="I7" s="121">
        <v>0</v>
      </c>
      <c r="J7" s="121">
        <v>0</v>
      </c>
      <c r="K7" s="182">
        <v>38687</v>
      </c>
      <c r="L7" s="351">
        <v>2012</v>
      </c>
      <c r="M7" s="1000"/>
      <c r="N7" s="1000"/>
      <c r="O7" s="1000"/>
      <c r="P7" s="1000"/>
      <c r="Q7" s="1000"/>
      <c r="R7" s="1000"/>
      <c r="S7" s="1000"/>
      <c r="T7" s="1000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</row>
    <row r="8" spans="1:31" s="161" customFormat="1" ht="24" customHeight="1" x14ac:dyDescent="0.15">
      <c r="A8" s="231">
        <v>2013</v>
      </c>
      <c r="B8" s="123">
        <v>20966</v>
      </c>
      <c r="C8" s="123">
        <v>14959</v>
      </c>
      <c r="D8" s="123">
        <v>9156</v>
      </c>
      <c r="E8" s="123">
        <v>20899</v>
      </c>
      <c r="F8" s="123">
        <v>10112</v>
      </c>
      <c r="G8" s="123">
        <v>1865</v>
      </c>
      <c r="H8" s="121">
        <v>0</v>
      </c>
      <c r="I8" s="123">
        <v>4791</v>
      </c>
      <c r="J8" s="123">
        <v>14646</v>
      </c>
      <c r="K8" s="628">
        <v>1865</v>
      </c>
      <c r="L8" s="351">
        <v>2013</v>
      </c>
      <c r="M8" s="1"/>
      <c r="N8" s="1"/>
      <c r="O8" s="1"/>
      <c r="P8" s="1"/>
      <c r="Q8" s="1"/>
      <c r="R8" s="1"/>
      <c r="S8" s="1"/>
      <c r="T8" s="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</row>
    <row r="9" spans="1:31" s="797" customFormat="1" ht="24" customHeight="1" x14ac:dyDescent="0.15">
      <c r="A9" s="231">
        <v>2014</v>
      </c>
      <c r="B9" s="123">
        <v>16055</v>
      </c>
      <c r="C9" s="123">
        <v>10165</v>
      </c>
      <c r="D9" s="123">
        <v>8903</v>
      </c>
      <c r="E9" s="123">
        <v>19254</v>
      </c>
      <c r="F9" s="123">
        <v>11049</v>
      </c>
      <c r="G9" s="123">
        <v>1979</v>
      </c>
      <c r="H9" s="121">
        <v>0</v>
      </c>
      <c r="I9" s="123">
        <v>4696</v>
      </c>
      <c r="J9" s="123">
        <v>15108</v>
      </c>
      <c r="K9" s="628">
        <v>20042</v>
      </c>
      <c r="L9" s="351">
        <v>2014</v>
      </c>
      <c r="M9" s="1"/>
      <c r="N9" s="1"/>
      <c r="O9" s="1"/>
      <c r="P9" s="1"/>
      <c r="Q9" s="1"/>
      <c r="R9" s="1"/>
      <c r="S9" s="1"/>
      <c r="T9" s="1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</row>
    <row r="10" spans="1:31" s="797" customFormat="1" ht="24" customHeight="1" x14ac:dyDescent="0.15">
      <c r="A10" s="231">
        <v>2015</v>
      </c>
      <c r="B10" s="123">
        <v>14377</v>
      </c>
      <c r="C10" s="123">
        <v>8620</v>
      </c>
      <c r="D10" s="123">
        <v>7765</v>
      </c>
      <c r="E10" s="123">
        <v>17315</v>
      </c>
      <c r="F10" s="123">
        <v>11228</v>
      </c>
      <c r="G10" s="123">
        <v>917</v>
      </c>
      <c r="H10" s="121">
        <v>0</v>
      </c>
      <c r="I10" s="123">
        <v>3603</v>
      </c>
      <c r="J10" s="123">
        <v>14442</v>
      </c>
      <c r="K10" s="628">
        <v>6436</v>
      </c>
      <c r="L10" s="351">
        <v>2015</v>
      </c>
      <c r="M10" s="1"/>
      <c r="N10" s="1"/>
      <c r="O10" s="1"/>
      <c r="P10" s="1"/>
      <c r="Q10" s="1"/>
      <c r="R10" s="1"/>
      <c r="S10" s="1"/>
      <c r="T10" s="1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</row>
    <row r="11" spans="1:31" s="797" customFormat="1" ht="24" customHeight="1" x14ac:dyDescent="0.15">
      <c r="A11" s="231">
        <v>2016</v>
      </c>
      <c r="B11" s="123">
        <v>10656</v>
      </c>
      <c r="C11" s="123">
        <v>6712</v>
      </c>
      <c r="D11" s="123">
        <v>8005</v>
      </c>
      <c r="E11" s="123">
        <v>17673</v>
      </c>
      <c r="F11" s="123">
        <v>10642</v>
      </c>
      <c r="G11" s="123">
        <v>1630</v>
      </c>
      <c r="H11" s="121">
        <v>0</v>
      </c>
      <c r="I11" s="123">
        <v>3767</v>
      </c>
      <c r="J11" s="123">
        <v>14512</v>
      </c>
      <c r="K11" s="628">
        <v>37986</v>
      </c>
      <c r="L11" s="351">
        <v>2016</v>
      </c>
      <c r="M11" s="1"/>
      <c r="N11" s="1"/>
      <c r="O11" s="1"/>
      <c r="P11" s="1"/>
      <c r="Q11" s="1"/>
      <c r="R11" s="1"/>
      <c r="S11" s="1"/>
      <c r="T11" s="1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</row>
    <row r="12" spans="1:31" s="797" customFormat="1" ht="24" customHeight="1" x14ac:dyDescent="0.15">
      <c r="A12" s="231">
        <v>2017</v>
      </c>
      <c r="B12" s="123">
        <v>21798</v>
      </c>
      <c r="C12" s="123">
        <v>16323</v>
      </c>
      <c r="D12" s="123">
        <v>9900</v>
      </c>
      <c r="E12" s="123">
        <v>20696</v>
      </c>
      <c r="F12" s="123">
        <v>17450</v>
      </c>
      <c r="G12" s="123">
        <v>1767</v>
      </c>
      <c r="H12" s="121">
        <v>0</v>
      </c>
      <c r="I12" s="123">
        <v>6694</v>
      </c>
      <c r="J12" s="123">
        <v>17345</v>
      </c>
      <c r="K12" s="628">
        <v>49811</v>
      </c>
      <c r="L12" s="351">
        <v>2017</v>
      </c>
      <c r="M12" s="1"/>
      <c r="N12" s="1"/>
      <c r="O12" s="1"/>
      <c r="P12" s="1"/>
      <c r="Q12" s="1"/>
      <c r="R12" s="1"/>
      <c r="S12" s="1"/>
      <c r="T12" s="1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</row>
    <row r="13" spans="1:31" s="797" customFormat="1" ht="24" customHeight="1" x14ac:dyDescent="0.15">
      <c r="A13" s="231">
        <v>2018</v>
      </c>
      <c r="B13" s="918">
        <v>23547</v>
      </c>
      <c r="C13" s="123">
        <v>19495</v>
      </c>
      <c r="D13" s="123">
        <v>10425</v>
      </c>
      <c r="E13" s="123">
        <v>21512</v>
      </c>
      <c r="F13" s="123">
        <v>18452</v>
      </c>
      <c r="G13" s="123">
        <v>1295</v>
      </c>
      <c r="H13" s="121">
        <v>0</v>
      </c>
      <c r="I13" s="123">
        <v>7345</v>
      </c>
      <c r="J13" s="123">
        <v>17283</v>
      </c>
      <c r="K13" s="628">
        <v>45880</v>
      </c>
      <c r="L13" s="926">
        <v>2018</v>
      </c>
      <c r="M13" s="1"/>
      <c r="N13" s="1"/>
      <c r="O13" s="1"/>
      <c r="P13" s="1"/>
      <c r="Q13" s="1"/>
      <c r="R13" s="1"/>
      <c r="S13" s="1"/>
      <c r="T13" s="1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</row>
    <row r="14" spans="1:31" s="161" customFormat="1" ht="24" customHeight="1" x14ac:dyDescent="0.15">
      <c r="A14" s="678">
        <v>2019</v>
      </c>
      <c r="B14" s="955">
        <v>33715</v>
      </c>
      <c r="C14" s="955">
        <v>19583</v>
      </c>
      <c r="D14" s="955">
        <v>14662</v>
      </c>
      <c r="E14" s="955">
        <v>22045</v>
      </c>
      <c r="F14" s="955">
        <v>21633</v>
      </c>
      <c r="G14" s="955">
        <v>999</v>
      </c>
      <c r="H14" s="955">
        <v>4048</v>
      </c>
      <c r="I14" s="955">
        <v>8766</v>
      </c>
      <c r="J14" s="955">
        <v>17771</v>
      </c>
      <c r="K14" s="955">
        <v>180238</v>
      </c>
      <c r="L14" s="925">
        <v>2019</v>
      </c>
      <c r="M14" s="1000"/>
      <c r="N14" s="1000"/>
      <c r="O14" s="1000"/>
      <c r="P14" s="1000"/>
      <c r="Q14" s="1000"/>
      <c r="R14" s="1000"/>
      <c r="S14" s="1000"/>
      <c r="T14" s="1000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</row>
    <row r="15" spans="1:31" s="1001" customFormat="1" ht="15" customHeight="1" x14ac:dyDescent="0.2">
      <c r="A15" s="1326" t="s">
        <v>3</v>
      </c>
      <c r="B15" s="1326"/>
      <c r="C15" s="1326"/>
      <c r="D15" s="1327"/>
      <c r="E15" s="1327"/>
      <c r="F15" s="1327"/>
      <c r="G15" s="1327"/>
      <c r="H15" s="1327"/>
      <c r="I15" s="1327"/>
      <c r="J15" s="1327"/>
      <c r="K15" s="1328"/>
      <c r="L15" s="1327"/>
    </row>
    <row r="16" spans="1:31" s="1001" customFormat="1" ht="15" customHeight="1" x14ac:dyDescent="0.2">
      <c r="A16" s="1002" t="s">
        <v>467</v>
      </c>
      <c r="C16" s="1002"/>
      <c r="D16" s="1003"/>
      <c r="E16" s="1003"/>
      <c r="H16" s="1003"/>
      <c r="J16" s="1003"/>
    </row>
    <row r="17" spans="1:20" s="49" customFormat="1" ht="18" customHeight="1" x14ac:dyDescent="0.2">
      <c r="A17" s="249" t="s">
        <v>568</v>
      </c>
      <c r="B17" s="857"/>
      <c r="C17" s="857"/>
      <c r="D17" s="857"/>
      <c r="E17" s="857"/>
      <c r="F17" s="82"/>
      <c r="G17" s="82"/>
      <c r="H17" s="82"/>
      <c r="I17" s="857"/>
      <c r="J17" s="857"/>
      <c r="K17" s="250"/>
      <c r="M17" s="1"/>
      <c r="N17" s="1"/>
      <c r="O17" s="1"/>
      <c r="P17" s="1"/>
      <c r="Q17" s="1"/>
      <c r="R17" s="1"/>
      <c r="S17" s="1"/>
      <c r="T17" s="1"/>
    </row>
    <row r="18" spans="1:20" s="166" customForma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mergeCells count="22">
    <mergeCell ref="A15:L15"/>
    <mergeCell ref="A1:F1"/>
    <mergeCell ref="G1:L1"/>
    <mergeCell ref="B3:B5"/>
    <mergeCell ref="L3:L6"/>
    <mergeCell ref="J3:J4"/>
    <mergeCell ref="I3:I4"/>
    <mergeCell ref="K3:K4"/>
    <mergeCell ref="A3:A6"/>
    <mergeCell ref="D3:D5"/>
    <mergeCell ref="E3:E4"/>
    <mergeCell ref="F3:F4"/>
    <mergeCell ref="H3:H4"/>
    <mergeCell ref="F5:F6"/>
    <mergeCell ref="H5:H6"/>
    <mergeCell ref="I5:I6"/>
    <mergeCell ref="J5:J6"/>
    <mergeCell ref="K5:K6"/>
    <mergeCell ref="C3:C4"/>
    <mergeCell ref="C5:C6"/>
    <mergeCell ref="G3:G4"/>
    <mergeCell ref="G5:G6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4" orientation="portrait" r:id="rId1"/>
  <headerFooter>
    <oddHeader xml:space="preserve">&amp;L&amp;"돋움,Regular"   &amp;P&amp;R&amp;"돋움,Regular"&amp;P   </oddHeader>
  </headerFooter>
  <colBreaks count="1" manualBreakCount="1">
    <brk id="17" max="1638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M26"/>
  <sheetViews>
    <sheetView view="pageBreakPreview" zoomScaleNormal="100" zoomScaleSheetLayoutView="100" workbookViewId="0">
      <selection activeCell="A14" sqref="A14"/>
    </sheetView>
  </sheetViews>
  <sheetFormatPr defaultColWidth="9" defaultRowHeight="17.25" x14ac:dyDescent="0.3"/>
  <cols>
    <col min="1" max="1" width="6.25" style="99" customWidth="1"/>
    <col min="2" max="19" width="7" style="99" customWidth="1"/>
    <col min="20" max="21" width="6.25" style="99" customWidth="1"/>
    <col min="22" max="22" width="5.625" style="99" customWidth="1"/>
    <col min="23" max="24" width="5.75" style="99" bestFit="1" customWidth="1"/>
    <col min="25" max="25" width="4.125" style="99" customWidth="1"/>
    <col min="26" max="27" width="4.25" style="99" customWidth="1"/>
    <col min="28" max="28" width="4.375" style="99" customWidth="1"/>
    <col min="29" max="29" width="4.5" style="99" customWidth="1"/>
    <col min="30" max="30" width="4.375" style="99" customWidth="1"/>
    <col min="31" max="31" width="4.5" style="99" customWidth="1"/>
    <col min="32" max="32" width="4.375" style="99" customWidth="1"/>
    <col min="33" max="33" width="4.5" style="99" customWidth="1"/>
    <col min="34" max="34" width="4.375" style="99" customWidth="1"/>
    <col min="35" max="35" width="4.5" style="99" customWidth="1"/>
    <col min="36" max="36" width="4.375" style="99" customWidth="1"/>
    <col min="37" max="37" width="4.5" style="99" customWidth="1"/>
    <col min="38" max="38" width="5.125" style="99" customWidth="1"/>
    <col min="39" max="39" width="5" style="99" customWidth="1"/>
    <col min="40" max="40" width="5.125" style="99" customWidth="1"/>
    <col min="41" max="41" width="5" style="99" customWidth="1"/>
    <col min="42" max="42" width="5.125" style="99" customWidth="1"/>
    <col min="43" max="43" width="5" style="99" customWidth="1"/>
    <col min="44" max="44" width="5.125" style="99" customWidth="1"/>
    <col min="45" max="45" width="5" style="99" customWidth="1"/>
    <col min="46" max="46" width="5.125" style="99" customWidth="1"/>
    <col min="47" max="47" width="5" style="99" customWidth="1"/>
    <col min="48" max="48" width="5.125" style="99" customWidth="1"/>
    <col min="49" max="49" width="5" style="99" customWidth="1"/>
    <col min="50" max="50" width="5.125" style="99" customWidth="1"/>
    <col min="51" max="51" width="5" style="99" customWidth="1"/>
    <col min="52" max="53" width="6.25" style="99" customWidth="1"/>
    <col min="54" max="54" width="5" style="99" customWidth="1"/>
    <col min="55" max="56" width="4.25" style="99" customWidth="1"/>
    <col min="57" max="57" width="4.75" style="99" customWidth="1"/>
    <col min="58" max="59" width="4.25" style="99" customWidth="1"/>
    <col min="60" max="67" width="5.5" style="99" customWidth="1"/>
    <col min="68" max="68" width="4.625" style="99" customWidth="1"/>
    <col min="69" max="69" width="4.375" style="99" customWidth="1"/>
    <col min="70" max="70" width="4.625" style="99" customWidth="1"/>
    <col min="71" max="74" width="4.375" style="99" customWidth="1"/>
    <col min="75" max="75" width="4.25" style="99" customWidth="1"/>
    <col min="76" max="77" width="4.375" style="99" customWidth="1"/>
    <col min="78" max="78" width="4.625" style="99" customWidth="1"/>
    <col min="79" max="79" width="4.375" style="99" customWidth="1"/>
    <col min="80" max="80" width="4.75" style="99" customWidth="1"/>
    <col min="81" max="81" width="4.375" style="99" customWidth="1"/>
    <col min="82" max="82" width="4.5" style="99" customWidth="1"/>
    <col min="83" max="83" width="4.375" style="99" customWidth="1"/>
    <col min="84" max="84" width="6.25" style="99" customWidth="1"/>
    <col min="85" max="16384" width="9" style="99"/>
  </cols>
  <sheetData>
    <row r="1" spans="1:91" ht="24.95" customHeight="1" x14ac:dyDescent="0.3">
      <c r="A1" s="1280" t="s">
        <v>1188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1330" t="s">
        <v>539</v>
      </c>
      <c r="M1" s="1330"/>
      <c r="N1" s="1330"/>
      <c r="O1" s="1330"/>
      <c r="P1" s="1330"/>
      <c r="Q1" s="1330"/>
      <c r="R1" s="1330"/>
      <c r="S1" s="1330"/>
      <c r="T1" s="1330"/>
      <c r="U1" s="1280" t="s">
        <v>1198</v>
      </c>
      <c r="V1" s="1280"/>
      <c r="W1" s="1280"/>
      <c r="X1" s="1280"/>
      <c r="Y1" s="1280"/>
      <c r="Z1" s="1280"/>
      <c r="AA1" s="1280"/>
      <c r="AB1" s="1280"/>
      <c r="AC1" s="1280"/>
      <c r="AD1" s="1280"/>
      <c r="AE1" s="1280"/>
      <c r="AF1" s="1280"/>
      <c r="AG1" s="1280"/>
      <c r="AH1" s="1280"/>
      <c r="AI1" s="1280"/>
      <c r="AJ1" s="1280"/>
      <c r="AK1" s="1280"/>
      <c r="AL1" s="1330" t="s">
        <v>539</v>
      </c>
      <c r="AM1" s="1330"/>
      <c r="AN1" s="1330"/>
      <c r="AO1" s="1330"/>
      <c r="AP1" s="1330"/>
      <c r="AQ1" s="1330"/>
      <c r="AR1" s="1330"/>
      <c r="AS1" s="1330"/>
      <c r="AT1" s="1330"/>
      <c r="AU1" s="1330"/>
      <c r="AV1" s="1330"/>
      <c r="AW1" s="1330"/>
      <c r="AX1" s="1330"/>
      <c r="AY1" s="1330"/>
      <c r="AZ1" s="1330"/>
      <c r="BA1" s="1280" t="s">
        <v>1182</v>
      </c>
      <c r="BB1" s="1280"/>
      <c r="BC1" s="1280"/>
      <c r="BD1" s="1280"/>
      <c r="BE1" s="1280"/>
      <c r="BF1" s="1280"/>
      <c r="BG1" s="1280"/>
      <c r="BH1" s="1280"/>
      <c r="BI1" s="1280"/>
      <c r="BJ1" s="1280"/>
      <c r="BK1" s="1280"/>
      <c r="BL1" s="1280"/>
      <c r="BM1" s="1280"/>
      <c r="BN1" s="1280"/>
      <c r="BO1" s="1280"/>
      <c r="BP1" s="1330" t="s">
        <v>497</v>
      </c>
      <c r="BQ1" s="1330"/>
      <c r="BR1" s="1330"/>
      <c r="BS1" s="1330"/>
      <c r="BT1" s="1330"/>
      <c r="BU1" s="1330"/>
      <c r="BV1" s="1330"/>
      <c r="BW1" s="1330"/>
      <c r="BX1" s="1330"/>
      <c r="BY1" s="1330"/>
      <c r="BZ1" s="1330"/>
      <c r="CA1" s="1330"/>
      <c r="CB1" s="1330"/>
      <c r="CC1" s="1330"/>
      <c r="CD1" s="1330"/>
      <c r="CE1" s="1330"/>
      <c r="CF1" s="1330"/>
    </row>
    <row r="2" spans="1:91" ht="24.95" customHeight="1" x14ac:dyDescent="0.3">
      <c r="A2" s="595" t="s">
        <v>967</v>
      </c>
      <c r="B2" s="595"/>
      <c r="C2" s="595"/>
      <c r="D2" s="595"/>
      <c r="E2" s="595"/>
      <c r="F2" s="595"/>
      <c r="G2" s="595"/>
      <c r="H2" s="595"/>
      <c r="I2" s="595"/>
      <c r="J2" s="595"/>
      <c r="K2" s="596"/>
      <c r="L2" s="596"/>
      <c r="M2" s="596"/>
      <c r="N2" s="595"/>
      <c r="O2" s="595"/>
      <c r="P2" s="596"/>
      <c r="Q2" s="596"/>
      <c r="R2" s="596"/>
      <c r="S2" s="596"/>
      <c r="T2" s="597" t="s">
        <v>589</v>
      </c>
      <c r="U2" s="595" t="s">
        <v>967</v>
      </c>
      <c r="V2" s="595"/>
      <c r="W2" s="595"/>
      <c r="X2" s="595"/>
      <c r="Y2" s="595"/>
      <c r="Z2" s="595"/>
      <c r="AA2" s="595"/>
      <c r="AB2" s="595"/>
      <c r="AC2" s="595"/>
      <c r="AD2" s="595"/>
      <c r="AE2" s="595"/>
      <c r="AF2" s="595"/>
      <c r="AG2" s="595"/>
      <c r="AH2" s="595"/>
      <c r="AI2" s="595"/>
      <c r="AJ2" s="595"/>
      <c r="AK2" s="595"/>
      <c r="AL2" s="595"/>
      <c r="AM2" s="595"/>
      <c r="AN2" s="595"/>
      <c r="AO2" s="595"/>
      <c r="AP2" s="595"/>
      <c r="AQ2" s="595"/>
      <c r="AR2" s="595"/>
      <c r="AS2" s="595"/>
      <c r="AT2" s="595"/>
      <c r="AU2" s="595"/>
      <c r="AV2" s="595"/>
      <c r="AW2" s="595"/>
      <c r="AX2" s="595"/>
      <c r="AY2" s="595"/>
      <c r="AZ2" s="597" t="s">
        <v>589</v>
      </c>
      <c r="BA2" s="595" t="s">
        <v>967</v>
      </c>
      <c r="BB2" s="595"/>
      <c r="BC2" s="595"/>
      <c r="BD2" s="595"/>
      <c r="BE2" s="595"/>
      <c r="BF2" s="595"/>
      <c r="BG2" s="595"/>
      <c r="BH2" s="595"/>
      <c r="BI2" s="595"/>
      <c r="BJ2" s="595"/>
      <c r="BK2" s="595"/>
      <c r="BL2" s="595"/>
      <c r="BM2" s="595"/>
      <c r="BN2" s="595"/>
      <c r="BO2" s="595"/>
      <c r="BP2" s="595"/>
      <c r="BQ2" s="595"/>
      <c r="BR2" s="595"/>
      <c r="BS2" s="595"/>
      <c r="BT2" s="595"/>
      <c r="BU2" s="595"/>
      <c r="BV2" s="595"/>
      <c r="BW2" s="595"/>
      <c r="BX2" s="595"/>
      <c r="BY2" s="595"/>
      <c r="BZ2" s="595"/>
      <c r="CA2" s="595"/>
      <c r="CB2" s="595"/>
      <c r="CC2" s="595"/>
      <c r="CD2" s="595"/>
      <c r="CE2" s="595"/>
      <c r="CF2" s="597" t="s">
        <v>589</v>
      </c>
    </row>
    <row r="3" spans="1:91" s="229" customFormat="1" ht="19.5" customHeight="1" x14ac:dyDescent="0.25">
      <c r="A3" s="1256" t="s">
        <v>750</v>
      </c>
      <c r="B3" s="1092" t="s">
        <v>700</v>
      </c>
      <c r="C3" s="1093"/>
      <c r="D3" s="1093"/>
      <c r="E3" s="1093"/>
      <c r="F3" s="1093"/>
      <c r="G3" s="1093"/>
      <c r="H3" s="1093"/>
      <c r="I3" s="1093"/>
      <c r="J3" s="1093"/>
      <c r="K3" s="1094"/>
      <c r="L3" s="1095"/>
      <c r="M3" s="1095"/>
      <c r="N3" s="1332" t="s">
        <v>677</v>
      </c>
      <c r="O3" s="1332"/>
      <c r="P3" s="1332"/>
      <c r="Q3" s="1332"/>
      <c r="R3" s="1332"/>
      <c r="S3" s="1351"/>
      <c r="T3" s="1258" t="s">
        <v>179</v>
      </c>
      <c r="U3" s="1256" t="s">
        <v>763</v>
      </c>
      <c r="V3" s="1331" t="s">
        <v>698</v>
      </c>
      <c r="W3" s="1332"/>
      <c r="X3" s="1332"/>
      <c r="Y3" s="1332"/>
      <c r="Z3" s="1332"/>
      <c r="AA3" s="1332"/>
      <c r="AB3" s="1332"/>
      <c r="AC3" s="1332"/>
      <c r="AD3" s="1332"/>
      <c r="AE3" s="1332"/>
      <c r="AF3" s="1332"/>
      <c r="AG3" s="1332"/>
      <c r="AH3" s="1332"/>
      <c r="AI3" s="1332"/>
      <c r="AJ3" s="1332"/>
      <c r="AK3" s="1332"/>
      <c r="AL3" s="1093" t="s">
        <v>670</v>
      </c>
      <c r="AM3" s="1093"/>
      <c r="AN3" s="1093"/>
      <c r="AO3" s="1093"/>
      <c r="AP3" s="1093"/>
      <c r="AQ3" s="1093"/>
      <c r="AR3" s="1093"/>
      <c r="AS3" s="1096"/>
      <c r="AT3" s="1093"/>
      <c r="AU3" s="1093"/>
      <c r="AV3" s="1093"/>
      <c r="AW3" s="1093"/>
      <c r="AX3" s="1093"/>
      <c r="AY3" s="1093"/>
      <c r="AZ3" s="1258" t="s">
        <v>179</v>
      </c>
      <c r="BA3" s="1256" t="s">
        <v>763</v>
      </c>
      <c r="BB3" s="1331" t="s">
        <v>699</v>
      </c>
      <c r="BC3" s="1332"/>
      <c r="BD3" s="1332"/>
      <c r="BE3" s="1332"/>
      <c r="BF3" s="1332"/>
      <c r="BG3" s="1332"/>
      <c r="BH3" s="1332"/>
      <c r="BI3" s="1332"/>
      <c r="BJ3" s="1332"/>
      <c r="BK3" s="1332"/>
      <c r="BL3" s="1332"/>
      <c r="BM3" s="1332"/>
      <c r="BN3" s="1332"/>
      <c r="BO3" s="1332"/>
      <c r="BP3" s="1332" t="s">
        <v>678</v>
      </c>
      <c r="BQ3" s="1332"/>
      <c r="BR3" s="1332"/>
      <c r="BS3" s="1332"/>
      <c r="BT3" s="1332"/>
      <c r="BU3" s="1332"/>
      <c r="BV3" s="1332"/>
      <c r="BW3" s="1332"/>
      <c r="BX3" s="1332"/>
      <c r="BY3" s="1332"/>
      <c r="BZ3" s="1332"/>
      <c r="CA3" s="1332"/>
      <c r="CB3" s="1332"/>
      <c r="CC3" s="1351"/>
      <c r="CD3" s="1342" t="s">
        <v>1208</v>
      </c>
      <c r="CE3" s="1343"/>
      <c r="CF3" s="1258" t="s">
        <v>179</v>
      </c>
    </row>
    <row r="4" spans="1:91" s="257" customFormat="1" ht="19.5" customHeight="1" x14ac:dyDescent="0.25">
      <c r="A4" s="1217"/>
      <c r="B4" s="1333" t="s">
        <v>1013</v>
      </c>
      <c r="C4" s="1334"/>
      <c r="D4" s="1334"/>
      <c r="E4" s="1334"/>
      <c r="F4" s="1334"/>
      <c r="G4" s="1335"/>
      <c r="H4" s="254" t="s">
        <v>810</v>
      </c>
      <c r="I4" s="255"/>
      <c r="J4" s="254" t="s">
        <v>255</v>
      </c>
      <c r="K4" s="256"/>
      <c r="L4" s="255" t="s">
        <v>285</v>
      </c>
      <c r="M4" s="256"/>
      <c r="N4" s="255" t="s">
        <v>284</v>
      </c>
      <c r="O4" s="256"/>
      <c r="P4" s="1365" t="s">
        <v>962</v>
      </c>
      <c r="Q4" s="1366"/>
      <c r="R4" s="1333" t="s">
        <v>681</v>
      </c>
      <c r="S4" s="1335"/>
      <c r="T4" s="1218"/>
      <c r="U4" s="1217"/>
      <c r="V4" s="1333" t="s">
        <v>1013</v>
      </c>
      <c r="W4" s="1334"/>
      <c r="X4" s="1334"/>
      <c r="Y4" s="1334"/>
      <c r="Z4" s="1334"/>
      <c r="AA4" s="1335"/>
      <c r="AB4" s="254" t="s">
        <v>276</v>
      </c>
      <c r="AC4" s="256"/>
      <c r="AD4" s="255" t="s">
        <v>788</v>
      </c>
      <c r="AE4" s="255"/>
      <c r="AF4" s="254" t="s">
        <v>789</v>
      </c>
      <c r="AG4" s="256"/>
      <c r="AH4" s="255" t="s">
        <v>809</v>
      </c>
      <c r="AI4" s="255"/>
      <c r="AJ4" s="1365" t="s">
        <v>1062</v>
      </c>
      <c r="AK4" s="1366"/>
      <c r="AL4" s="255" t="s">
        <v>799</v>
      </c>
      <c r="AM4" s="256"/>
      <c r="AN4" s="1333" t="s">
        <v>782</v>
      </c>
      <c r="AO4" s="1335"/>
      <c r="AP4" s="1333" t="s">
        <v>273</v>
      </c>
      <c r="AQ4" s="1335"/>
      <c r="AR4" s="1333" t="s">
        <v>286</v>
      </c>
      <c r="AS4" s="1335"/>
      <c r="AT4" s="254" t="s">
        <v>277</v>
      </c>
      <c r="AU4" s="256"/>
      <c r="AV4" s="1355" t="s">
        <v>364</v>
      </c>
      <c r="AW4" s="1356"/>
      <c r="AX4" s="1357" t="s">
        <v>361</v>
      </c>
      <c r="AY4" s="1358"/>
      <c r="AZ4" s="1218"/>
      <c r="BA4" s="1217"/>
      <c r="BB4" s="1333" t="s">
        <v>1013</v>
      </c>
      <c r="BC4" s="1334"/>
      <c r="BD4" s="1334"/>
      <c r="BE4" s="1334"/>
      <c r="BF4" s="1334"/>
      <c r="BG4" s="1335"/>
      <c r="BH4" s="255" t="s">
        <v>288</v>
      </c>
      <c r="BI4" s="255"/>
      <c r="BJ4" s="254" t="s">
        <v>736</v>
      </c>
      <c r="BK4" s="256"/>
      <c r="BL4" s="255" t="s">
        <v>784</v>
      </c>
      <c r="BM4" s="255"/>
      <c r="BN4" s="1333" t="s">
        <v>800</v>
      </c>
      <c r="BO4" s="1335"/>
      <c r="BP4" s="1363" t="s">
        <v>345</v>
      </c>
      <c r="BQ4" s="1364"/>
      <c r="BR4" s="875" t="s">
        <v>352</v>
      </c>
      <c r="BS4" s="876"/>
      <c r="BT4" s="255" t="s">
        <v>805</v>
      </c>
      <c r="BU4" s="256"/>
      <c r="BV4" s="1334" t="s">
        <v>791</v>
      </c>
      <c r="BW4" s="1335"/>
      <c r="BX4" s="254" t="s">
        <v>278</v>
      </c>
      <c r="BY4" s="256"/>
      <c r="BZ4" s="1333" t="s">
        <v>260</v>
      </c>
      <c r="CA4" s="1334"/>
      <c r="CB4" s="254" t="s">
        <v>778</v>
      </c>
      <c r="CC4" s="255"/>
      <c r="CD4" s="1344"/>
      <c r="CE4" s="1345"/>
      <c r="CF4" s="1218"/>
    </row>
    <row r="5" spans="1:91" s="257" customFormat="1" ht="19.5" customHeight="1" x14ac:dyDescent="0.25">
      <c r="A5" s="1217"/>
      <c r="B5" s="1352" t="s">
        <v>91</v>
      </c>
      <c r="C5" s="1353"/>
      <c r="D5" s="1354"/>
      <c r="E5" s="1352" t="s">
        <v>1008</v>
      </c>
      <c r="F5" s="1353"/>
      <c r="G5" s="1354"/>
      <c r="H5" s="258" t="s">
        <v>280</v>
      </c>
      <c r="I5" s="259"/>
      <c r="J5" s="258" t="s">
        <v>79</v>
      </c>
      <c r="K5" s="260"/>
      <c r="L5" s="757" t="s">
        <v>606</v>
      </c>
      <c r="M5" s="260"/>
      <c r="N5" s="1348" t="s">
        <v>972</v>
      </c>
      <c r="O5" s="1349"/>
      <c r="P5" s="1336" t="s">
        <v>1117</v>
      </c>
      <c r="Q5" s="1337"/>
      <c r="R5" s="1350" t="s">
        <v>974</v>
      </c>
      <c r="S5" s="1349"/>
      <c r="T5" s="1218"/>
      <c r="U5" s="1217"/>
      <c r="V5" s="1352" t="s">
        <v>91</v>
      </c>
      <c r="W5" s="1353"/>
      <c r="X5" s="1354"/>
      <c r="Y5" s="1352" t="s">
        <v>1008</v>
      </c>
      <c r="Z5" s="1353"/>
      <c r="AA5" s="1354"/>
      <c r="AB5" s="258" t="s">
        <v>966</v>
      </c>
      <c r="AC5" s="260"/>
      <c r="AD5" s="259" t="s">
        <v>971</v>
      </c>
      <c r="AE5" s="259"/>
      <c r="AF5" s="258" t="s">
        <v>259</v>
      </c>
      <c r="AG5" s="260"/>
      <c r="AH5" s="259" t="s">
        <v>265</v>
      </c>
      <c r="AI5" s="259"/>
      <c r="AJ5" s="1350" t="s">
        <v>270</v>
      </c>
      <c r="AK5" s="1349"/>
      <c r="AL5" s="259" t="s">
        <v>261</v>
      </c>
      <c r="AM5" s="260"/>
      <c r="AN5" s="1350" t="s">
        <v>57</v>
      </c>
      <c r="AO5" s="1349"/>
      <c r="AP5" s="1350" t="s">
        <v>925</v>
      </c>
      <c r="AQ5" s="1349"/>
      <c r="AR5" s="1340" t="s">
        <v>1185</v>
      </c>
      <c r="AS5" s="1341"/>
      <c r="AT5" s="261" t="s">
        <v>968</v>
      </c>
      <c r="AU5" s="261"/>
      <c r="AV5" s="1361" t="s">
        <v>343</v>
      </c>
      <c r="AW5" s="1362"/>
      <c r="AX5" s="1359"/>
      <c r="AY5" s="1360"/>
      <c r="AZ5" s="1218"/>
      <c r="BA5" s="1217"/>
      <c r="BB5" s="1352" t="s">
        <v>91</v>
      </c>
      <c r="BC5" s="1353"/>
      <c r="BD5" s="1354"/>
      <c r="BE5" s="1352" t="s">
        <v>1008</v>
      </c>
      <c r="BF5" s="1353"/>
      <c r="BG5" s="1354"/>
      <c r="BH5" s="261" t="s">
        <v>271</v>
      </c>
      <c r="BI5" s="261"/>
      <c r="BJ5" s="262" t="s">
        <v>60</v>
      </c>
      <c r="BK5" s="263"/>
      <c r="BL5" s="261" t="s">
        <v>268</v>
      </c>
      <c r="BM5" s="261"/>
      <c r="BN5" s="1350" t="s">
        <v>81</v>
      </c>
      <c r="BO5" s="1349"/>
      <c r="BP5" s="1338" t="s">
        <v>116</v>
      </c>
      <c r="BQ5" s="1339"/>
      <c r="BR5" s="877" t="s">
        <v>120</v>
      </c>
      <c r="BS5" s="878"/>
      <c r="BT5" s="259" t="s">
        <v>682</v>
      </c>
      <c r="BU5" s="260"/>
      <c r="BV5" s="1348" t="s">
        <v>119</v>
      </c>
      <c r="BW5" s="1349"/>
      <c r="BX5" s="258" t="s">
        <v>970</v>
      </c>
      <c r="BY5" s="260"/>
      <c r="BZ5" s="1350" t="s">
        <v>683</v>
      </c>
      <c r="CA5" s="1348"/>
      <c r="CB5" s="258" t="s">
        <v>279</v>
      </c>
      <c r="CC5" s="259"/>
      <c r="CD5" s="1346"/>
      <c r="CE5" s="1347"/>
      <c r="CF5" s="1218"/>
    </row>
    <row r="6" spans="1:91" s="229" customFormat="1" ht="19.5" customHeight="1" x14ac:dyDescent="0.25">
      <c r="A6" s="1217"/>
      <c r="B6" s="864" t="s">
        <v>735</v>
      </c>
      <c r="C6" s="864" t="s">
        <v>753</v>
      </c>
      <c r="D6" s="864" t="s">
        <v>768</v>
      </c>
      <c r="E6" s="864" t="s">
        <v>735</v>
      </c>
      <c r="F6" s="864" t="s">
        <v>753</v>
      </c>
      <c r="G6" s="864" t="s">
        <v>768</v>
      </c>
      <c r="H6" s="264" t="s">
        <v>780</v>
      </c>
      <c r="I6" s="265" t="s">
        <v>804</v>
      </c>
      <c r="J6" s="264" t="s">
        <v>780</v>
      </c>
      <c r="K6" s="265" t="s">
        <v>804</v>
      </c>
      <c r="L6" s="266" t="s">
        <v>780</v>
      </c>
      <c r="M6" s="266" t="s">
        <v>804</v>
      </c>
      <c r="N6" s="266" t="s">
        <v>780</v>
      </c>
      <c r="O6" s="267" t="s">
        <v>804</v>
      </c>
      <c r="P6" s="265" t="s">
        <v>780</v>
      </c>
      <c r="Q6" s="267" t="s">
        <v>804</v>
      </c>
      <c r="R6" s="265" t="s">
        <v>780</v>
      </c>
      <c r="S6" s="267" t="s">
        <v>804</v>
      </c>
      <c r="T6" s="1218"/>
      <c r="U6" s="1217"/>
      <c r="V6" s="864" t="s">
        <v>735</v>
      </c>
      <c r="W6" s="864" t="s">
        <v>753</v>
      </c>
      <c r="X6" s="864" t="s">
        <v>768</v>
      </c>
      <c r="Y6" s="864" t="s">
        <v>735</v>
      </c>
      <c r="Z6" s="864" t="s">
        <v>753</v>
      </c>
      <c r="AA6" s="864" t="s">
        <v>768</v>
      </c>
      <c r="AB6" s="268" t="s">
        <v>780</v>
      </c>
      <c r="AC6" s="269" t="s">
        <v>804</v>
      </c>
      <c r="AD6" s="268" t="s">
        <v>780</v>
      </c>
      <c r="AE6" s="269" t="s">
        <v>804</v>
      </c>
      <c r="AF6" s="268" t="s">
        <v>780</v>
      </c>
      <c r="AG6" s="269" t="s">
        <v>804</v>
      </c>
      <c r="AH6" s="268" t="s">
        <v>780</v>
      </c>
      <c r="AI6" s="269" t="s">
        <v>804</v>
      </c>
      <c r="AJ6" s="268" t="s">
        <v>780</v>
      </c>
      <c r="AK6" s="1072" t="s">
        <v>804</v>
      </c>
      <c r="AL6" s="270" t="s">
        <v>780</v>
      </c>
      <c r="AM6" s="269" t="s">
        <v>804</v>
      </c>
      <c r="AN6" s="268" t="s">
        <v>780</v>
      </c>
      <c r="AO6" s="1069" t="s">
        <v>804</v>
      </c>
      <c r="AP6" s="271" t="s">
        <v>780</v>
      </c>
      <c r="AQ6" s="268" t="s">
        <v>804</v>
      </c>
      <c r="AR6" s="268" t="s">
        <v>780</v>
      </c>
      <c r="AS6" s="1069" t="s">
        <v>804</v>
      </c>
      <c r="AT6" s="271" t="s">
        <v>780</v>
      </c>
      <c r="AU6" s="268" t="s">
        <v>804</v>
      </c>
      <c r="AV6" s="60" t="s">
        <v>780</v>
      </c>
      <c r="AW6" s="309" t="s">
        <v>804</v>
      </c>
      <c r="AX6" s="60" t="s">
        <v>780</v>
      </c>
      <c r="AY6" s="309" t="s">
        <v>804</v>
      </c>
      <c r="AZ6" s="1218"/>
      <c r="BA6" s="1217"/>
      <c r="BB6" s="864" t="s">
        <v>735</v>
      </c>
      <c r="BC6" s="864" t="s">
        <v>753</v>
      </c>
      <c r="BD6" s="864" t="s">
        <v>768</v>
      </c>
      <c r="BE6" s="864" t="s">
        <v>735</v>
      </c>
      <c r="BF6" s="864" t="s">
        <v>753</v>
      </c>
      <c r="BG6" s="864" t="s">
        <v>768</v>
      </c>
      <c r="BH6" s="265" t="s">
        <v>780</v>
      </c>
      <c r="BI6" s="267" t="s">
        <v>804</v>
      </c>
      <c r="BJ6" s="265" t="s">
        <v>780</v>
      </c>
      <c r="BK6" s="267" t="s">
        <v>804</v>
      </c>
      <c r="BL6" s="265" t="s">
        <v>780</v>
      </c>
      <c r="BM6" s="267" t="s">
        <v>804</v>
      </c>
      <c r="BN6" s="265" t="s">
        <v>780</v>
      </c>
      <c r="BO6" s="1071" t="s">
        <v>804</v>
      </c>
      <c r="BP6" s="283" t="s">
        <v>780</v>
      </c>
      <c r="BQ6" s="170" t="s">
        <v>804</v>
      </c>
      <c r="BR6" s="284" t="s">
        <v>780</v>
      </c>
      <c r="BS6" s="284" t="s">
        <v>804</v>
      </c>
      <c r="BT6" s="266" t="s">
        <v>780</v>
      </c>
      <c r="BU6" s="265" t="s">
        <v>804</v>
      </c>
      <c r="BV6" s="266" t="s">
        <v>780</v>
      </c>
      <c r="BW6" s="1066" t="s">
        <v>804</v>
      </c>
      <c r="BX6" s="265" t="s">
        <v>780</v>
      </c>
      <c r="BY6" s="265" t="s">
        <v>804</v>
      </c>
      <c r="BZ6" s="265" t="s">
        <v>780</v>
      </c>
      <c r="CA6" s="267" t="s">
        <v>804</v>
      </c>
      <c r="CB6" s="265" t="s">
        <v>780</v>
      </c>
      <c r="CC6" s="267" t="s">
        <v>804</v>
      </c>
      <c r="CD6" s="265" t="s">
        <v>780</v>
      </c>
      <c r="CE6" s="266" t="s">
        <v>804</v>
      </c>
      <c r="CF6" s="1218"/>
    </row>
    <row r="7" spans="1:91" s="1091" customFormat="1" ht="27.75" customHeight="1" x14ac:dyDescent="0.25">
      <c r="A7" s="1257"/>
      <c r="B7" s="1068" t="s">
        <v>191</v>
      </c>
      <c r="C7" s="1068" t="s">
        <v>222</v>
      </c>
      <c r="D7" s="285" t="s">
        <v>211</v>
      </c>
      <c r="E7" s="286" t="s">
        <v>191</v>
      </c>
      <c r="F7" s="1068" t="s">
        <v>222</v>
      </c>
      <c r="G7" s="285" t="s">
        <v>211</v>
      </c>
      <c r="H7" s="286" t="s">
        <v>969</v>
      </c>
      <c r="I7" s="287" t="s">
        <v>267</v>
      </c>
      <c r="J7" s="286" t="s">
        <v>969</v>
      </c>
      <c r="K7" s="287" t="s">
        <v>267</v>
      </c>
      <c r="L7" s="288" t="s">
        <v>969</v>
      </c>
      <c r="M7" s="288" t="s">
        <v>267</v>
      </c>
      <c r="N7" s="288" t="s">
        <v>969</v>
      </c>
      <c r="O7" s="289" t="s">
        <v>267</v>
      </c>
      <c r="P7" s="287" t="s">
        <v>969</v>
      </c>
      <c r="Q7" s="289" t="s">
        <v>267</v>
      </c>
      <c r="R7" s="287" t="s">
        <v>969</v>
      </c>
      <c r="S7" s="289" t="s">
        <v>267</v>
      </c>
      <c r="T7" s="1259"/>
      <c r="U7" s="1257"/>
      <c r="V7" s="1068" t="s">
        <v>191</v>
      </c>
      <c r="W7" s="285" t="s">
        <v>222</v>
      </c>
      <c r="X7" s="301" t="s">
        <v>320</v>
      </c>
      <c r="Y7" s="290" t="s">
        <v>191</v>
      </c>
      <c r="Z7" s="1068" t="s">
        <v>222</v>
      </c>
      <c r="AA7" s="301" t="s">
        <v>320</v>
      </c>
      <c r="AB7" s="291" t="s">
        <v>969</v>
      </c>
      <c r="AC7" s="292" t="s">
        <v>267</v>
      </c>
      <c r="AD7" s="291" t="s">
        <v>969</v>
      </c>
      <c r="AE7" s="292" t="s">
        <v>267</v>
      </c>
      <c r="AF7" s="287" t="s">
        <v>969</v>
      </c>
      <c r="AG7" s="292" t="s">
        <v>267</v>
      </c>
      <c r="AH7" s="291" t="s">
        <v>969</v>
      </c>
      <c r="AI7" s="289" t="s">
        <v>267</v>
      </c>
      <c r="AJ7" s="291" t="s">
        <v>969</v>
      </c>
      <c r="AK7" s="293" t="s">
        <v>267</v>
      </c>
      <c r="AL7" s="294" t="s">
        <v>969</v>
      </c>
      <c r="AM7" s="292" t="s">
        <v>267</v>
      </c>
      <c r="AN7" s="291" t="s">
        <v>969</v>
      </c>
      <c r="AO7" s="295" t="s">
        <v>267</v>
      </c>
      <c r="AP7" s="291" t="s">
        <v>969</v>
      </c>
      <c r="AQ7" s="295" t="s">
        <v>267</v>
      </c>
      <c r="AR7" s="291" t="s">
        <v>969</v>
      </c>
      <c r="AS7" s="295" t="s">
        <v>267</v>
      </c>
      <c r="AT7" s="291" t="s">
        <v>969</v>
      </c>
      <c r="AU7" s="295" t="s">
        <v>267</v>
      </c>
      <c r="AV7" s="299" t="s">
        <v>969</v>
      </c>
      <c r="AW7" s="300" t="s">
        <v>267</v>
      </c>
      <c r="AX7" s="299" t="s">
        <v>969</v>
      </c>
      <c r="AY7" s="300" t="s">
        <v>267</v>
      </c>
      <c r="AZ7" s="1259"/>
      <c r="BA7" s="1257"/>
      <c r="BB7" s="1068" t="s">
        <v>191</v>
      </c>
      <c r="BC7" s="285" t="s">
        <v>222</v>
      </c>
      <c r="BD7" s="301" t="s">
        <v>320</v>
      </c>
      <c r="BE7" s="1068" t="s">
        <v>191</v>
      </c>
      <c r="BF7" s="1068" t="s">
        <v>222</v>
      </c>
      <c r="BG7" s="301" t="s">
        <v>320</v>
      </c>
      <c r="BH7" s="296" t="s">
        <v>969</v>
      </c>
      <c r="BI7" s="287" t="s">
        <v>267</v>
      </c>
      <c r="BJ7" s="287" t="s">
        <v>969</v>
      </c>
      <c r="BK7" s="287" t="s">
        <v>267</v>
      </c>
      <c r="BL7" s="287" t="s">
        <v>969</v>
      </c>
      <c r="BM7" s="287" t="s">
        <v>267</v>
      </c>
      <c r="BN7" s="291" t="s">
        <v>969</v>
      </c>
      <c r="BO7" s="293" t="s">
        <v>267</v>
      </c>
      <c r="BP7" s="297" t="s">
        <v>969</v>
      </c>
      <c r="BQ7" s="298" t="s">
        <v>267</v>
      </c>
      <c r="BR7" s="299" t="s">
        <v>969</v>
      </c>
      <c r="BS7" s="300" t="s">
        <v>267</v>
      </c>
      <c r="BT7" s="294" t="s">
        <v>969</v>
      </c>
      <c r="BU7" s="291" t="s">
        <v>267</v>
      </c>
      <c r="BV7" s="294" t="s">
        <v>969</v>
      </c>
      <c r="BW7" s="293" t="s">
        <v>267</v>
      </c>
      <c r="BX7" s="291" t="s">
        <v>969</v>
      </c>
      <c r="BY7" s="293" t="s">
        <v>267</v>
      </c>
      <c r="BZ7" s="291" t="s">
        <v>969</v>
      </c>
      <c r="CA7" s="291" t="s">
        <v>267</v>
      </c>
      <c r="CB7" s="291" t="s">
        <v>969</v>
      </c>
      <c r="CC7" s="291" t="s">
        <v>267</v>
      </c>
      <c r="CD7" s="291" t="s">
        <v>969</v>
      </c>
      <c r="CE7" s="291" t="s">
        <v>267</v>
      </c>
      <c r="CF7" s="1259"/>
    </row>
    <row r="8" spans="1:91" s="272" customFormat="1" ht="24" customHeight="1" x14ac:dyDescent="0.3">
      <c r="A8" s="231">
        <v>2013</v>
      </c>
      <c r="B8" s="148">
        <v>17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232">
        <v>0</v>
      </c>
      <c r="I8" s="232">
        <v>0</v>
      </c>
      <c r="J8" s="232">
        <v>0</v>
      </c>
      <c r="K8" s="232">
        <v>0</v>
      </c>
      <c r="L8" s="232">
        <v>0</v>
      </c>
      <c r="M8" s="232">
        <v>0</v>
      </c>
      <c r="N8" s="149">
        <v>1</v>
      </c>
      <c r="O8" s="232">
        <v>0</v>
      </c>
      <c r="P8" s="232">
        <v>0</v>
      </c>
      <c r="Q8" s="232">
        <v>0</v>
      </c>
      <c r="R8" s="149">
        <v>16</v>
      </c>
      <c r="S8" s="679">
        <v>0</v>
      </c>
      <c r="T8" s="351">
        <v>2013</v>
      </c>
      <c r="U8" s="231">
        <v>2013</v>
      </c>
      <c r="V8" s="148">
        <v>1214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149">
        <v>119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149">
        <v>16</v>
      </c>
      <c r="AQ8" s="232">
        <v>0</v>
      </c>
      <c r="AR8" s="232">
        <v>0</v>
      </c>
      <c r="AS8" s="232">
        <v>0</v>
      </c>
      <c r="AT8" s="149">
        <v>1079</v>
      </c>
      <c r="AU8" s="232">
        <v>0</v>
      </c>
      <c r="AV8" s="148" t="s">
        <v>734</v>
      </c>
      <c r="AW8" s="148" t="s">
        <v>734</v>
      </c>
      <c r="AX8" s="148" t="s">
        <v>734</v>
      </c>
      <c r="AY8" s="672" t="s">
        <v>734</v>
      </c>
      <c r="AZ8" s="351">
        <v>2013</v>
      </c>
      <c r="BA8" s="231">
        <v>2013</v>
      </c>
      <c r="BB8" s="148">
        <v>64</v>
      </c>
      <c r="BC8" s="75">
        <v>0</v>
      </c>
      <c r="BD8" s="75">
        <v>0</v>
      </c>
      <c r="BE8" s="75">
        <v>0</v>
      </c>
      <c r="BF8" s="75">
        <v>0</v>
      </c>
      <c r="BG8" s="75">
        <v>0</v>
      </c>
      <c r="BH8" s="149">
        <v>3</v>
      </c>
      <c r="BI8" s="232">
        <v>0</v>
      </c>
      <c r="BJ8" s="149">
        <v>350</v>
      </c>
      <c r="BK8" s="232">
        <v>0</v>
      </c>
      <c r="BL8" s="232">
        <v>0</v>
      </c>
      <c r="BM8" s="232">
        <v>0</v>
      </c>
      <c r="BN8" s="149">
        <v>30</v>
      </c>
      <c r="BO8" s="232">
        <v>0</v>
      </c>
      <c r="BP8" s="232">
        <v>0</v>
      </c>
      <c r="BQ8" s="232">
        <v>0</v>
      </c>
      <c r="BR8" s="232">
        <v>0</v>
      </c>
      <c r="BS8" s="232">
        <v>0</v>
      </c>
      <c r="BT8" s="149">
        <v>16</v>
      </c>
      <c r="BU8" s="232">
        <v>0</v>
      </c>
      <c r="BV8" s="232">
        <v>0</v>
      </c>
      <c r="BW8" s="232">
        <v>0</v>
      </c>
      <c r="BX8" s="232">
        <v>0</v>
      </c>
      <c r="BY8" s="232">
        <v>0</v>
      </c>
      <c r="BZ8" s="149">
        <v>6</v>
      </c>
      <c r="CA8" s="232">
        <v>0</v>
      </c>
      <c r="CB8" s="149">
        <v>9</v>
      </c>
      <c r="CC8" s="232">
        <v>0</v>
      </c>
      <c r="CD8" s="232">
        <v>0</v>
      </c>
      <c r="CE8" s="679">
        <v>0</v>
      </c>
      <c r="CF8" s="668">
        <v>2013</v>
      </c>
    </row>
    <row r="9" spans="1:91" s="272" customFormat="1" ht="24" customHeight="1" x14ac:dyDescent="0.3">
      <c r="A9" s="231">
        <v>2014</v>
      </c>
      <c r="B9" s="148">
        <v>31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232">
        <v>0</v>
      </c>
      <c r="I9" s="232">
        <v>0</v>
      </c>
      <c r="J9" s="232">
        <v>0</v>
      </c>
      <c r="K9" s="232">
        <v>0</v>
      </c>
      <c r="L9" s="232">
        <v>0</v>
      </c>
      <c r="M9" s="232">
        <v>0</v>
      </c>
      <c r="N9" s="232">
        <v>0</v>
      </c>
      <c r="O9" s="232">
        <v>0</v>
      </c>
      <c r="P9" s="149">
        <v>1</v>
      </c>
      <c r="Q9" s="232">
        <v>0</v>
      </c>
      <c r="R9" s="149">
        <v>30</v>
      </c>
      <c r="S9" s="679">
        <v>0</v>
      </c>
      <c r="T9" s="351">
        <v>2014</v>
      </c>
      <c r="U9" s="231">
        <v>2014</v>
      </c>
      <c r="V9" s="148">
        <v>1145</v>
      </c>
      <c r="W9" s="75">
        <v>0</v>
      </c>
      <c r="X9" s="75">
        <v>0</v>
      </c>
      <c r="Y9" s="75">
        <v>0</v>
      </c>
      <c r="Z9" s="75">
        <v>0</v>
      </c>
      <c r="AA9" s="75">
        <v>0</v>
      </c>
      <c r="AB9" s="232">
        <v>0</v>
      </c>
      <c r="AC9" s="232">
        <v>0</v>
      </c>
      <c r="AD9" s="232">
        <v>0</v>
      </c>
      <c r="AE9" s="232">
        <v>0</v>
      </c>
      <c r="AF9" s="232">
        <v>0</v>
      </c>
      <c r="AG9" s="232">
        <v>0</v>
      </c>
      <c r="AH9" s="149">
        <v>7</v>
      </c>
      <c r="AI9" s="232">
        <v>0</v>
      </c>
      <c r="AJ9" s="149">
        <v>327</v>
      </c>
      <c r="AK9" s="232">
        <v>0</v>
      </c>
      <c r="AL9" s="232">
        <v>0</v>
      </c>
      <c r="AM9" s="232">
        <v>0</v>
      </c>
      <c r="AN9" s="232">
        <v>0</v>
      </c>
      <c r="AO9" s="232">
        <v>0</v>
      </c>
      <c r="AP9" s="149">
        <v>38</v>
      </c>
      <c r="AQ9" s="232">
        <v>0</v>
      </c>
      <c r="AR9" s="149">
        <v>1</v>
      </c>
      <c r="AS9" s="232">
        <v>0</v>
      </c>
      <c r="AT9" s="149">
        <v>771</v>
      </c>
      <c r="AU9" s="232">
        <v>0</v>
      </c>
      <c r="AV9" s="232">
        <v>0</v>
      </c>
      <c r="AW9" s="232">
        <v>0</v>
      </c>
      <c r="AX9" s="232">
        <v>1</v>
      </c>
      <c r="AY9" s="679">
        <v>0</v>
      </c>
      <c r="AZ9" s="351">
        <v>2014</v>
      </c>
      <c r="BA9" s="231">
        <v>2014</v>
      </c>
      <c r="BB9" s="148">
        <v>467</v>
      </c>
      <c r="BC9" s="75">
        <v>0</v>
      </c>
      <c r="BD9" s="75">
        <v>0</v>
      </c>
      <c r="BE9" s="75">
        <v>0</v>
      </c>
      <c r="BF9" s="75">
        <v>0</v>
      </c>
      <c r="BG9" s="75">
        <v>0</v>
      </c>
      <c r="BH9" s="149">
        <v>7</v>
      </c>
      <c r="BI9" s="232">
        <v>0</v>
      </c>
      <c r="BJ9" s="149">
        <v>397</v>
      </c>
      <c r="BK9" s="232">
        <v>0</v>
      </c>
      <c r="BL9" s="232">
        <v>0</v>
      </c>
      <c r="BM9" s="232">
        <v>0</v>
      </c>
      <c r="BN9" s="149">
        <v>27</v>
      </c>
      <c r="BO9" s="232">
        <v>0</v>
      </c>
      <c r="BP9" s="232">
        <v>0</v>
      </c>
      <c r="BQ9" s="232">
        <v>0</v>
      </c>
      <c r="BR9" s="232">
        <v>1</v>
      </c>
      <c r="BS9" s="232">
        <v>0</v>
      </c>
      <c r="BT9" s="149">
        <v>22</v>
      </c>
      <c r="BU9" s="232">
        <v>0</v>
      </c>
      <c r="BV9" s="232">
        <v>0</v>
      </c>
      <c r="BW9" s="232">
        <v>0</v>
      </c>
      <c r="BX9" s="232">
        <v>0</v>
      </c>
      <c r="BY9" s="232">
        <v>0</v>
      </c>
      <c r="BZ9" s="149">
        <v>3</v>
      </c>
      <c r="CA9" s="232">
        <v>0</v>
      </c>
      <c r="CB9" s="149">
        <v>10</v>
      </c>
      <c r="CC9" s="232">
        <v>0</v>
      </c>
      <c r="CD9" s="232">
        <v>0</v>
      </c>
      <c r="CE9" s="679">
        <v>0</v>
      </c>
      <c r="CF9" s="668">
        <v>2014</v>
      </c>
    </row>
    <row r="10" spans="1:91" s="272" customFormat="1" ht="24" customHeight="1" x14ac:dyDescent="0.3">
      <c r="A10" s="231">
        <v>2015</v>
      </c>
      <c r="B10" s="148">
        <v>32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232">
        <v>0</v>
      </c>
      <c r="I10" s="232">
        <v>0</v>
      </c>
      <c r="J10" s="232">
        <v>1</v>
      </c>
      <c r="K10" s="232">
        <v>0</v>
      </c>
      <c r="L10" s="232">
        <v>1</v>
      </c>
      <c r="M10" s="232">
        <v>0</v>
      </c>
      <c r="N10" s="232">
        <v>0</v>
      </c>
      <c r="O10" s="232">
        <v>0</v>
      </c>
      <c r="P10" s="123">
        <v>0</v>
      </c>
      <c r="Q10" s="232">
        <v>0</v>
      </c>
      <c r="R10" s="149">
        <v>30</v>
      </c>
      <c r="S10" s="679">
        <v>0</v>
      </c>
      <c r="T10" s="351">
        <v>2015</v>
      </c>
      <c r="U10" s="231">
        <v>2015</v>
      </c>
      <c r="V10" s="148">
        <v>941</v>
      </c>
      <c r="W10" s="75">
        <v>0</v>
      </c>
      <c r="X10" s="75">
        <v>0</v>
      </c>
      <c r="Y10" s="75">
        <v>0</v>
      </c>
      <c r="Z10" s="75">
        <v>0</v>
      </c>
      <c r="AA10" s="75">
        <v>0</v>
      </c>
      <c r="AB10" s="232">
        <v>0</v>
      </c>
      <c r="AC10" s="232">
        <v>0</v>
      </c>
      <c r="AD10" s="232">
        <v>1</v>
      </c>
      <c r="AE10" s="232">
        <v>0</v>
      </c>
      <c r="AF10" s="232">
        <v>0</v>
      </c>
      <c r="AG10" s="232">
        <v>0</v>
      </c>
      <c r="AH10" s="123">
        <v>0</v>
      </c>
      <c r="AI10" s="232">
        <v>0</v>
      </c>
      <c r="AJ10" s="149">
        <v>341</v>
      </c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653">
        <v>0</v>
      </c>
      <c r="AQ10" s="652">
        <v>0</v>
      </c>
      <c r="AR10" s="653">
        <v>0</v>
      </c>
      <c r="AS10" s="652">
        <v>0</v>
      </c>
      <c r="AT10" s="653">
        <v>595</v>
      </c>
      <c r="AU10" s="652">
        <v>0</v>
      </c>
      <c r="AV10" s="652">
        <v>4</v>
      </c>
      <c r="AW10" s="652">
        <v>0</v>
      </c>
      <c r="AX10" s="652">
        <v>0</v>
      </c>
      <c r="AY10" s="680">
        <v>0</v>
      </c>
      <c r="AZ10" s="351">
        <v>2015</v>
      </c>
      <c r="BA10" s="231">
        <v>2105</v>
      </c>
      <c r="BB10" s="148">
        <v>415</v>
      </c>
      <c r="BC10" s="75">
        <v>0</v>
      </c>
      <c r="BD10" s="75">
        <v>0</v>
      </c>
      <c r="BE10" s="75">
        <v>10</v>
      </c>
      <c r="BF10" s="75">
        <v>0</v>
      </c>
      <c r="BG10" s="75">
        <v>0</v>
      </c>
      <c r="BH10" s="149">
        <v>7</v>
      </c>
      <c r="BI10" s="232">
        <v>0</v>
      </c>
      <c r="BJ10" s="149">
        <v>289</v>
      </c>
      <c r="BK10" s="232">
        <v>10</v>
      </c>
      <c r="BL10" s="232">
        <v>0</v>
      </c>
      <c r="BM10" s="232">
        <v>0</v>
      </c>
      <c r="BN10" s="149">
        <v>61</v>
      </c>
      <c r="BO10" s="232">
        <v>0</v>
      </c>
      <c r="BP10" s="652">
        <v>0</v>
      </c>
      <c r="BQ10" s="652">
        <v>0</v>
      </c>
      <c r="BR10" s="652">
        <v>0</v>
      </c>
      <c r="BS10" s="652">
        <v>0</v>
      </c>
      <c r="BT10" s="653">
        <v>21</v>
      </c>
      <c r="BU10" s="652">
        <v>0</v>
      </c>
      <c r="BV10" s="652">
        <v>3</v>
      </c>
      <c r="BW10" s="652">
        <v>0</v>
      </c>
      <c r="BX10" s="652">
        <v>0</v>
      </c>
      <c r="BY10" s="652">
        <v>0</v>
      </c>
      <c r="BZ10" s="653">
        <v>7</v>
      </c>
      <c r="CA10" s="652">
        <v>0</v>
      </c>
      <c r="CB10" s="653">
        <v>27</v>
      </c>
      <c r="CC10" s="652">
        <v>0</v>
      </c>
      <c r="CD10" s="652">
        <v>1</v>
      </c>
      <c r="CE10" s="680">
        <v>0</v>
      </c>
      <c r="CF10" s="668">
        <v>2015</v>
      </c>
    </row>
    <row r="11" spans="1:91" s="272" customFormat="1" ht="24" customHeight="1" x14ac:dyDescent="0.3">
      <c r="A11" s="231">
        <v>2016</v>
      </c>
      <c r="B11" s="148">
        <v>51</v>
      </c>
      <c r="C11" s="75">
        <v>27</v>
      </c>
      <c r="D11" s="75">
        <v>24</v>
      </c>
      <c r="E11" s="75">
        <v>0</v>
      </c>
      <c r="F11" s="75">
        <v>0</v>
      </c>
      <c r="G11" s="75">
        <v>0</v>
      </c>
      <c r="H11" s="232">
        <v>0</v>
      </c>
      <c r="I11" s="232">
        <v>0</v>
      </c>
      <c r="J11" s="232">
        <v>1</v>
      </c>
      <c r="K11" s="232">
        <v>0</v>
      </c>
      <c r="L11" s="232">
        <v>0</v>
      </c>
      <c r="M11" s="232">
        <v>0</v>
      </c>
      <c r="N11" s="232">
        <v>0</v>
      </c>
      <c r="O11" s="232">
        <v>0</v>
      </c>
      <c r="P11" s="123">
        <v>2</v>
      </c>
      <c r="Q11" s="232">
        <v>0</v>
      </c>
      <c r="R11" s="149">
        <v>48</v>
      </c>
      <c r="S11" s="679">
        <v>0</v>
      </c>
      <c r="T11" s="351">
        <v>2016</v>
      </c>
      <c r="U11" s="754">
        <v>2016</v>
      </c>
      <c r="V11" s="148">
        <v>642</v>
      </c>
      <c r="W11" s="75">
        <v>345</v>
      </c>
      <c r="X11" s="75">
        <v>297</v>
      </c>
      <c r="Y11" s="75">
        <v>0</v>
      </c>
      <c r="Z11" s="75">
        <v>0</v>
      </c>
      <c r="AA11" s="75">
        <v>0</v>
      </c>
      <c r="AB11" s="232">
        <v>0</v>
      </c>
      <c r="AC11" s="232">
        <v>0</v>
      </c>
      <c r="AD11" s="232">
        <v>1</v>
      </c>
      <c r="AE11" s="232">
        <v>0</v>
      </c>
      <c r="AF11" s="232">
        <v>1</v>
      </c>
      <c r="AG11" s="232">
        <v>0</v>
      </c>
      <c r="AH11" s="123">
        <v>0</v>
      </c>
      <c r="AI11" s="232">
        <v>0</v>
      </c>
      <c r="AJ11" s="149">
        <v>192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653">
        <v>5</v>
      </c>
      <c r="AQ11" s="652">
        <v>0</v>
      </c>
      <c r="AR11" s="653">
        <v>0</v>
      </c>
      <c r="AS11" s="652">
        <v>0</v>
      </c>
      <c r="AT11" s="653">
        <v>439</v>
      </c>
      <c r="AU11" s="652">
        <v>0</v>
      </c>
      <c r="AV11" s="652">
        <v>0</v>
      </c>
      <c r="AW11" s="652">
        <v>0</v>
      </c>
      <c r="AX11" s="652">
        <v>4</v>
      </c>
      <c r="AY11" s="680">
        <v>0</v>
      </c>
      <c r="AZ11" s="351">
        <v>2016</v>
      </c>
      <c r="BA11" s="231">
        <v>2016</v>
      </c>
      <c r="BB11" s="879">
        <v>391</v>
      </c>
      <c r="BC11" s="879">
        <v>236</v>
      </c>
      <c r="BD11" s="879">
        <v>155</v>
      </c>
      <c r="BE11" s="879">
        <v>13</v>
      </c>
      <c r="BF11" s="879">
        <v>9</v>
      </c>
      <c r="BG11" s="879">
        <v>4</v>
      </c>
      <c r="BH11" s="879">
        <v>3</v>
      </c>
      <c r="BI11" s="879">
        <v>0</v>
      </c>
      <c r="BJ11" s="879">
        <v>272</v>
      </c>
      <c r="BK11" s="879">
        <v>13</v>
      </c>
      <c r="BL11" s="879">
        <v>0</v>
      </c>
      <c r="BM11" s="879">
        <v>0</v>
      </c>
      <c r="BN11" s="879">
        <v>77</v>
      </c>
      <c r="BO11" s="879">
        <v>0</v>
      </c>
      <c r="BP11" s="879">
        <v>0</v>
      </c>
      <c r="BQ11" s="879">
        <v>0</v>
      </c>
      <c r="BR11" s="879">
        <v>0</v>
      </c>
      <c r="BS11" s="879">
        <v>0</v>
      </c>
      <c r="BT11" s="879">
        <v>16</v>
      </c>
      <c r="BU11" s="879">
        <v>0</v>
      </c>
      <c r="BV11" s="879">
        <v>0</v>
      </c>
      <c r="BW11" s="879">
        <v>0</v>
      </c>
      <c r="BX11" s="879">
        <v>0</v>
      </c>
      <c r="BY11" s="879">
        <v>0</v>
      </c>
      <c r="BZ11" s="879">
        <v>5</v>
      </c>
      <c r="CA11" s="879">
        <v>0</v>
      </c>
      <c r="CB11" s="879">
        <v>18</v>
      </c>
      <c r="CC11" s="879">
        <v>0</v>
      </c>
      <c r="CD11" s="879">
        <v>3</v>
      </c>
      <c r="CE11" s="880">
        <v>0</v>
      </c>
      <c r="CF11" s="750">
        <v>2016</v>
      </c>
    </row>
    <row r="12" spans="1:91" s="272" customFormat="1" ht="24" customHeight="1" x14ac:dyDescent="0.3">
      <c r="A12" s="231">
        <v>2017</v>
      </c>
      <c r="B12" s="148">
        <v>57</v>
      </c>
      <c r="C12" s="75">
        <v>32</v>
      </c>
      <c r="D12" s="75">
        <v>25</v>
      </c>
      <c r="E12" s="75">
        <v>0</v>
      </c>
      <c r="F12" s="75">
        <v>0</v>
      </c>
      <c r="G12" s="75">
        <v>0</v>
      </c>
      <c r="H12" s="232">
        <v>0</v>
      </c>
      <c r="I12" s="232">
        <v>0</v>
      </c>
      <c r="J12" s="232">
        <v>0</v>
      </c>
      <c r="K12" s="232">
        <v>0</v>
      </c>
      <c r="L12" s="232">
        <v>0</v>
      </c>
      <c r="M12" s="232">
        <v>0</v>
      </c>
      <c r="N12" s="232">
        <v>1</v>
      </c>
      <c r="O12" s="232">
        <v>0</v>
      </c>
      <c r="P12" s="123">
        <v>2</v>
      </c>
      <c r="Q12" s="232">
        <v>0</v>
      </c>
      <c r="R12" s="149">
        <v>54</v>
      </c>
      <c r="S12" s="679">
        <v>0</v>
      </c>
      <c r="T12" s="351">
        <v>2017</v>
      </c>
      <c r="U12" s="754">
        <v>2017</v>
      </c>
      <c r="V12" s="148">
        <v>1076</v>
      </c>
      <c r="W12" s="75">
        <v>542</v>
      </c>
      <c r="X12" s="75">
        <v>534</v>
      </c>
      <c r="Y12" s="75">
        <v>0</v>
      </c>
      <c r="Z12" s="75">
        <v>0</v>
      </c>
      <c r="AA12" s="75">
        <v>0</v>
      </c>
      <c r="AB12" s="232">
        <v>0</v>
      </c>
      <c r="AC12" s="232">
        <v>0</v>
      </c>
      <c r="AD12" s="232">
        <v>1</v>
      </c>
      <c r="AE12" s="232">
        <v>0</v>
      </c>
      <c r="AF12" s="652">
        <v>0</v>
      </c>
      <c r="AG12" s="652">
        <v>0</v>
      </c>
      <c r="AH12" s="653">
        <v>0</v>
      </c>
      <c r="AI12" s="652">
        <v>0</v>
      </c>
      <c r="AJ12" s="653">
        <v>221</v>
      </c>
      <c r="AK12" s="652">
        <v>0</v>
      </c>
      <c r="AL12" s="652">
        <v>0</v>
      </c>
      <c r="AM12" s="652">
        <v>0</v>
      </c>
      <c r="AN12" s="652">
        <v>0</v>
      </c>
      <c r="AO12" s="652">
        <v>0</v>
      </c>
      <c r="AP12" s="653">
        <v>4</v>
      </c>
      <c r="AQ12" s="652">
        <v>0</v>
      </c>
      <c r="AR12" s="653">
        <v>0</v>
      </c>
      <c r="AS12" s="652">
        <v>0</v>
      </c>
      <c r="AT12" s="653">
        <v>844</v>
      </c>
      <c r="AU12" s="652">
        <v>0</v>
      </c>
      <c r="AV12" s="652">
        <v>0</v>
      </c>
      <c r="AW12" s="652">
        <v>0</v>
      </c>
      <c r="AX12" s="652">
        <v>6</v>
      </c>
      <c r="AY12" s="680">
        <v>0</v>
      </c>
      <c r="AZ12" s="351">
        <v>2017</v>
      </c>
      <c r="BA12" s="231">
        <v>2017</v>
      </c>
      <c r="BB12" s="881">
        <v>577</v>
      </c>
      <c r="BC12" s="879">
        <v>335</v>
      </c>
      <c r="BD12" s="879">
        <v>242</v>
      </c>
      <c r="BE12" s="879">
        <v>3</v>
      </c>
      <c r="BF12" s="879">
        <v>1</v>
      </c>
      <c r="BG12" s="879">
        <v>2</v>
      </c>
      <c r="BH12" s="879">
        <v>2</v>
      </c>
      <c r="BI12" s="879">
        <v>0</v>
      </c>
      <c r="BJ12" s="879">
        <v>235</v>
      </c>
      <c r="BK12" s="879">
        <v>3</v>
      </c>
      <c r="BL12" s="879">
        <v>0</v>
      </c>
      <c r="BM12" s="879">
        <v>0</v>
      </c>
      <c r="BN12" s="879">
        <v>177</v>
      </c>
      <c r="BO12" s="879">
        <v>0</v>
      </c>
      <c r="BP12" s="879">
        <v>0</v>
      </c>
      <c r="BQ12" s="879">
        <v>0</v>
      </c>
      <c r="BR12" s="879">
        <v>1</v>
      </c>
      <c r="BS12" s="879">
        <v>0</v>
      </c>
      <c r="BT12" s="879">
        <v>24</v>
      </c>
      <c r="BU12" s="879">
        <v>0</v>
      </c>
      <c r="BV12" s="879">
        <v>0</v>
      </c>
      <c r="BW12" s="879">
        <v>0</v>
      </c>
      <c r="BX12" s="879">
        <v>0</v>
      </c>
      <c r="BY12" s="879">
        <v>0</v>
      </c>
      <c r="BZ12" s="879">
        <v>5</v>
      </c>
      <c r="CA12" s="879">
        <v>0</v>
      </c>
      <c r="CB12" s="879">
        <v>133</v>
      </c>
      <c r="CC12" s="879">
        <v>0</v>
      </c>
      <c r="CD12" s="879">
        <v>1</v>
      </c>
      <c r="CE12" s="880">
        <v>0</v>
      </c>
      <c r="CF12" s="750">
        <v>2017</v>
      </c>
      <c r="CG12" s="652"/>
      <c r="CH12" s="652"/>
      <c r="CI12" s="653"/>
      <c r="CJ12" s="652"/>
      <c r="CK12" s="652"/>
      <c r="CL12" s="652"/>
      <c r="CM12" s="652"/>
    </row>
    <row r="13" spans="1:91" s="272" customFormat="1" ht="24" customHeight="1" x14ac:dyDescent="0.3">
      <c r="A13" s="231">
        <v>2018</v>
      </c>
      <c r="B13" s="148">
        <v>40</v>
      </c>
      <c r="C13" s="75">
        <v>22</v>
      </c>
      <c r="D13" s="75">
        <v>18</v>
      </c>
      <c r="E13" s="75">
        <v>0</v>
      </c>
      <c r="F13" s="75">
        <v>0</v>
      </c>
      <c r="G13" s="75">
        <v>0</v>
      </c>
      <c r="H13" s="232">
        <v>0</v>
      </c>
      <c r="I13" s="232">
        <v>0</v>
      </c>
      <c r="J13" s="232">
        <v>2</v>
      </c>
      <c r="K13" s="232">
        <v>0</v>
      </c>
      <c r="L13" s="232">
        <v>3</v>
      </c>
      <c r="M13" s="232">
        <v>0</v>
      </c>
      <c r="N13" s="232">
        <v>0</v>
      </c>
      <c r="O13" s="232">
        <v>0</v>
      </c>
      <c r="P13" s="123">
        <v>2</v>
      </c>
      <c r="Q13" s="232">
        <v>0</v>
      </c>
      <c r="R13" s="149">
        <v>33</v>
      </c>
      <c r="S13" s="679">
        <v>0</v>
      </c>
      <c r="T13" s="351">
        <v>2018</v>
      </c>
      <c r="U13" s="754">
        <v>2018</v>
      </c>
      <c r="V13" s="148">
        <v>1413</v>
      </c>
      <c r="W13" s="75">
        <v>748</v>
      </c>
      <c r="X13" s="75">
        <v>665</v>
      </c>
      <c r="Y13" s="75">
        <v>1</v>
      </c>
      <c r="Z13" s="75">
        <v>1</v>
      </c>
      <c r="AA13" s="75">
        <v>0</v>
      </c>
      <c r="AB13" s="232">
        <v>0</v>
      </c>
      <c r="AC13" s="232">
        <v>0</v>
      </c>
      <c r="AD13" s="232">
        <v>4</v>
      </c>
      <c r="AE13" s="232">
        <v>0</v>
      </c>
      <c r="AF13" s="652">
        <v>0</v>
      </c>
      <c r="AG13" s="652">
        <v>0</v>
      </c>
      <c r="AH13" s="653">
        <v>0</v>
      </c>
      <c r="AI13" s="652">
        <v>0</v>
      </c>
      <c r="AJ13" s="653">
        <v>316</v>
      </c>
      <c r="AK13" s="652">
        <v>0</v>
      </c>
      <c r="AL13" s="652">
        <v>0</v>
      </c>
      <c r="AM13" s="652">
        <v>0</v>
      </c>
      <c r="AN13" s="652">
        <v>0</v>
      </c>
      <c r="AO13" s="652">
        <v>0</v>
      </c>
      <c r="AP13" s="653">
        <v>7</v>
      </c>
      <c r="AQ13" s="652">
        <v>0</v>
      </c>
      <c r="AR13" s="652">
        <v>0</v>
      </c>
      <c r="AS13" s="652">
        <v>0</v>
      </c>
      <c r="AT13" s="653">
        <v>1081</v>
      </c>
      <c r="AU13" s="652">
        <v>0</v>
      </c>
      <c r="AV13" s="652">
        <v>0</v>
      </c>
      <c r="AW13" s="652">
        <v>0</v>
      </c>
      <c r="AX13" s="652">
        <v>5</v>
      </c>
      <c r="AY13" s="680">
        <v>1</v>
      </c>
      <c r="AZ13" s="351">
        <v>2018</v>
      </c>
      <c r="BA13" s="231">
        <v>2018</v>
      </c>
      <c r="BB13" s="881">
        <v>652</v>
      </c>
      <c r="BC13" s="879">
        <v>349</v>
      </c>
      <c r="BD13" s="879">
        <v>303</v>
      </c>
      <c r="BE13" s="879">
        <v>11</v>
      </c>
      <c r="BF13" s="879">
        <v>9</v>
      </c>
      <c r="BG13" s="879">
        <v>2</v>
      </c>
      <c r="BH13" s="879">
        <v>6</v>
      </c>
      <c r="BI13" s="879">
        <v>0</v>
      </c>
      <c r="BJ13" s="879">
        <v>239</v>
      </c>
      <c r="BK13" s="879">
        <v>11</v>
      </c>
      <c r="BL13" s="879">
        <v>0</v>
      </c>
      <c r="BM13" s="879">
        <v>0</v>
      </c>
      <c r="BN13" s="879">
        <v>198</v>
      </c>
      <c r="BO13" s="879">
        <v>0</v>
      </c>
      <c r="BP13" s="879">
        <v>0</v>
      </c>
      <c r="BQ13" s="879">
        <v>0</v>
      </c>
      <c r="BR13" s="879">
        <v>1</v>
      </c>
      <c r="BS13" s="879">
        <v>0</v>
      </c>
      <c r="BT13" s="879">
        <v>23</v>
      </c>
      <c r="BU13" s="879">
        <v>0</v>
      </c>
      <c r="BV13" s="879">
        <v>1</v>
      </c>
      <c r="BW13" s="879">
        <v>0</v>
      </c>
      <c r="BX13" s="879">
        <v>0</v>
      </c>
      <c r="BY13" s="879">
        <v>0</v>
      </c>
      <c r="BZ13" s="879">
        <v>3</v>
      </c>
      <c r="CA13" s="879">
        <v>0</v>
      </c>
      <c r="CB13" s="879">
        <v>181</v>
      </c>
      <c r="CC13" s="879">
        <v>0</v>
      </c>
      <c r="CD13" s="879">
        <v>0</v>
      </c>
      <c r="CE13" s="880">
        <v>0</v>
      </c>
      <c r="CF13" s="750">
        <v>2018</v>
      </c>
      <c r="CG13" s="652"/>
      <c r="CH13" s="652"/>
      <c r="CI13" s="653"/>
      <c r="CJ13" s="652"/>
      <c r="CK13" s="652"/>
      <c r="CL13" s="652"/>
      <c r="CM13" s="652"/>
    </row>
    <row r="14" spans="1:91" s="1099" customFormat="1" ht="24" customHeight="1" x14ac:dyDescent="0.3">
      <c r="A14" s="678">
        <v>2019</v>
      </c>
      <c r="B14" s="1103">
        <v>296</v>
      </c>
      <c r="C14" s="1100">
        <v>176</v>
      </c>
      <c r="D14" s="1100">
        <v>120</v>
      </c>
      <c r="E14" s="1157">
        <v>0</v>
      </c>
      <c r="F14" s="1157">
        <v>0</v>
      </c>
      <c r="G14" s="1157">
        <v>0</v>
      </c>
      <c r="H14" s="1157">
        <v>0</v>
      </c>
      <c r="I14" s="1157">
        <v>0</v>
      </c>
      <c r="J14" s="966">
        <v>1</v>
      </c>
      <c r="K14" s="1158">
        <v>0</v>
      </c>
      <c r="L14" s="1158">
        <v>0</v>
      </c>
      <c r="M14" s="1158">
        <v>0</v>
      </c>
      <c r="N14" s="966">
        <v>4</v>
      </c>
      <c r="O14" s="1158">
        <v>0</v>
      </c>
      <c r="P14" s="966">
        <v>1</v>
      </c>
      <c r="Q14" s="1158">
        <v>0</v>
      </c>
      <c r="R14" s="966">
        <v>290</v>
      </c>
      <c r="S14" s="1159">
        <v>0</v>
      </c>
      <c r="T14" s="1089">
        <v>2019</v>
      </c>
      <c r="U14" s="1090">
        <v>2019</v>
      </c>
      <c r="V14" s="1102" t="s">
        <v>447</v>
      </c>
      <c r="W14" s="1100">
        <v>557</v>
      </c>
      <c r="X14" s="1100">
        <v>550</v>
      </c>
      <c r="Y14" s="1157">
        <v>0</v>
      </c>
      <c r="Z14" s="1157">
        <v>0</v>
      </c>
      <c r="AA14" s="1157">
        <v>0</v>
      </c>
      <c r="AB14" s="1157">
        <v>0</v>
      </c>
      <c r="AC14" s="1157">
        <v>0</v>
      </c>
      <c r="AD14" s="966">
        <v>2</v>
      </c>
      <c r="AE14" s="1158">
        <v>1</v>
      </c>
      <c r="AF14" s="1160">
        <v>0</v>
      </c>
      <c r="AG14" s="1160">
        <v>0</v>
      </c>
      <c r="AH14" s="966">
        <v>3</v>
      </c>
      <c r="AI14" s="1160">
        <v>0</v>
      </c>
      <c r="AJ14" s="966">
        <v>244</v>
      </c>
      <c r="AK14" s="1160">
        <v>0</v>
      </c>
      <c r="AL14" s="1160">
        <v>0</v>
      </c>
      <c r="AM14" s="1160">
        <v>0</v>
      </c>
      <c r="AN14" s="1160">
        <v>0</v>
      </c>
      <c r="AO14" s="1160">
        <v>0</v>
      </c>
      <c r="AP14" s="966">
        <v>5</v>
      </c>
      <c r="AQ14" s="1160">
        <v>0</v>
      </c>
      <c r="AR14" s="1160">
        <v>0</v>
      </c>
      <c r="AS14" s="1160">
        <v>0</v>
      </c>
      <c r="AT14" s="966">
        <v>846</v>
      </c>
      <c r="AU14" s="1160">
        <v>0</v>
      </c>
      <c r="AV14" s="1160">
        <v>0</v>
      </c>
      <c r="AW14" s="1160">
        <v>0</v>
      </c>
      <c r="AX14" s="966">
        <v>7</v>
      </c>
      <c r="AY14" s="1160">
        <v>0</v>
      </c>
      <c r="AZ14" s="1089">
        <v>2019</v>
      </c>
      <c r="BA14" s="1090">
        <v>2019</v>
      </c>
      <c r="BB14" s="1101">
        <v>590</v>
      </c>
      <c r="BC14" s="1100">
        <v>334</v>
      </c>
      <c r="BD14" s="1100">
        <v>256</v>
      </c>
      <c r="BE14" s="1100">
        <v>23</v>
      </c>
      <c r="BF14" s="1100">
        <v>13</v>
      </c>
      <c r="BG14" s="1100">
        <v>10</v>
      </c>
      <c r="BH14" s="966">
        <v>3</v>
      </c>
      <c r="BI14" s="1161">
        <v>0</v>
      </c>
      <c r="BJ14" s="1100">
        <v>314</v>
      </c>
      <c r="BK14" s="1100">
        <v>23</v>
      </c>
      <c r="BL14" s="1161">
        <v>0</v>
      </c>
      <c r="BM14" s="1161">
        <v>0</v>
      </c>
      <c r="BN14" s="966">
        <v>74</v>
      </c>
      <c r="BO14" s="1161">
        <v>0</v>
      </c>
      <c r="BP14" s="1161">
        <v>0</v>
      </c>
      <c r="BQ14" s="1161">
        <v>0</v>
      </c>
      <c r="BR14" s="1161">
        <v>0</v>
      </c>
      <c r="BS14" s="1161">
        <v>0</v>
      </c>
      <c r="BT14" s="966">
        <v>11</v>
      </c>
      <c r="BU14" s="1161">
        <v>0</v>
      </c>
      <c r="BV14" s="966">
        <v>1</v>
      </c>
      <c r="BW14" s="1161">
        <v>0</v>
      </c>
      <c r="BX14" s="1161">
        <v>0</v>
      </c>
      <c r="BY14" s="1161">
        <v>0</v>
      </c>
      <c r="BZ14" s="1161">
        <v>0</v>
      </c>
      <c r="CA14" s="1161">
        <v>0</v>
      </c>
      <c r="CB14" s="1100">
        <v>187</v>
      </c>
      <c r="CC14" s="1161">
        <v>0</v>
      </c>
      <c r="CD14" s="1100">
        <v>4</v>
      </c>
      <c r="CE14" s="1162">
        <v>0</v>
      </c>
      <c r="CF14" s="927">
        <v>2019</v>
      </c>
      <c r="CG14" s="1097"/>
      <c r="CH14" s="1097"/>
      <c r="CI14" s="1098"/>
      <c r="CJ14" s="1097"/>
      <c r="CK14" s="1097"/>
      <c r="CL14" s="1097"/>
      <c r="CM14" s="1097"/>
    </row>
    <row r="15" spans="1:91" s="89" customFormat="1" ht="15" customHeight="1" x14ac:dyDescent="0.2">
      <c r="A15" s="274" t="s">
        <v>5</v>
      </c>
      <c r="B15" s="275"/>
      <c r="C15" s="275"/>
      <c r="D15" s="275"/>
      <c r="E15" s="275"/>
      <c r="F15" s="275"/>
      <c r="G15" s="275"/>
      <c r="H15" s="632"/>
      <c r="I15" s="632"/>
      <c r="J15" s="632"/>
      <c r="K15" s="632"/>
      <c r="L15" s="632"/>
      <c r="M15" s="632"/>
      <c r="N15" s="632"/>
      <c r="O15" s="632"/>
      <c r="P15" s="632"/>
      <c r="Q15" s="632"/>
      <c r="R15" s="632"/>
      <c r="S15" s="632"/>
      <c r="T15" s="633"/>
      <c r="U15" s="274" t="s">
        <v>5</v>
      </c>
      <c r="V15" s="275"/>
      <c r="W15" s="275"/>
      <c r="X15" s="275"/>
      <c r="Y15" s="275"/>
      <c r="Z15" s="275"/>
      <c r="AA15" s="275"/>
      <c r="AB15" s="632"/>
      <c r="AC15" s="632"/>
      <c r="AD15" s="632"/>
      <c r="AE15" s="632"/>
      <c r="AF15" s="632"/>
      <c r="AG15" s="632"/>
      <c r="AH15" s="632"/>
      <c r="AI15" s="632"/>
      <c r="AJ15" s="632"/>
      <c r="AK15" s="632"/>
      <c r="AL15" s="632"/>
      <c r="AM15" s="972"/>
      <c r="AN15" s="632"/>
      <c r="AO15" s="632"/>
      <c r="AP15" s="632"/>
      <c r="AQ15" s="632"/>
      <c r="AR15" s="632"/>
      <c r="AS15" s="632"/>
      <c r="AT15" s="632"/>
      <c r="AU15" s="632"/>
      <c r="AV15" s="632"/>
      <c r="AW15" s="632"/>
      <c r="AX15" s="632"/>
      <c r="AY15" s="632"/>
      <c r="AZ15" s="633"/>
      <c r="BA15" s="274" t="s">
        <v>5</v>
      </c>
      <c r="BB15" s="275"/>
      <c r="BC15" s="275"/>
      <c r="BD15" s="275"/>
      <c r="BE15" s="275"/>
      <c r="BF15" s="351">
        <v>2016</v>
      </c>
      <c r="BG15" s="275"/>
      <c r="BH15" s="632"/>
      <c r="BI15" s="632"/>
      <c r="BJ15" s="632"/>
      <c r="BK15" s="632"/>
      <c r="BL15" s="632"/>
      <c r="BM15" s="632"/>
      <c r="BN15" s="632"/>
      <c r="BO15" s="632"/>
      <c r="BP15" s="276" t="s">
        <v>1</v>
      </c>
      <c r="BQ15" s="632"/>
      <c r="BR15" s="632"/>
      <c r="BS15" s="632"/>
      <c r="BT15" s="632"/>
      <c r="BU15" s="632"/>
      <c r="BV15" s="632"/>
      <c r="BW15" s="632"/>
      <c r="BX15" s="632"/>
      <c r="BY15" s="632"/>
      <c r="BZ15" s="632"/>
      <c r="CA15" s="632"/>
      <c r="CB15" s="632"/>
      <c r="CC15" s="632"/>
      <c r="CD15" s="632"/>
      <c r="CE15" s="632"/>
      <c r="CF15" s="634"/>
    </row>
    <row r="16" spans="1:91" s="89" customFormat="1" ht="15" customHeight="1" x14ac:dyDescent="0.2">
      <c r="A16" s="274" t="s">
        <v>538</v>
      </c>
      <c r="B16" s="275"/>
      <c r="C16" s="275"/>
      <c r="D16" s="275"/>
      <c r="E16" s="275"/>
      <c r="F16" s="275"/>
      <c r="G16" s="275"/>
      <c r="H16" s="632"/>
      <c r="I16" s="632"/>
      <c r="J16" s="632"/>
      <c r="K16" s="632"/>
      <c r="L16" s="632"/>
      <c r="M16" s="632"/>
      <c r="N16" s="632"/>
      <c r="O16" s="632"/>
      <c r="P16" s="632"/>
      <c r="Q16" s="632"/>
      <c r="R16" s="632"/>
      <c r="S16" s="632"/>
      <c r="T16" s="633"/>
      <c r="U16" s="274" t="s">
        <v>538</v>
      </c>
      <c r="V16" s="275"/>
      <c r="W16" s="275"/>
      <c r="X16" s="275"/>
      <c r="Y16" s="275"/>
      <c r="Z16" s="275"/>
      <c r="AA16" s="275"/>
      <c r="AB16" s="632"/>
      <c r="AC16" s="632"/>
      <c r="AD16" s="632"/>
      <c r="AE16" s="632"/>
      <c r="AF16" s="632"/>
      <c r="AG16" s="632"/>
      <c r="AH16" s="632"/>
      <c r="AI16" s="632"/>
      <c r="AJ16" s="632"/>
      <c r="AK16" s="632"/>
      <c r="AL16" s="632"/>
      <c r="AM16" s="632"/>
      <c r="AN16" s="632"/>
      <c r="AO16" s="632"/>
      <c r="AP16" s="632"/>
      <c r="AQ16" s="632"/>
      <c r="AR16" s="632"/>
      <c r="AS16" s="632"/>
      <c r="AT16" s="632"/>
      <c r="AU16" s="632"/>
      <c r="AV16" s="632"/>
      <c r="AW16" s="632"/>
      <c r="AX16" s="632"/>
      <c r="AY16" s="632"/>
      <c r="AZ16" s="633"/>
      <c r="BA16" s="274" t="s">
        <v>538</v>
      </c>
      <c r="BB16" s="275"/>
      <c r="BC16" s="275"/>
      <c r="BD16" s="275"/>
      <c r="BE16" s="275"/>
      <c r="BF16" s="275"/>
      <c r="BG16" s="275"/>
      <c r="BH16" s="632"/>
      <c r="BI16" s="632"/>
      <c r="BJ16" s="632"/>
      <c r="BK16" s="632"/>
      <c r="BL16" s="632"/>
      <c r="BM16" s="632"/>
      <c r="BN16" s="632"/>
      <c r="BO16" s="632"/>
      <c r="BP16" s="277" t="s">
        <v>465</v>
      </c>
      <c r="BQ16" s="632"/>
      <c r="BR16" s="632"/>
      <c r="BS16" s="632"/>
      <c r="BT16" s="632"/>
      <c r="BU16" s="632"/>
      <c r="BV16" s="632"/>
      <c r="BW16" s="632"/>
      <c r="BX16" s="632"/>
      <c r="BY16" s="632"/>
      <c r="BZ16" s="632"/>
      <c r="CA16" s="632"/>
      <c r="CB16" s="632"/>
      <c r="CC16" s="632"/>
      <c r="CD16" s="632"/>
      <c r="CE16" s="632"/>
      <c r="CF16" s="634"/>
    </row>
    <row r="17" spans="1:84" s="89" customFormat="1" ht="15" customHeight="1" x14ac:dyDescent="0.2">
      <c r="A17" s="274" t="s">
        <v>459</v>
      </c>
      <c r="B17" s="275"/>
      <c r="C17" s="275"/>
      <c r="D17" s="275"/>
      <c r="E17" s="275"/>
      <c r="F17" s="275"/>
      <c r="G17" s="275"/>
      <c r="H17" s="632"/>
      <c r="I17" s="632"/>
      <c r="J17" s="632"/>
      <c r="K17" s="632"/>
      <c r="L17" s="632"/>
      <c r="M17" s="632"/>
      <c r="N17" s="632"/>
      <c r="O17" s="632"/>
      <c r="P17" s="632"/>
      <c r="Q17" s="632"/>
      <c r="R17" s="632"/>
      <c r="S17" s="632"/>
      <c r="T17" s="633"/>
      <c r="U17" s="274" t="s">
        <v>459</v>
      </c>
      <c r="V17" s="275"/>
      <c r="W17" s="275"/>
      <c r="X17" s="275"/>
      <c r="Y17" s="275"/>
      <c r="Z17" s="275"/>
      <c r="AA17" s="275"/>
      <c r="AB17" s="632"/>
      <c r="AC17" s="632"/>
      <c r="AD17" s="632"/>
      <c r="AE17" s="632"/>
      <c r="AF17" s="632"/>
      <c r="AG17" s="632"/>
      <c r="AH17" s="632"/>
      <c r="AI17" s="632"/>
      <c r="AJ17" s="632"/>
      <c r="AK17" s="632"/>
      <c r="AL17" s="632"/>
      <c r="AM17" s="632"/>
      <c r="AN17" s="632"/>
      <c r="AO17" s="632"/>
      <c r="AP17" s="632"/>
      <c r="AQ17" s="632"/>
      <c r="AR17" s="632"/>
      <c r="AS17" s="632"/>
      <c r="AT17" s="632"/>
      <c r="AU17" s="632"/>
      <c r="AV17" s="632"/>
      <c r="AW17" s="632"/>
      <c r="AX17" s="632"/>
      <c r="AY17" s="632"/>
      <c r="AZ17" s="633"/>
      <c r="BA17" s="274" t="s">
        <v>459</v>
      </c>
      <c r="BB17" s="275"/>
      <c r="BC17" s="275"/>
      <c r="BD17" s="275"/>
      <c r="BE17" s="275"/>
      <c r="BF17" s="275"/>
      <c r="BG17" s="275"/>
      <c r="BH17" s="632"/>
      <c r="BI17" s="632"/>
      <c r="BJ17" s="632"/>
      <c r="BK17" s="632"/>
      <c r="BL17" s="632"/>
      <c r="BM17" s="632"/>
      <c r="BN17" s="632"/>
      <c r="BO17" s="632"/>
      <c r="BP17" s="632"/>
      <c r="BQ17" s="632"/>
      <c r="BR17" s="632"/>
      <c r="BS17" s="632"/>
      <c r="BT17" s="632"/>
      <c r="BU17" s="632"/>
      <c r="BV17" s="632"/>
      <c r="BW17" s="632"/>
      <c r="BX17" s="632"/>
      <c r="BY17" s="632"/>
      <c r="BZ17" s="632"/>
      <c r="CA17" s="632"/>
      <c r="CB17" s="632"/>
      <c r="CC17" s="632"/>
      <c r="CD17" s="632"/>
      <c r="CE17" s="632"/>
      <c r="CF17" s="634"/>
    </row>
    <row r="18" spans="1:84" s="89" customFormat="1" ht="15" customHeight="1" x14ac:dyDescent="0.2">
      <c r="A18" s="274" t="s">
        <v>151</v>
      </c>
      <c r="B18" s="275"/>
      <c r="C18" s="275"/>
      <c r="D18" s="275"/>
      <c r="E18" s="275"/>
      <c r="F18" s="275"/>
      <c r="G18" s="275"/>
      <c r="H18" s="632"/>
      <c r="I18" s="632"/>
      <c r="J18" s="632"/>
      <c r="K18" s="632"/>
      <c r="L18" s="632"/>
      <c r="M18" s="632"/>
      <c r="N18" s="632"/>
      <c r="O18" s="632"/>
      <c r="P18" s="632"/>
      <c r="Q18" s="632"/>
      <c r="R18" s="632"/>
      <c r="S18" s="632"/>
      <c r="T18" s="633"/>
      <c r="U18" s="274" t="s">
        <v>151</v>
      </c>
      <c r="V18" s="275"/>
      <c r="W18" s="275"/>
      <c r="X18" s="275"/>
      <c r="Y18" s="275"/>
      <c r="Z18" s="275"/>
      <c r="AA18" s="275"/>
      <c r="AB18" s="632"/>
      <c r="AC18" s="632"/>
      <c r="AD18" s="632"/>
      <c r="AE18" s="632"/>
      <c r="AF18" s="632"/>
      <c r="AG18" s="632"/>
      <c r="AH18" s="632"/>
      <c r="AI18" s="632"/>
      <c r="AJ18" s="632"/>
      <c r="AK18" s="632"/>
      <c r="AL18" s="632"/>
      <c r="AM18" s="632"/>
      <c r="AN18" s="632"/>
      <c r="AO18" s="632"/>
      <c r="AP18" s="632"/>
      <c r="AQ18" s="632"/>
      <c r="AR18" s="632"/>
      <c r="AS18" s="632"/>
      <c r="AT18" s="632"/>
      <c r="AU18" s="632"/>
      <c r="AV18" s="632"/>
      <c r="AW18" s="632"/>
      <c r="AX18" s="632"/>
      <c r="AY18" s="632"/>
      <c r="AZ18" s="633"/>
      <c r="BA18" s="274" t="s">
        <v>151</v>
      </c>
      <c r="BB18" s="275"/>
      <c r="BC18" s="275"/>
      <c r="BD18" s="275"/>
      <c r="BE18" s="275"/>
      <c r="BF18" s="275"/>
      <c r="BG18" s="275"/>
      <c r="BH18" s="632"/>
      <c r="BI18" s="632"/>
      <c r="BJ18" s="632"/>
      <c r="BK18" s="632"/>
      <c r="BL18" s="632"/>
      <c r="BM18" s="632"/>
      <c r="BN18" s="632"/>
      <c r="BO18" s="632"/>
      <c r="BP18" s="632"/>
      <c r="BQ18" s="632"/>
      <c r="BR18" s="632"/>
      <c r="BS18" s="632"/>
      <c r="BT18" s="632"/>
      <c r="BU18" s="632"/>
      <c r="BV18" s="632"/>
      <c r="BW18" s="632"/>
      <c r="BX18" s="632"/>
      <c r="BY18" s="632"/>
      <c r="BZ18" s="632"/>
      <c r="CA18" s="632"/>
      <c r="CB18" s="632"/>
      <c r="CC18" s="632"/>
      <c r="CD18" s="632"/>
      <c r="CE18" s="632"/>
      <c r="CF18" s="634"/>
    </row>
    <row r="19" spans="1:84" s="89" customFormat="1" ht="12" x14ac:dyDescent="0.2">
      <c r="A19" s="277" t="s">
        <v>140</v>
      </c>
      <c r="B19" s="635"/>
      <c r="C19" s="635"/>
      <c r="D19" s="635"/>
      <c r="E19" s="635"/>
      <c r="F19" s="635"/>
      <c r="G19" s="276" t="s">
        <v>642</v>
      </c>
      <c r="H19" s="276"/>
      <c r="I19" s="635"/>
      <c r="J19" s="635"/>
      <c r="K19" s="635"/>
      <c r="L19" s="276"/>
      <c r="M19" s="276"/>
      <c r="N19" s="636"/>
      <c r="O19" s="276"/>
      <c r="P19" s="276"/>
      <c r="Q19" s="276"/>
      <c r="R19" s="276"/>
      <c r="S19" s="276"/>
      <c r="T19" s="635"/>
      <c r="U19" s="277" t="s">
        <v>140</v>
      </c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6"/>
      <c r="AV19" s="276"/>
      <c r="AW19" s="276"/>
      <c r="AX19" s="276"/>
      <c r="AY19" s="276"/>
      <c r="AZ19" s="276"/>
      <c r="BA19" s="277" t="s">
        <v>140</v>
      </c>
      <c r="BB19" s="276"/>
      <c r="BC19" s="276"/>
      <c r="BD19" s="276"/>
      <c r="BE19" s="276"/>
      <c r="BF19" s="276"/>
      <c r="BG19" s="276"/>
      <c r="BH19" s="276"/>
      <c r="BI19" s="276"/>
      <c r="BJ19" s="276" t="s">
        <v>619</v>
      </c>
      <c r="BK19" s="276"/>
      <c r="BL19" s="276"/>
      <c r="BM19" s="276"/>
      <c r="BN19" s="276"/>
      <c r="BO19" s="276"/>
      <c r="BP19" s="276"/>
      <c r="BQ19" s="276"/>
      <c r="BR19" s="276"/>
      <c r="BS19" s="276"/>
      <c r="BT19" s="276"/>
      <c r="BU19" s="276"/>
      <c r="BV19" s="276"/>
      <c r="BW19" s="276"/>
      <c r="BX19" s="276"/>
      <c r="BY19" s="276"/>
      <c r="BZ19" s="276"/>
      <c r="CA19" s="276"/>
      <c r="CB19" s="276"/>
      <c r="CC19" s="276"/>
      <c r="CD19" s="276"/>
      <c r="CE19" s="276"/>
      <c r="CF19" s="276"/>
    </row>
    <row r="20" spans="1:84" x14ac:dyDescent="0.3">
      <c r="A20" s="758" t="s">
        <v>559</v>
      </c>
      <c r="B20" s="882"/>
      <c r="C20" s="882"/>
      <c r="D20" s="882"/>
      <c r="E20" s="882"/>
      <c r="F20" s="882"/>
      <c r="G20" s="883"/>
      <c r="H20" s="638"/>
      <c r="I20" s="639"/>
      <c r="J20" s="884"/>
      <c r="K20" s="884"/>
      <c r="L20" s="278"/>
      <c r="M20" s="278"/>
      <c r="N20" s="885"/>
      <c r="O20" s="276"/>
      <c r="P20" s="278"/>
      <c r="Q20" s="278"/>
      <c r="R20" s="278"/>
      <c r="S20" s="278"/>
      <c r="T20" s="886"/>
      <c r="U20" s="637" t="s">
        <v>559</v>
      </c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637" t="s">
        <v>559</v>
      </c>
      <c r="BB20" s="278"/>
      <c r="BC20" s="278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278"/>
      <c r="BR20" s="278"/>
      <c r="BS20" s="278"/>
      <c r="BT20" s="278"/>
      <c r="BU20" s="278"/>
      <c r="BV20" s="278"/>
      <c r="BW20" s="278"/>
      <c r="BX20" s="278"/>
      <c r="BY20" s="278"/>
      <c r="BZ20" s="278"/>
      <c r="CA20" s="278"/>
      <c r="CB20" s="278"/>
      <c r="CC20" s="278"/>
      <c r="CD20" s="278"/>
      <c r="CE20" s="278"/>
      <c r="CF20" s="278"/>
    </row>
    <row r="21" spans="1:84" x14ac:dyDescent="0.3">
      <c r="A21" s="279"/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53"/>
      <c r="M21" s="253"/>
      <c r="N21" s="252"/>
      <c r="O21" s="252"/>
      <c r="P21" s="253"/>
      <c r="Q21" s="253"/>
      <c r="R21" s="253"/>
      <c r="S21" s="253"/>
      <c r="T21" s="279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53"/>
      <c r="AZ21" s="253"/>
      <c r="BA21" s="240"/>
      <c r="BB21" s="253"/>
      <c r="BC21" s="253"/>
      <c r="BD21" s="253"/>
      <c r="BE21" s="253"/>
      <c r="BF21" s="253"/>
      <c r="BG21" s="253"/>
      <c r="BH21" s="253"/>
      <c r="BI21" s="253"/>
      <c r="BJ21" s="253"/>
      <c r="BK21" s="253"/>
      <c r="BL21" s="253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x14ac:dyDescent="0.3">
      <c r="A22" s="887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888"/>
      <c r="U22" s="888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888"/>
      <c r="BA22" s="888"/>
      <c r="BB22" s="280"/>
      <c r="BC22" s="280"/>
      <c r="BD22" s="280"/>
      <c r="BE22" s="280"/>
      <c r="BF22" s="280"/>
      <c r="BG22" s="280"/>
      <c r="BH22" s="280"/>
      <c r="BI22" s="280"/>
      <c r="BJ22" s="280"/>
      <c r="BK22" s="280"/>
      <c r="BL22" s="280"/>
      <c r="BM22" s="280"/>
      <c r="BN22" s="127"/>
      <c r="BO22" s="280"/>
      <c r="BP22" s="280"/>
      <c r="BQ22" s="280"/>
      <c r="BR22" s="280"/>
      <c r="BS22" s="280"/>
      <c r="BT22" s="280"/>
      <c r="BU22" s="280"/>
      <c r="BV22" s="280"/>
      <c r="BW22" s="280"/>
      <c r="BX22" s="280"/>
      <c r="BY22" s="280"/>
      <c r="BZ22" s="280"/>
      <c r="CA22" s="280"/>
      <c r="CB22" s="280"/>
      <c r="CC22" s="280"/>
      <c r="CD22" s="280"/>
      <c r="CE22" s="280"/>
      <c r="CF22" s="888"/>
    </row>
    <row r="23" spans="1:84" x14ac:dyDescent="0.3">
      <c r="BG23" s="281"/>
    </row>
    <row r="24" spans="1:84" x14ac:dyDescent="0.3">
      <c r="AD24" s="233"/>
      <c r="BG24" s="281"/>
    </row>
    <row r="25" spans="1:84" x14ac:dyDescent="0.3">
      <c r="BG25" s="281"/>
    </row>
    <row r="26" spans="1:84" x14ac:dyDescent="0.3">
      <c r="BG26" s="281"/>
    </row>
  </sheetData>
  <mergeCells count="51">
    <mergeCell ref="AJ4:AK4"/>
    <mergeCell ref="N5:O5"/>
    <mergeCell ref="U3:U7"/>
    <mergeCell ref="R4:S4"/>
    <mergeCell ref="V5:X5"/>
    <mergeCell ref="Y5:AA5"/>
    <mergeCell ref="AR4:AS4"/>
    <mergeCell ref="A1:K1"/>
    <mergeCell ref="A3:A7"/>
    <mergeCell ref="AP5:AQ5"/>
    <mergeCell ref="AN4:AO4"/>
    <mergeCell ref="U1:AK1"/>
    <mergeCell ref="AP4:AQ4"/>
    <mergeCell ref="AJ5:AK5"/>
    <mergeCell ref="AL1:AZ1"/>
    <mergeCell ref="E5:G5"/>
    <mergeCell ref="N3:S3"/>
    <mergeCell ref="B4:G4"/>
    <mergeCell ref="B5:D5"/>
    <mergeCell ref="AN5:AO5"/>
    <mergeCell ref="P4:Q4"/>
    <mergeCell ref="R5:S5"/>
    <mergeCell ref="BP3:CC3"/>
    <mergeCell ref="BE5:BG5"/>
    <mergeCell ref="AV4:AW4"/>
    <mergeCell ref="AX4:AY4"/>
    <mergeCell ref="BA3:BA7"/>
    <mergeCell ref="AX5:AY5"/>
    <mergeCell ref="AV5:AW5"/>
    <mergeCell ref="AZ3:AZ7"/>
    <mergeCell ref="BB5:BD5"/>
    <mergeCell ref="BB4:BG4"/>
    <mergeCell ref="BN4:BO4"/>
    <mergeCell ref="BP4:BQ4"/>
    <mergeCell ref="BN5:BO5"/>
    <mergeCell ref="L1:T1"/>
    <mergeCell ref="BA1:BO1"/>
    <mergeCell ref="BP1:CF1"/>
    <mergeCell ref="BB3:BO3"/>
    <mergeCell ref="V3:AK3"/>
    <mergeCell ref="T3:T7"/>
    <mergeCell ref="V4:AA4"/>
    <mergeCell ref="P5:Q5"/>
    <mergeCell ref="BP5:BQ5"/>
    <mergeCell ref="BZ4:CA4"/>
    <mergeCell ref="CF3:CF7"/>
    <mergeCell ref="BV4:BW4"/>
    <mergeCell ref="AR5:AS5"/>
    <mergeCell ref="CD3:CE5"/>
    <mergeCell ref="BV5:BW5"/>
    <mergeCell ref="BZ5:CA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6" orientation="portrait" horizontalDpi="300" verticalDpi="300" r:id="rId1"/>
  <headerFooter>
    <oddHeader>&amp;L&amp;"돋움,Regular"&amp;P&amp;R&amp;"돋움,Regular"&amp;P</oddHeader>
  </headerFooter>
  <colBreaks count="2" manualBreakCount="2">
    <brk id="20" max="16383" man="1"/>
    <brk id="52" max="16383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E15"/>
  <sheetViews>
    <sheetView view="pageBreakPreview" zoomScaleNormal="100" zoomScaleSheetLayoutView="100" workbookViewId="0">
      <selection activeCell="N23" sqref="N23"/>
    </sheetView>
  </sheetViews>
  <sheetFormatPr defaultColWidth="9.625" defaultRowHeight="17.25" x14ac:dyDescent="0.3"/>
  <cols>
    <col min="1" max="1" width="9.875" style="99" customWidth="1"/>
    <col min="2" max="2" width="9.25" style="99" customWidth="1"/>
    <col min="3" max="3" width="10.375" style="99" customWidth="1"/>
    <col min="4" max="4" width="7.75" style="99" customWidth="1"/>
    <col min="5" max="5" width="10.125" style="99" customWidth="1"/>
    <col min="6" max="6" width="11.125" style="99" customWidth="1"/>
    <col min="7" max="7" width="7.625" style="99" customWidth="1"/>
    <col min="8" max="8" width="7.125" style="99" customWidth="1"/>
    <col min="9" max="9" width="7" style="99" customWidth="1"/>
    <col min="10" max="10" width="8.5" style="99" customWidth="1"/>
    <col min="11" max="11" width="7.75" style="99" customWidth="1"/>
    <col min="12" max="12" width="8.375" style="99" customWidth="1"/>
    <col min="13" max="13" width="7.75" style="99" customWidth="1"/>
    <col min="14" max="14" width="9.375" style="99" customWidth="1"/>
    <col min="15" max="15" width="9.75" style="99" customWidth="1"/>
    <col min="16" max="16" width="12" style="99" customWidth="1"/>
    <col min="17" max="17" width="9.25" style="99" customWidth="1"/>
    <col min="18" max="18" width="9.75" style="99" customWidth="1"/>
    <col min="19" max="16384" width="9.625" style="99"/>
  </cols>
  <sheetData>
    <row r="1" spans="1:31" s="164" customFormat="1" ht="44.25" customHeight="1" x14ac:dyDescent="0.15">
      <c r="A1" s="1280" t="s">
        <v>885</v>
      </c>
      <c r="B1" s="1280"/>
      <c r="C1" s="1280"/>
      <c r="D1" s="1280"/>
      <c r="E1" s="1280"/>
      <c r="F1" s="1280"/>
      <c r="G1" s="719"/>
      <c r="H1" s="719"/>
      <c r="I1" s="719"/>
      <c r="J1" s="719"/>
      <c r="K1" s="1367" t="s">
        <v>514</v>
      </c>
      <c r="L1" s="1329"/>
      <c r="M1" s="1329"/>
      <c r="N1" s="1329"/>
      <c r="O1" s="1329"/>
      <c r="P1" s="1329"/>
      <c r="Q1" s="1329"/>
      <c r="R1" s="1329"/>
    </row>
    <row r="2" spans="1:31" ht="24.95" customHeight="1" x14ac:dyDescent="0.3">
      <c r="A2" s="110" t="s">
        <v>163</v>
      </c>
      <c r="R2" s="53" t="s">
        <v>48</v>
      </c>
    </row>
    <row r="3" spans="1:31" s="302" customFormat="1" ht="19.5" customHeight="1" x14ac:dyDescent="0.15">
      <c r="A3" s="1256" t="s">
        <v>170</v>
      </c>
      <c r="B3" s="721" t="s">
        <v>383</v>
      </c>
      <c r="C3" s="1368" t="s">
        <v>545</v>
      </c>
      <c r="D3" s="1369"/>
      <c r="E3" s="1369"/>
      <c r="F3" s="1369"/>
      <c r="G3" s="1369"/>
      <c r="H3" s="1369"/>
      <c r="I3" s="1369"/>
      <c r="J3" s="1369"/>
      <c r="K3" s="1369"/>
      <c r="L3" s="1369"/>
      <c r="M3" s="1369"/>
      <c r="N3" s="1369"/>
      <c r="O3" s="1369"/>
      <c r="P3" s="1369"/>
      <c r="Q3" s="1369"/>
      <c r="R3" s="1258" t="s">
        <v>179</v>
      </c>
    </row>
    <row r="4" spans="1:31" s="302" customFormat="1" ht="19.5" customHeight="1" x14ac:dyDescent="0.15">
      <c r="A4" s="1217"/>
      <c r="B4" s="722" t="s">
        <v>862</v>
      </c>
      <c r="C4" s="567" t="s">
        <v>383</v>
      </c>
      <c r="D4" s="1379" t="s">
        <v>852</v>
      </c>
      <c r="E4" s="1374" t="s">
        <v>398</v>
      </c>
      <c r="F4" s="724"/>
      <c r="G4" s="1379" t="s">
        <v>863</v>
      </c>
      <c r="H4" s="1370" t="s">
        <v>401</v>
      </c>
      <c r="I4" s="1371"/>
      <c r="J4" s="1374" t="s">
        <v>1141</v>
      </c>
      <c r="K4" s="1375"/>
      <c r="L4" s="1375"/>
      <c r="M4" s="1375"/>
      <c r="N4" s="1376"/>
      <c r="O4" s="725" t="s">
        <v>1197</v>
      </c>
      <c r="P4" s="723"/>
      <c r="Q4" s="723"/>
      <c r="R4" s="1218"/>
    </row>
    <row r="5" spans="1:31" s="302" customFormat="1" ht="19.5" customHeight="1" x14ac:dyDescent="0.15">
      <c r="A5" s="1217"/>
      <c r="B5" s="722" t="s">
        <v>419</v>
      </c>
      <c r="C5" s="726" t="s">
        <v>418</v>
      </c>
      <c r="D5" s="1380"/>
      <c r="E5" s="1381"/>
      <c r="F5" s="727"/>
      <c r="G5" s="1380"/>
      <c r="H5" s="1372"/>
      <c r="I5" s="1373"/>
      <c r="J5" s="728" t="s">
        <v>741</v>
      </c>
      <c r="K5" s="729" t="s">
        <v>737</v>
      </c>
      <c r="L5" s="728" t="s">
        <v>844</v>
      </c>
      <c r="M5" s="730" t="s">
        <v>737</v>
      </c>
      <c r="N5" s="728" t="s">
        <v>405</v>
      </c>
      <c r="O5" s="728" t="s">
        <v>745</v>
      </c>
      <c r="P5" s="731" t="s">
        <v>417</v>
      </c>
      <c r="Q5" s="732"/>
      <c r="R5" s="1218"/>
    </row>
    <row r="6" spans="1:31" s="1020" customFormat="1" ht="19.5" customHeight="1" x14ac:dyDescent="0.15">
      <c r="A6" s="1217"/>
      <c r="B6" s="1377" t="s">
        <v>636</v>
      </c>
      <c r="C6" s="733" t="s">
        <v>859</v>
      </c>
      <c r="D6" s="1377" t="s">
        <v>20</v>
      </c>
      <c r="E6" s="1377" t="s">
        <v>613</v>
      </c>
      <c r="F6" s="734" t="s">
        <v>390</v>
      </c>
      <c r="G6" s="1383" t="s">
        <v>267</v>
      </c>
      <c r="H6" s="735" t="s">
        <v>753</v>
      </c>
      <c r="I6" s="736" t="s">
        <v>768</v>
      </c>
      <c r="J6" s="733"/>
      <c r="K6" s="737" t="s">
        <v>852</v>
      </c>
      <c r="L6" s="738"/>
      <c r="M6" s="739" t="s">
        <v>852</v>
      </c>
      <c r="N6" s="733"/>
      <c r="O6" s="738"/>
      <c r="P6" s="740"/>
      <c r="Q6" s="741" t="s">
        <v>380</v>
      </c>
      <c r="R6" s="1218"/>
    </row>
    <row r="7" spans="1:31" s="682" customFormat="1" ht="38.25" customHeight="1" x14ac:dyDescent="0.3">
      <c r="A7" s="1257"/>
      <c r="B7" s="1378"/>
      <c r="C7" s="742" t="s">
        <v>102</v>
      </c>
      <c r="D7" s="1378"/>
      <c r="E7" s="1382"/>
      <c r="F7" s="743" t="s">
        <v>104</v>
      </c>
      <c r="G7" s="1382"/>
      <c r="H7" s="744" t="s">
        <v>222</v>
      </c>
      <c r="I7" s="743" t="s">
        <v>211</v>
      </c>
      <c r="J7" s="743" t="s">
        <v>1071</v>
      </c>
      <c r="K7" s="742" t="s">
        <v>1073</v>
      </c>
      <c r="L7" s="742" t="s">
        <v>1195</v>
      </c>
      <c r="M7" s="742" t="s">
        <v>1073</v>
      </c>
      <c r="N7" s="743" t="s">
        <v>1079</v>
      </c>
      <c r="O7" s="742" t="s">
        <v>1168</v>
      </c>
      <c r="P7" s="745" t="s">
        <v>662</v>
      </c>
      <c r="Q7" s="746" t="s">
        <v>1190</v>
      </c>
      <c r="R7" s="1259"/>
      <c r="S7" s="681"/>
      <c r="T7" s="681"/>
      <c r="U7" s="681"/>
      <c r="V7" s="681"/>
      <c r="W7" s="681"/>
      <c r="X7" s="681"/>
      <c r="Y7" s="681"/>
      <c r="Z7" s="681"/>
      <c r="AA7" s="681"/>
      <c r="AB7" s="681"/>
      <c r="AC7" s="681"/>
      <c r="AD7" s="681"/>
      <c r="AE7" s="681"/>
    </row>
    <row r="8" spans="1:31" s="751" customFormat="1" ht="24" customHeight="1" x14ac:dyDescent="0.3">
      <c r="A8" s="765">
        <v>2017</v>
      </c>
      <c r="B8" s="752">
        <v>2</v>
      </c>
      <c r="C8" s="753">
        <v>2</v>
      </c>
      <c r="D8" s="753">
        <v>0</v>
      </c>
      <c r="E8" s="752">
        <v>0</v>
      </c>
      <c r="F8" s="752">
        <v>0</v>
      </c>
      <c r="G8" s="752">
        <v>0</v>
      </c>
      <c r="H8" s="752">
        <v>2</v>
      </c>
      <c r="I8" s="752">
        <v>0</v>
      </c>
      <c r="J8" s="752">
        <v>2</v>
      </c>
      <c r="K8" s="753">
        <v>0</v>
      </c>
      <c r="L8" s="752">
        <v>0</v>
      </c>
      <c r="M8" s="752">
        <v>0</v>
      </c>
      <c r="N8" s="752">
        <v>0</v>
      </c>
      <c r="O8" s="752">
        <v>0</v>
      </c>
      <c r="P8" s="752">
        <v>2</v>
      </c>
      <c r="Q8" s="755">
        <v>0</v>
      </c>
      <c r="R8" s="764">
        <v>2017</v>
      </c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</row>
    <row r="9" spans="1:31" s="751" customFormat="1" ht="24" customHeight="1" x14ac:dyDescent="0.3">
      <c r="A9" s="870">
        <v>2018</v>
      </c>
      <c r="B9" s="752">
        <v>3</v>
      </c>
      <c r="C9" s="753">
        <v>3</v>
      </c>
      <c r="D9" s="753">
        <v>0</v>
      </c>
      <c r="E9" s="752">
        <v>0</v>
      </c>
      <c r="F9" s="752">
        <v>0</v>
      </c>
      <c r="G9" s="752">
        <v>0</v>
      </c>
      <c r="H9" s="752">
        <v>2</v>
      </c>
      <c r="I9" s="752">
        <v>1</v>
      </c>
      <c r="J9" s="752">
        <v>3</v>
      </c>
      <c r="K9" s="753">
        <v>0</v>
      </c>
      <c r="L9" s="752">
        <v>0</v>
      </c>
      <c r="M9" s="752">
        <v>0</v>
      </c>
      <c r="N9" s="752">
        <v>0</v>
      </c>
      <c r="O9" s="752">
        <v>1</v>
      </c>
      <c r="P9" s="752">
        <v>2</v>
      </c>
      <c r="Q9" s="755">
        <v>2</v>
      </c>
      <c r="R9" s="869">
        <v>2018</v>
      </c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</row>
    <row r="10" spans="1:31" s="682" customFormat="1" ht="24" customHeight="1" x14ac:dyDescent="0.3">
      <c r="A10" s="913">
        <v>2019</v>
      </c>
      <c r="B10" s="1104">
        <v>2</v>
      </c>
      <c r="C10" s="1104">
        <v>2</v>
      </c>
      <c r="D10" s="1104">
        <v>0</v>
      </c>
      <c r="E10" s="1104">
        <v>0</v>
      </c>
      <c r="F10" s="1104">
        <v>0</v>
      </c>
      <c r="G10" s="1104">
        <v>0</v>
      </c>
      <c r="H10" s="1104">
        <v>2</v>
      </c>
      <c r="I10" s="1104">
        <v>0</v>
      </c>
      <c r="J10" s="1104">
        <v>2</v>
      </c>
      <c r="K10" s="1105">
        <v>0</v>
      </c>
      <c r="L10" s="1104">
        <v>0</v>
      </c>
      <c r="M10" s="1104">
        <v>0</v>
      </c>
      <c r="N10" s="1105">
        <v>0</v>
      </c>
      <c r="O10" s="1105">
        <v>0</v>
      </c>
      <c r="P10" s="1105">
        <v>2</v>
      </c>
      <c r="Q10" s="1105">
        <v>0</v>
      </c>
      <c r="R10" s="913">
        <v>2019</v>
      </c>
      <c r="S10" s="681"/>
      <c r="T10" s="681"/>
      <c r="U10" s="681"/>
      <c r="V10" s="681"/>
      <c r="W10" s="681"/>
      <c r="X10" s="681"/>
      <c r="Y10" s="681"/>
      <c r="Z10" s="681"/>
      <c r="AA10" s="681"/>
      <c r="AB10" s="681"/>
      <c r="AC10" s="681"/>
      <c r="AD10" s="681"/>
      <c r="AE10" s="681"/>
    </row>
    <row r="11" spans="1:31" ht="12.75" customHeight="1" x14ac:dyDescent="0.3">
      <c r="A11" s="49" t="s">
        <v>509</v>
      </c>
      <c r="B11" s="49"/>
    </row>
    <row r="12" spans="1:31" ht="12.75" customHeight="1" x14ac:dyDescent="0.3">
      <c r="A12" s="49" t="s">
        <v>1189</v>
      </c>
      <c r="B12" s="49"/>
    </row>
    <row r="13" spans="1:31" ht="12" customHeight="1" x14ac:dyDescent="0.3">
      <c r="A13" s="163" t="s">
        <v>569</v>
      </c>
    </row>
    <row r="15" spans="1:31" x14ac:dyDescent="0.3">
      <c r="Q15" s="305"/>
    </row>
  </sheetData>
  <mergeCells count="14">
    <mergeCell ref="K1:R1"/>
    <mergeCell ref="A1:F1"/>
    <mergeCell ref="C3:Q3"/>
    <mergeCell ref="H4:I5"/>
    <mergeCell ref="J4:N4"/>
    <mergeCell ref="R3:R7"/>
    <mergeCell ref="A3:A7"/>
    <mergeCell ref="B6:B7"/>
    <mergeCell ref="D6:D7"/>
    <mergeCell ref="D4:D5"/>
    <mergeCell ref="E4:E5"/>
    <mergeCell ref="E6:E7"/>
    <mergeCell ref="G4:G5"/>
    <mergeCell ref="G6:G7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7" pageOrder="overThenDown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M36"/>
  <sheetViews>
    <sheetView view="pageBreakPreview" zoomScaleNormal="100" zoomScaleSheetLayoutView="100" workbookViewId="0">
      <selection activeCell="F14" sqref="F14"/>
    </sheetView>
  </sheetViews>
  <sheetFormatPr defaultColWidth="9" defaultRowHeight="17.25" x14ac:dyDescent="0.3"/>
  <cols>
    <col min="1" max="1" width="7.125" style="99" customWidth="1"/>
    <col min="2" max="4" width="5.125" style="273" customWidth="1"/>
    <col min="5" max="5" width="8.375" style="273" customWidth="1"/>
    <col min="6" max="6" width="5.125" style="273" customWidth="1"/>
    <col min="7" max="9" width="8.375" style="273" customWidth="1"/>
    <col min="10" max="11" width="10.625" style="273" customWidth="1"/>
    <col min="12" max="12" width="5.125" style="273" customWidth="1"/>
    <col min="13" max="18" width="6.875" style="273" customWidth="1"/>
    <col min="19" max="19" width="9.5" style="234" customWidth="1"/>
    <col min="20" max="20" width="7.375" style="234" customWidth="1"/>
    <col min="21" max="23" width="7.375" style="233" customWidth="1"/>
    <col min="24" max="24" width="9.5" style="234" customWidth="1"/>
    <col min="25" max="25" width="9.5" style="233" customWidth="1"/>
    <col min="26" max="28" width="6.5" style="233" customWidth="1"/>
    <col min="29" max="29" width="8.25" style="272" customWidth="1"/>
    <col min="30" max="30" width="6.875" style="234" customWidth="1"/>
    <col min="31" max="33" width="4.25" style="234" customWidth="1"/>
    <col min="34" max="34" width="6.125" style="272" customWidth="1"/>
    <col min="35" max="35" width="7.125" style="272" customWidth="1"/>
    <col min="36" max="36" width="8.125" style="272" customWidth="1"/>
    <col min="37" max="37" width="9.625" style="234" customWidth="1"/>
    <col min="38" max="39" width="9" style="335" hidden="1" customWidth="1"/>
    <col min="40" max="40" width="5.625" style="335" customWidth="1"/>
    <col min="41" max="16384" width="9" style="335"/>
  </cols>
  <sheetData>
    <row r="1" spans="1:37" s="310" customFormat="1" ht="24.95" customHeight="1" x14ac:dyDescent="0.35">
      <c r="A1" s="1280" t="s">
        <v>34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1280"/>
      <c r="M1" s="1280"/>
      <c r="N1" s="1280"/>
      <c r="O1" s="1280"/>
      <c r="P1" s="1280"/>
      <c r="Q1" s="1280"/>
      <c r="R1" s="1280"/>
      <c r="S1" s="1405" t="s">
        <v>141</v>
      </c>
      <c r="T1" s="1405"/>
      <c r="U1" s="1405"/>
      <c r="V1" s="1405"/>
      <c r="W1" s="1405"/>
      <c r="X1" s="1405"/>
      <c r="Y1" s="1405"/>
      <c r="Z1" s="1405"/>
      <c r="AA1" s="1405"/>
      <c r="AB1" s="1405"/>
      <c r="AC1" s="1405"/>
      <c r="AD1" s="1405"/>
      <c r="AE1" s="1405"/>
      <c r="AF1" s="1405"/>
      <c r="AG1" s="1405"/>
      <c r="AH1" s="1405"/>
      <c r="AI1" s="1405"/>
      <c r="AJ1" s="1405"/>
      <c r="AK1" s="1405"/>
    </row>
    <row r="2" spans="1:37" s="311" customFormat="1" ht="24.95" customHeight="1" x14ac:dyDescent="0.25">
      <c r="A2" s="598" t="s">
        <v>906</v>
      </c>
      <c r="B2" s="599"/>
      <c r="C2" s="599"/>
      <c r="D2" s="599"/>
      <c r="E2" s="600"/>
      <c r="F2" s="600"/>
      <c r="G2" s="600"/>
      <c r="H2" s="600"/>
      <c r="I2" s="600"/>
      <c r="J2" s="601"/>
      <c r="K2" s="601"/>
      <c r="L2" s="602"/>
      <c r="M2" s="602"/>
      <c r="N2" s="602"/>
      <c r="O2" s="602"/>
      <c r="P2" s="603"/>
      <c r="Q2" s="603"/>
      <c r="R2" s="603"/>
      <c r="S2" s="604"/>
      <c r="T2" s="604"/>
      <c r="U2" s="605"/>
      <c r="V2" s="605"/>
      <c r="W2" s="605"/>
      <c r="X2" s="604"/>
      <c r="Y2" s="604"/>
      <c r="Z2" s="605"/>
      <c r="AA2" s="605"/>
      <c r="AB2" s="605"/>
      <c r="AC2" s="600"/>
      <c r="AD2" s="601"/>
      <c r="AE2" s="602"/>
      <c r="AF2" s="602"/>
      <c r="AG2" s="602"/>
      <c r="AH2" s="602"/>
      <c r="AI2" s="604"/>
      <c r="AJ2" s="603"/>
      <c r="AK2" s="606" t="s">
        <v>651</v>
      </c>
    </row>
    <row r="3" spans="1:37" s="312" customFormat="1" ht="19.5" customHeight="1" x14ac:dyDescent="0.15">
      <c r="A3" s="1225" t="s">
        <v>171</v>
      </c>
      <c r="B3" s="1388" t="s">
        <v>1211</v>
      </c>
      <c r="C3" s="1391"/>
      <c r="D3" s="1391"/>
      <c r="E3" s="1391"/>
      <c r="F3" s="1391"/>
      <c r="G3" s="1391"/>
      <c r="H3" s="1391"/>
      <c r="I3" s="1391"/>
      <c r="J3" s="1391"/>
      <c r="K3" s="1391"/>
      <c r="L3" s="1392"/>
      <c r="M3" s="1417" t="s">
        <v>886</v>
      </c>
      <c r="N3" s="1418"/>
      <c r="O3" s="1418"/>
      <c r="P3" s="1418"/>
      <c r="Q3" s="1418"/>
      <c r="R3" s="1418"/>
      <c r="S3" s="1418"/>
      <c r="T3" s="1418"/>
      <c r="U3" s="1418"/>
      <c r="V3" s="1418"/>
      <c r="W3" s="1418"/>
      <c r="X3" s="1418"/>
      <c r="Y3" s="1419"/>
      <c r="Z3" s="1388" t="s">
        <v>631</v>
      </c>
      <c r="AA3" s="1391"/>
      <c r="AB3" s="1391"/>
      <c r="AC3" s="1391"/>
      <c r="AD3" s="1391"/>
      <c r="AE3" s="1391"/>
      <c r="AF3" s="1391"/>
      <c r="AG3" s="1391"/>
      <c r="AH3" s="1391"/>
      <c r="AI3" s="1391"/>
      <c r="AJ3" s="1392"/>
      <c r="AK3" s="1388" t="s">
        <v>179</v>
      </c>
    </row>
    <row r="4" spans="1:37" s="312" customFormat="1" ht="19.5" customHeight="1" x14ac:dyDescent="0.15">
      <c r="A4" s="1226"/>
      <c r="B4" s="1411" t="s">
        <v>573</v>
      </c>
      <c r="C4" s="1412"/>
      <c r="D4" s="1412"/>
      <c r="E4" s="1412"/>
      <c r="F4" s="1412"/>
      <c r="G4" s="1412"/>
      <c r="H4" s="1412"/>
      <c r="I4" s="1412"/>
      <c r="J4" s="1412"/>
      <c r="K4" s="1412"/>
      <c r="L4" s="1413"/>
      <c r="M4" s="1420" t="s">
        <v>575</v>
      </c>
      <c r="N4" s="1421"/>
      <c r="O4" s="1421"/>
      <c r="P4" s="1421"/>
      <c r="Q4" s="1421"/>
      <c r="R4" s="1421"/>
      <c r="S4" s="1421"/>
      <c r="T4" s="1421"/>
      <c r="U4" s="1421"/>
      <c r="V4" s="1421"/>
      <c r="W4" s="1421"/>
      <c r="X4" s="1421"/>
      <c r="Y4" s="1422"/>
      <c r="Z4" s="1394" t="s">
        <v>451</v>
      </c>
      <c r="AA4" s="1395"/>
      <c r="AB4" s="1395"/>
      <c r="AC4" s="1395"/>
      <c r="AD4" s="1395"/>
      <c r="AE4" s="1395"/>
      <c r="AF4" s="1395"/>
      <c r="AG4" s="1395"/>
      <c r="AH4" s="1395"/>
      <c r="AI4" s="1395"/>
      <c r="AJ4" s="1396"/>
      <c r="AK4" s="1389"/>
    </row>
    <row r="5" spans="1:37" s="312" customFormat="1" ht="19.5" customHeight="1" x14ac:dyDescent="0.15">
      <c r="A5" s="1226"/>
      <c r="B5" s="1399" t="s">
        <v>121</v>
      </c>
      <c r="C5" s="1400"/>
      <c r="D5" s="1401"/>
      <c r="E5" s="314"/>
      <c r="F5" s="1399" t="s">
        <v>661</v>
      </c>
      <c r="G5" s="1400"/>
      <c r="H5" s="1400"/>
      <c r="I5" s="1400"/>
      <c r="J5" s="1401"/>
      <c r="K5" s="1044"/>
      <c r="L5" s="315"/>
      <c r="M5" s="1399" t="s">
        <v>121</v>
      </c>
      <c r="N5" s="1400"/>
      <c r="O5" s="1401"/>
      <c r="P5" s="1408" t="s">
        <v>1164</v>
      </c>
      <c r="Q5" s="1409"/>
      <c r="R5" s="1409"/>
      <c r="S5" s="1409"/>
      <c r="T5" s="1410"/>
      <c r="U5" s="1408" t="s">
        <v>1110</v>
      </c>
      <c r="V5" s="1409"/>
      <c r="W5" s="1409"/>
      <c r="X5" s="1409"/>
      <c r="Y5" s="1410"/>
      <c r="Z5" s="1408" t="s">
        <v>1144</v>
      </c>
      <c r="AA5" s="1409"/>
      <c r="AB5" s="1409"/>
      <c r="AC5" s="1409"/>
      <c r="AD5" s="1410"/>
      <c r="AE5" s="1402" t="s">
        <v>153</v>
      </c>
      <c r="AF5" s="1403"/>
      <c r="AG5" s="1403"/>
      <c r="AH5" s="1403"/>
      <c r="AI5" s="1404"/>
      <c r="AJ5" s="389" t="s">
        <v>841</v>
      </c>
      <c r="AK5" s="1389"/>
    </row>
    <row r="6" spans="1:37" s="312" customFormat="1" ht="40.5" x14ac:dyDescent="0.15">
      <c r="A6" s="1226"/>
      <c r="B6" s="316"/>
      <c r="C6" s="1384" t="s">
        <v>311</v>
      </c>
      <c r="D6" s="1384" t="s">
        <v>1001</v>
      </c>
      <c r="E6" s="1034" t="s">
        <v>319</v>
      </c>
      <c r="F6" s="1035" t="s">
        <v>735</v>
      </c>
      <c r="G6" s="314" t="s">
        <v>827</v>
      </c>
      <c r="H6" s="889" t="s">
        <v>894</v>
      </c>
      <c r="I6" s="889" t="s">
        <v>893</v>
      </c>
      <c r="J6" s="1385" t="s">
        <v>527</v>
      </c>
      <c r="K6" s="1386" t="s">
        <v>475</v>
      </c>
      <c r="L6" s="1034" t="s">
        <v>342</v>
      </c>
      <c r="M6" s="316"/>
      <c r="N6" s="1384" t="s">
        <v>311</v>
      </c>
      <c r="O6" s="1384" t="s">
        <v>1001</v>
      </c>
      <c r="P6" s="1414" t="s">
        <v>771</v>
      </c>
      <c r="Q6" s="1415"/>
      <c r="R6" s="1416"/>
      <c r="S6" s="716" t="s">
        <v>334</v>
      </c>
      <c r="T6" s="1034" t="s">
        <v>335</v>
      </c>
      <c r="U6" s="1399" t="s">
        <v>121</v>
      </c>
      <c r="V6" s="1400"/>
      <c r="W6" s="1401"/>
      <c r="X6" s="317" t="s">
        <v>334</v>
      </c>
      <c r="Y6" s="1044" t="s">
        <v>335</v>
      </c>
      <c r="Z6" s="313" t="s">
        <v>121</v>
      </c>
      <c r="AA6" s="318"/>
      <c r="AB6" s="319"/>
      <c r="AC6" s="1321" t="s">
        <v>1125</v>
      </c>
      <c r="AD6" s="1393" t="s">
        <v>1129</v>
      </c>
      <c r="AE6" s="1399" t="s">
        <v>121</v>
      </c>
      <c r="AF6" s="1400"/>
      <c r="AG6" s="1401"/>
      <c r="AH6" s="1406" t="s">
        <v>1156</v>
      </c>
      <c r="AI6" s="1397" t="s">
        <v>1161</v>
      </c>
      <c r="AJ6" s="1035"/>
      <c r="AK6" s="1389"/>
    </row>
    <row r="7" spans="1:37" s="312" customFormat="1" ht="44.25" customHeight="1" x14ac:dyDescent="0.25">
      <c r="A7" s="1227"/>
      <c r="B7" s="321" t="s">
        <v>301</v>
      </c>
      <c r="C7" s="1384"/>
      <c r="D7" s="1384"/>
      <c r="E7" s="973" t="s">
        <v>416</v>
      </c>
      <c r="F7" s="1036"/>
      <c r="G7" s="322" t="s">
        <v>238</v>
      </c>
      <c r="H7" s="1041" t="s">
        <v>1114</v>
      </c>
      <c r="I7" s="1041" t="s">
        <v>1149</v>
      </c>
      <c r="J7" s="1321"/>
      <c r="K7" s="1387"/>
      <c r="L7" s="323" t="s">
        <v>279</v>
      </c>
      <c r="M7" s="325" t="s">
        <v>301</v>
      </c>
      <c r="N7" s="1384"/>
      <c r="O7" s="1384"/>
      <c r="P7" s="324" t="s">
        <v>301</v>
      </c>
      <c r="Q7" s="1043" t="s">
        <v>311</v>
      </c>
      <c r="R7" s="326" t="s">
        <v>1001</v>
      </c>
      <c r="S7" s="327" t="s">
        <v>1158</v>
      </c>
      <c r="T7" s="1036" t="s">
        <v>633</v>
      </c>
      <c r="U7" s="325" t="s">
        <v>301</v>
      </c>
      <c r="V7" s="1043" t="s">
        <v>311</v>
      </c>
      <c r="W7" s="326" t="s">
        <v>1001</v>
      </c>
      <c r="X7" s="327" t="s">
        <v>1158</v>
      </c>
      <c r="Y7" s="1036" t="s">
        <v>633</v>
      </c>
      <c r="Z7" s="325" t="s">
        <v>301</v>
      </c>
      <c r="AA7" s="1036" t="s">
        <v>311</v>
      </c>
      <c r="AB7" s="327" t="s">
        <v>988</v>
      </c>
      <c r="AC7" s="1384"/>
      <c r="AD7" s="1373"/>
      <c r="AE7" s="324" t="s">
        <v>191</v>
      </c>
      <c r="AF7" s="1043" t="s">
        <v>311</v>
      </c>
      <c r="AG7" s="1043" t="s">
        <v>1001</v>
      </c>
      <c r="AH7" s="1407"/>
      <c r="AI7" s="1398"/>
      <c r="AJ7" s="322" t="s">
        <v>90</v>
      </c>
      <c r="AK7" s="1390"/>
    </row>
    <row r="8" spans="1:37" s="332" customFormat="1" ht="24" customHeight="1" x14ac:dyDescent="0.25">
      <c r="A8" s="120">
        <v>2013</v>
      </c>
      <c r="B8" s="328">
        <v>420</v>
      </c>
      <c r="C8" s="331">
        <v>255</v>
      </c>
      <c r="D8" s="331">
        <v>165</v>
      </c>
      <c r="E8" s="333">
        <v>350</v>
      </c>
      <c r="F8" s="329">
        <f>G8+H8+I8</f>
        <v>48</v>
      </c>
      <c r="G8" s="333">
        <v>41</v>
      </c>
      <c r="H8" s="334">
        <v>0</v>
      </c>
      <c r="I8" s="333">
        <v>7</v>
      </c>
      <c r="J8" s="334">
        <v>0</v>
      </c>
      <c r="K8" s="334">
        <v>0</v>
      </c>
      <c r="L8" s="333">
        <v>9</v>
      </c>
      <c r="M8" s="328">
        <v>1739</v>
      </c>
      <c r="N8" s="334">
        <v>0</v>
      </c>
      <c r="O8" s="334">
        <v>0</v>
      </c>
      <c r="P8" s="328">
        <v>1362</v>
      </c>
      <c r="Q8" s="334">
        <v>0</v>
      </c>
      <c r="R8" s="334">
        <v>0</v>
      </c>
      <c r="S8" s="334">
        <v>0</v>
      </c>
      <c r="T8" s="334">
        <v>0</v>
      </c>
      <c r="U8" s="328">
        <v>377</v>
      </c>
      <c r="V8" s="334">
        <v>0</v>
      </c>
      <c r="W8" s="334">
        <v>0</v>
      </c>
      <c r="X8" s="334">
        <v>0</v>
      </c>
      <c r="Y8" s="334">
        <v>0</v>
      </c>
      <c r="Z8" s="328">
        <v>32032</v>
      </c>
      <c r="AA8" s="334">
        <v>0</v>
      </c>
      <c r="AB8" s="334">
        <v>0</v>
      </c>
      <c r="AC8" s="333">
        <v>31110</v>
      </c>
      <c r="AD8" s="333">
        <v>922</v>
      </c>
      <c r="AE8" s="328">
        <v>65</v>
      </c>
      <c r="AF8" s="334">
        <v>0</v>
      </c>
      <c r="AG8" s="334">
        <v>0</v>
      </c>
      <c r="AH8" s="333">
        <v>20</v>
      </c>
      <c r="AI8" s="333">
        <v>45</v>
      </c>
      <c r="AJ8" s="683">
        <v>114</v>
      </c>
      <c r="AK8" s="626">
        <v>2013</v>
      </c>
    </row>
    <row r="9" spans="1:37" s="332" customFormat="1" ht="24" customHeight="1" x14ac:dyDescent="0.25">
      <c r="A9" s="120">
        <v>2014</v>
      </c>
      <c r="B9" s="328">
        <v>397</v>
      </c>
      <c r="C9" s="328">
        <v>253</v>
      </c>
      <c r="D9" s="328">
        <v>144</v>
      </c>
      <c r="E9" s="333">
        <v>312</v>
      </c>
      <c r="F9" s="74">
        <v>67</v>
      </c>
      <c r="G9" s="333">
        <v>46</v>
      </c>
      <c r="H9" s="333">
        <v>2</v>
      </c>
      <c r="I9" s="333">
        <v>15</v>
      </c>
      <c r="J9" s="890">
        <v>4</v>
      </c>
      <c r="K9" s="890">
        <v>7</v>
      </c>
      <c r="L9" s="890">
        <v>11</v>
      </c>
      <c r="M9" s="890">
        <v>2673</v>
      </c>
      <c r="N9" s="334">
        <v>0</v>
      </c>
      <c r="O9" s="334">
        <v>0</v>
      </c>
      <c r="P9" s="890">
        <v>1979</v>
      </c>
      <c r="Q9" s="334">
        <v>0</v>
      </c>
      <c r="R9" s="334">
        <v>0</v>
      </c>
      <c r="S9" s="334">
        <v>0</v>
      </c>
      <c r="T9" s="334">
        <v>0</v>
      </c>
      <c r="U9" s="74">
        <v>694</v>
      </c>
      <c r="V9" s="334">
        <v>0</v>
      </c>
      <c r="W9" s="334">
        <v>0</v>
      </c>
      <c r="X9" s="334">
        <v>0</v>
      </c>
      <c r="Y9" s="334">
        <v>0</v>
      </c>
      <c r="Z9" s="74">
        <v>36194</v>
      </c>
      <c r="AA9" s="74">
        <v>12108</v>
      </c>
      <c r="AB9" s="74">
        <v>24086</v>
      </c>
      <c r="AC9" s="74">
        <v>35223</v>
      </c>
      <c r="AD9" s="74">
        <v>971</v>
      </c>
      <c r="AE9" s="74">
        <v>66</v>
      </c>
      <c r="AF9" s="74">
        <v>43</v>
      </c>
      <c r="AG9" s="74">
        <v>23</v>
      </c>
      <c r="AH9" s="74">
        <v>27</v>
      </c>
      <c r="AI9" s="74">
        <v>39</v>
      </c>
      <c r="AJ9" s="891">
        <v>91</v>
      </c>
      <c r="AK9" s="626">
        <v>2014</v>
      </c>
    </row>
    <row r="10" spans="1:37" s="332" customFormat="1" ht="24" customHeight="1" x14ac:dyDescent="0.25">
      <c r="A10" s="120">
        <v>2015</v>
      </c>
      <c r="B10" s="328">
        <v>379</v>
      </c>
      <c r="C10" s="328">
        <v>238</v>
      </c>
      <c r="D10" s="328">
        <v>141</v>
      </c>
      <c r="E10" s="333">
        <v>289</v>
      </c>
      <c r="F10" s="74">
        <v>67</v>
      </c>
      <c r="G10" s="333">
        <v>40</v>
      </c>
      <c r="H10" s="333">
        <v>2</v>
      </c>
      <c r="I10" s="333">
        <v>19</v>
      </c>
      <c r="J10" s="890">
        <v>6</v>
      </c>
      <c r="K10" s="890">
        <v>9</v>
      </c>
      <c r="L10" s="890">
        <v>14</v>
      </c>
      <c r="M10" s="890">
        <v>1500</v>
      </c>
      <c r="N10" s="334">
        <v>0</v>
      </c>
      <c r="O10" s="334">
        <v>0</v>
      </c>
      <c r="P10" s="890">
        <v>917</v>
      </c>
      <c r="Q10" s="334">
        <v>0</v>
      </c>
      <c r="R10" s="334">
        <v>0</v>
      </c>
      <c r="S10" s="334">
        <v>0</v>
      </c>
      <c r="T10" s="334">
        <v>0</v>
      </c>
      <c r="U10" s="74">
        <v>583</v>
      </c>
      <c r="V10" s="630">
        <v>0</v>
      </c>
      <c r="W10" s="630">
        <v>0</v>
      </c>
      <c r="X10" s="630">
        <v>0</v>
      </c>
      <c r="Y10" s="630">
        <v>0</v>
      </c>
      <c r="Z10" s="74">
        <v>35498</v>
      </c>
      <c r="AA10" s="74">
        <v>11717</v>
      </c>
      <c r="AB10" s="74">
        <v>23781</v>
      </c>
      <c r="AC10" s="74">
        <v>34923</v>
      </c>
      <c r="AD10" s="74">
        <v>575</v>
      </c>
      <c r="AE10" s="74">
        <v>31</v>
      </c>
      <c r="AF10" s="74">
        <v>22</v>
      </c>
      <c r="AG10" s="74">
        <v>9</v>
      </c>
      <c r="AH10" s="74">
        <v>14</v>
      </c>
      <c r="AI10" s="74">
        <v>17</v>
      </c>
      <c r="AJ10" s="891">
        <v>37</v>
      </c>
      <c r="AK10" s="626">
        <v>2015</v>
      </c>
    </row>
    <row r="11" spans="1:37" s="312" customFormat="1" ht="24" customHeight="1" x14ac:dyDescent="0.15">
      <c r="A11" s="120">
        <v>2016</v>
      </c>
      <c r="B11" s="892">
        <v>371</v>
      </c>
      <c r="C11" s="892">
        <v>237</v>
      </c>
      <c r="D11" s="892">
        <v>134</v>
      </c>
      <c r="E11" s="893">
        <v>272</v>
      </c>
      <c r="F11" s="894">
        <v>70</v>
      </c>
      <c r="G11" s="893">
        <v>49</v>
      </c>
      <c r="H11" s="893">
        <v>2</v>
      </c>
      <c r="I11" s="893">
        <v>13</v>
      </c>
      <c r="J11" s="652">
        <v>6</v>
      </c>
      <c r="K11" s="652">
        <v>20</v>
      </c>
      <c r="L11" s="652">
        <v>9</v>
      </c>
      <c r="M11" s="652">
        <v>3634</v>
      </c>
      <c r="N11" s="334">
        <v>0</v>
      </c>
      <c r="O11" s="334">
        <v>0</v>
      </c>
      <c r="P11" s="652">
        <v>1630</v>
      </c>
      <c r="Q11" s="334">
        <v>0</v>
      </c>
      <c r="R11" s="334">
        <v>0</v>
      </c>
      <c r="S11" s="334">
        <v>0</v>
      </c>
      <c r="T11" s="334">
        <v>0</v>
      </c>
      <c r="U11" s="894">
        <v>2004</v>
      </c>
      <c r="V11" s="894">
        <v>962</v>
      </c>
      <c r="W11" s="894">
        <v>1042</v>
      </c>
      <c r="X11" s="894">
        <v>2004</v>
      </c>
      <c r="Y11" s="630">
        <v>0</v>
      </c>
      <c r="Z11" s="894">
        <v>48347</v>
      </c>
      <c r="AA11" s="894">
        <v>18616</v>
      </c>
      <c r="AB11" s="894">
        <v>29731</v>
      </c>
      <c r="AC11" s="894">
        <v>47159</v>
      </c>
      <c r="AD11" s="894">
        <v>1188</v>
      </c>
      <c r="AE11" s="894">
        <v>36</v>
      </c>
      <c r="AF11" s="894">
        <v>27</v>
      </c>
      <c r="AG11" s="894">
        <v>9</v>
      </c>
      <c r="AH11" s="894">
        <v>10</v>
      </c>
      <c r="AI11" s="894">
        <v>26</v>
      </c>
      <c r="AJ11" s="895">
        <v>34</v>
      </c>
      <c r="AK11" s="626">
        <v>2016</v>
      </c>
    </row>
    <row r="12" spans="1:37" s="312" customFormat="1" ht="24" customHeight="1" x14ac:dyDescent="0.15">
      <c r="A12" s="120">
        <v>2017</v>
      </c>
      <c r="B12" s="892">
        <v>333</v>
      </c>
      <c r="C12" s="892">
        <v>215</v>
      </c>
      <c r="D12" s="892">
        <v>118</v>
      </c>
      <c r="E12" s="893">
        <v>235</v>
      </c>
      <c r="F12" s="894">
        <v>43</v>
      </c>
      <c r="G12" s="893">
        <v>34</v>
      </c>
      <c r="H12" s="893">
        <v>1</v>
      </c>
      <c r="I12" s="893">
        <v>7</v>
      </c>
      <c r="J12" s="652">
        <v>1</v>
      </c>
      <c r="K12" s="652">
        <v>43</v>
      </c>
      <c r="L12" s="652">
        <v>12</v>
      </c>
      <c r="M12" s="652">
        <v>4083</v>
      </c>
      <c r="N12" s="890">
        <v>2077</v>
      </c>
      <c r="O12" s="890">
        <v>2006</v>
      </c>
      <c r="P12" s="652">
        <v>1767</v>
      </c>
      <c r="Q12" s="890">
        <v>955</v>
      </c>
      <c r="R12" s="890">
        <v>812</v>
      </c>
      <c r="S12" s="334">
        <v>0</v>
      </c>
      <c r="T12" s="334">
        <v>0</v>
      </c>
      <c r="U12" s="894">
        <v>2316</v>
      </c>
      <c r="V12" s="894">
        <v>1122</v>
      </c>
      <c r="W12" s="894">
        <v>1194</v>
      </c>
      <c r="X12" s="630">
        <v>0</v>
      </c>
      <c r="Y12" s="630">
        <v>0</v>
      </c>
      <c r="Z12" s="894">
        <v>48154</v>
      </c>
      <c r="AA12" s="894">
        <v>20409</v>
      </c>
      <c r="AB12" s="894">
        <v>27745</v>
      </c>
      <c r="AC12" s="894">
        <v>47251</v>
      </c>
      <c r="AD12" s="894">
        <v>903</v>
      </c>
      <c r="AE12" s="894">
        <v>41</v>
      </c>
      <c r="AF12" s="894">
        <v>27</v>
      </c>
      <c r="AG12" s="894">
        <v>14</v>
      </c>
      <c r="AH12" s="894">
        <v>5</v>
      </c>
      <c r="AI12" s="894">
        <v>36</v>
      </c>
      <c r="AJ12" s="895">
        <v>56</v>
      </c>
      <c r="AK12" s="626">
        <v>2017</v>
      </c>
    </row>
    <row r="13" spans="1:37" s="312" customFormat="1" ht="24" customHeight="1" x14ac:dyDescent="0.15">
      <c r="A13" s="71">
        <v>2018</v>
      </c>
      <c r="B13" s="928">
        <v>330</v>
      </c>
      <c r="C13" s="892">
        <v>199</v>
      </c>
      <c r="D13" s="892">
        <v>131</v>
      </c>
      <c r="E13" s="893">
        <v>239</v>
      </c>
      <c r="F13" s="894">
        <v>56</v>
      </c>
      <c r="G13" s="893">
        <v>41</v>
      </c>
      <c r="H13" s="893">
        <v>0</v>
      </c>
      <c r="I13" s="893">
        <v>8</v>
      </c>
      <c r="J13" s="652">
        <v>7</v>
      </c>
      <c r="K13" s="652">
        <v>22</v>
      </c>
      <c r="L13" s="652">
        <v>13</v>
      </c>
      <c r="M13" s="652">
        <v>4176</v>
      </c>
      <c r="N13" s="890">
        <v>684</v>
      </c>
      <c r="O13" s="890">
        <v>616</v>
      </c>
      <c r="P13" s="652">
        <v>585</v>
      </c>
      <c r="Q13" s="890">
        <v>297</v>
      </c>
      <c r="R13" s="890">
        <v>288</v>
      </c>
      <c r="S13" s="334">
        <v>0</v>
      </c>
      <c r="T13" s="334">
        <v>0</v>
      </c>
      <c r="U13" s="894">
        <v>3591</v>
      </c>
      <c r="V13" s="894">
        <v>1827</v>
      </c>
      <c r="W13" s="894">
        <v>1764</v>
      </c>
      <c r="X13" s="630">
        <v>0</v>
      </c>
      <c r="Y13" s="630">
        <v>0</v>
      </c>
      <c r="Z13" s="894">
        <v>23197</v>
      </c>
      <c r="AA13" s="894">
        <v>8265</v>
      </c>
      <c r="AB13" s="894">
        <v>14932</v>
      </c>
      <c r="AC13" s="894">
        <v>22603</v>
      </c>
      <c r="AD13" s="894">
        <v>594</v>
      </c>
      <c r="AE13" s="894">
        <v>17</v>
      </c>
      <c r="AF13" s="894">
        <v>13</v>
      </c>
      <c r="AG13" s="894">
        <v>4</v>
      </c>
      <c r="AH13" s="894">
        <v>11</v>
      </c>
      <c r="AI13" s="894">
        <v>6</v>
      </c>
      <c r="AJ13" s="895">
        <v>8</v>
      </c>
      <c r="AK13" s="921">
        <v>2018</v>
      </c>
    </row>
    <row r="14" spans="1:37" s="1106" customFormat="1" ht="24" customHeight="1" x14ac:dyDescent="0.15">
      <c r="A14" s="676">
        <v>2019</v>
      </c>
      <c r="B14" s="948">
        <v>314</v>
      </c>
      <c r="C14" s="948">
        <v>198</v>
      </c>
      <c r="D14" s="948">
        <v>116</v>
      </c>
      <c r="E14" s="948">
        <v>238</v>
      </c>
      <c r="F14" s="948">
        <v>62</v>
      </c>
      <c r="G14" s="948">
        <v>51</v>
      </c>
      <c r="H14" s="949">
        <v>0</v>
      </c>
      <c r="I14" s="948">
        <v>9</v>
      </c>
      <c r="J14" s="948">
        <v>2</v>
      </c>
      <c r="K14" s="948">
        <v>1</v>
      </c>
      <c r="L14" s="948">
        <v>13</v>
      </c>
      <c r="M14" s="948">
        <v>3236</v>
      </c>
      <c r="N14" s="948">
        <v>1687</v>
      </c>
      <c r="O14" s="948">
        <v>1549</v>
      </c>
      <c r="P14" s="948">
        <v>999</v>
      </c>
      <c r="Q14" s="948">
        <v>511</v>
      </c>
      <c r="R14" s="948">
        <v>488</v>
      </c>
      <c r="S14" s="1163">
        <v>0</v>
      </c>
      <c r="T14" s="1163">
        <v>0</v>
      </c>
      <c r="U14" s="948">
        <v>2237</v>
      </c>
      <c r="V14" s="948">
        <v>1176</v>
      </c>
      <c r="W14" s="948">
        <v>1061</v>
      </c>
      <c r="X14" s="1164">
        <v>0</v>
      </c>
      <c r="Y14" s="1164">
        <v>0</v>
      </c>
      <c r="Z14" s="948">
        <v>57856</v>
      </c>
      <c r="AA14" s="948">
        <v>20406</v>
      </c>
      <c r="AB14" s="948">
        <v>37450</v>
      </c>
      <c r="AC14" s="948">
        <v>57141</v>
      </c>
      <c r="AD14" s="948">
        <v>715</v>
      </c>
      <c r="AE14" s="948">
        <v>10</v>
      </c>
      <c r="AF14" s="948">
        <v>8</v>
      </c>
      <c r="AG14" s="948">
        <v>2</v>
      </c>
      <c r="AH14" s="948">
        <v>3</v>
      </c>
      <c r="AI14" s="948">
        <v>7</v>
      </c>
      <c r="AJ14" s="948">
        <v>204</v>
      </c>
      <c r="AK14" s="919">
        <v>2019</v>
      </c>
    </row>
    <row r="15" spans="1:37" ht="12.75" customHeight="1" x14ac:dyDescent="0.3">
      <c r="A15" s="311" t="s">
        <v>504</v>
      </c>
      <c r="U15" s="311"/>
    </row>
    <row r="16" spans="1:37" ht="12.75" customHeight="1" x14ac:dyDescent="0.3">
      <c r="A16" s="336" t="s">
        <v>513</v>
      </c>
      <c r="U16" s="336"/>
    </row>
    <row r="17" spans="1:37" ht="12.75" customHeight="1" x14ac:dyDescent="0.3">
      <c r="A17" s="896" t="s">
        <v>675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5"/>
      <c r="S17" s="335"/>
      <c r="T17" s="335"/>
      <c r="U17" s="896"/>
      <c r="V17" s="335"/>
      <c r="W17" s="335"/>
      <c r="X17" s="335"/>
      <c r="Y17" s="335"/>
      <c r="Z17" s="335"/>
      <c r="AA17" s="335"/>
      <c r="AB17" s="335"/>
      <c r="AC17" s="335"/>
      <c r="AD17" s="335"/>
      <c r="AE17" s="335"/>
      <c r="AF17" s="335"/>
      <c r="AG17" s="335"/>
      <c r="AH17" s="335"/>
      <c r="AI17" s="335"/>
      <c r="AJ17" s="335"/>
      <c r="AK17" s="335"/>
    </row>
    <row r="18" spans="1:37" ht="12.75" customHeight="1" x14ac:dyDescent="0.3">
      <c r="A18" s="163" t="s">
        <v>490</v>
      </c>
      <c r="B18" s="335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163"/>
      <c r="V18" s="335"/>
      <c r="W18" s="335"/>
      <c r="X18" s="335"/>
      <c r="Y18" s="335"/>
      <c r="Z18" s="335"/>
      <c r="AA18" s="335"/>
      <c r="AB18" s="335"/>
      <c r="AC18" s="335"/>
      <c r="AD18" s="335"/>
      <c r="AE18" s="335"/>
      <c r="AF18" s="335"/>
      <c r="AG18" s="335"/>
      <c r="AH18" s="335"/>
      <c r="AI18" s="335"/>
      <c r="AJ18" s="335"/>
      <c r="AK18" s="335"/>
    </row>
    <row r="19" spans="1:37" ht="12.75" customHeight="1" x14ac:dyDescent="0.3">
      <c r="A19" s="897"/>
      <c r="B19" s="335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5"/>
      <c r="Z19" s="335"/>
      <c r="AA19" s="335"/>
      <c r="AB19" s="335"/>
      <c r="AC19" s="335"/>
      <c r="AD19" s="335"/>
      <c r="AE19" s="335"/>
      <c r="AF19" s="335"/>
      <c r="AG19" s="335"/>
      <c r="AH19" s="335"/>
      <c r="AI19" s="335"/>
      <c r="AJ19" s="335"/>
      <c r="AK19" s="335"/>
    </row>
    <row r="20" spans="1:37" x14ac:dyDescent="0.3">
      <c r="A20" s="898"/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35"/>
      <c r="AB20" s="335"/>
      <c r="AC20" s="335"/>
      <c r="AD20" s="335"/>
      <c r="AE20" s="335"/>
      <c r="AF20" s="335"/>
      <c r="AG20" s="335"/>
      <c r="AH20" s="335"/>
      <c r="AI20" s="335"/>
      <c r="AJ20" s="335"/>
      <c r="AK20" s="335"/>
    </row>
    <row r="21" spans="1:37" x14ac:dyDescent="0.3">
      <c r="A21" s="164"/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  <c r="AB21" s="335"/>
      <c r="AC21" s="335"/>
      <c r="AD21" s="335"/>
      <c r="AE21" s="335"/>
      <c r="AF21" s="335"/>
      <c r="AG21" s="335"/>
      <c r="AH21" s="335"/>
      <c r="AI21" s="335"/>
      <c r="AJ21" s="335"/>
      <c r="AK21" s="335"/>
    </row>
    <row r="22" spans="1:37" x14ac:dyDescent="0.3">
      <c r="A22" s="164"/>
      <c r="B22" s="335"/>
      <c r="C22" s="335"/>
      <c r="D22" s="335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  <c r="P22" s="335"/>
      <c r="Q22" s="335"/>
      <c r="R22" s="335"/>
      <c r="S22" s="335"/>
      <c r="T22" s="335"/>
      <c r="U22" s="335"/>
      <c r="V22" s="335"/>
      <c r="W22" s="335"/>
      <c r="X22" s="335"/>
      <c r="Y22" s="335"/>
      <c r="Z22" s="335"/>
      <c r="AA22" s="335"/>
      <c r="AB22" s="335"/>
      <c r="AC22" s="335"/>
      <c r="AD22" s="335"/>
      <c r="AE22" s="335"/>
      <c r="AF22" s="335"/>
      <c r="AG22" s="335"/>
      <c r="AH22" s="335"/>
      <c r="AI22" s="335"/>
      <c r="AJ22" s="335"/>
      <c r="AK22" s="335"/>
    </row>
    <row r="23" spans="1:37" x14ac:dyDescent="0.3">
      <c r="A23" s="164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/>
      <c r="AG23" s="335"/>
      <c r="AH23" s="335"/>
      <c r="AI23" s="335"/>
      <c r="AJ23" s="335"/>
      <c r="AK23" s="335"/>
    </row>
    <row r="24" spans="1:37" x14ac:dyDescent="0.3">
      <c r="A24" s="164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335"/>
      <c r="S24" s="335"/>
      <c r="T24" s="335"/>
      <c r="U24" s="335"/>
      <c r="V24" s="335"/>
      <c r="W24" s="335"/>
      <c r="X24" s="335"/>
      <c r="Y24" s="335"/>
      <c r="Z24" s="335"/>
      <c r="AA24" s="335"/>
      <c r="AB24" s="335"/>
      <c r="AC24" s="335"/>
      <c r="AD24" s="335"/>
      <c r="AE24" s="335"/>
      <c r="AF24" s="335"/>
      <c r="AG24" s="335"/>
      <c r="AH24" s="335"/>
      <c r="AI24" s="335"/>
      <c r="AJ24" s="335"/>
      <c r="AK24" s="335"/>
    </row>
    <row r="25" spans="1:37" x14ac:dyDescent="0.3">
      <c r="A25" s="164"/>
      <c r="B25" s="335"/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5"/>
      <c r="T25" s="335"/>
      <c r="U25" s="335"/>
      <c r="V25" s="335"/>
      <c r="W25" s="335"/>
      <c r="X25" s="335"/>
      <c r="Y25" s="335"/>
      <c r="Z25" s="335"/>
      <c r="AA25" s="335"/>
      <c r="AB25" s="335"/>
      <c r="AC25" s="335"/>
      <c r="AD25" s="335"/>
      <c r="AE25" s="335"/>
      <c r="AF25" s="335"/>
      <c r="AG25" s="335"/>
      <c r="AH25" s="335"/>
      <c r="AI25" s="335"/>
      <c r="AJ25" s="335"/>
      <c r="AK25" s="335"/>
    </row>
    <row r="26" spans="1:37" x14ac:dyDescent="0.3">
      <c r="A26" s="164"/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</row>
    <row r="27" spans="1:37" x14ac:dyDescent="0.3">
      <c r="A27" s="164"/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</row>
    <row r="28" spans="1:37" x14ac:dyDescent="0.3">
      <c r="A28" s="164"/>
      <c r="B28" s="335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</row>
    <row r="29" spans="1:37" x14ac:dyDescent="0.3">
      <c r="A29" s="164"/>
      <c r="B29" s="335"/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35"/>
      <c r="N29" s="335"/>
      <c r="O29" s="335"/>
      <c r="P29" s="335"/>
      <c r="Q29" s="335"/>
      <c r="R29" s="335"/>
      <c r="S29" s="335"/>
      <c r="T29" s="335"/>
      <c r="U29" s="335"/>
      <c r="V29" s="335"/>
      <c r="W29" s="335"/>
      <c r="X29" s="335"/>
      <c r="Y29" s="335"/>
      <c r="Z29" s="335"/>
      <c r="AA29" s="335"/>
      <c r="AB29" s="335"/>
      <c r="AC29" s="335"/>
      <c r="AD29" s="335"/>
      <c r="AE29" s="335"/>
      <c r="AF29" s="335"/>
      <c r="AG29" s="335"/>
      <c r="AH29" s="335"/>
      <c r="AI29" s="335"/>
      <c r="AJ29" s="335"/>
      <c r="AK29" s="335"/>
    </row>
    <row r="30" spans="1:37" x14ac:dyDescent="0.3">
      <c r="A30" s="164"/>
      <c r="B30" s="335"/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</row>
    <row r="31" spans="1:37" x14ac:dyDescent="0.3">
      <c r="A31" s="164"/>
      <c r="B31" s="335"/>
      <c r="C31" s="335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  <c r="AA31" s="335"/>
      <c r="AB31" s="335"/>
      <c r="AC31" s="335"/>
      <c r="AD31" s="335"/>
      <c r="AE31" s="335"/>
      <c r="AF31" s="335"/>
      <c r="AG31" s="335"/>
      <c r="AH31" s="335"/>
      <c r="AI31" s="335"/>
      <c r="AJ31" s="335"/>
      <c r="AK31" s="335"/>
    </row>
    <row r="32" spans="1:37" x14ac:dyDescent="0.3">
      <c r="A32" s="16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335"/>
      <c r="AB32" s="335"/>
      <c r="AC32" s="335"/>
      <c r="AD32" s="335"/>
      <c r="AE32" s="335"/>
      <c r="AF32" s="335"/>
      <c r="AG32" s="335"/>
      <c r="AH32" s="335"/>
      <c r="AI32" s="335"/>
      <c r="AJ32" s="335"/>
      <c r="AK32" s="335"/>
    </row>
    <row r="33" spans="1:37" x14ac:dyDescent="0.3">
      <c r="A33" s="164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  <c r="AA33" s="335"/>
      <c r="AB33" s="335"/>
      <c r="AC33" s="335"/>
      <c r="AD33" s="335"/>
      <c r="AE33" s="335"/>
      <c r="AF33" s="335"/>
      <c r="AG33" s="335"/>
      <c r="AH33" s="335"/>
      <c r="AI33" s="335"/>
      <c r="AJ33" s="335"/>
      <c r="AK33" s="335"/>
    </row>
    <row r="34" spans="1:37" x14ac:dyDescent="0.3">
      <c r="A34" s="164"/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35"/>
      <c r="AB34" s="335"/>
      <c r="AC34" s="335"/>
      <c r="AD34" s="335"/>
      <c r="AE34" s="335"/>
      <c r="AF34" s="335"/>
      <c r="AG34" s="335"/>
      <c r="AH34" s="335"/>
      <c r="AI34" s="335"/>
      <c r="AJ34" s="335"/>
      <c r="AK34" s="335"/>
    </row>
    <row r="35" spans="1:37" x14ac:dyDescent="0.3">
      <c r="A35" s="164"/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</row>
    <row r="36" spans="1:37" x14ac:dyDescent="0.3">
      <c r="A36" s="164"/>
      <c r="B36" s="335"/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</row>
  </sheetData>
  <mergeCells count="30">
    <mergeCell ref="S1:AK1"/>
    <mergeCell ref="AH6:AH7"/>
    <mergeCell ref="Z5:AD5"/>
    <mergeCell ref="A1:R1"/>
    <mergeCell ref="B4:L4"/>
    <mergeCell ref="D6:D7"/>
    <mergeCell ref="N6:N7"/>
    <mergeCell ref="U5:Y5"/>
    <mergeCell ref="F5:J5"/>
    <mergeCell ref="B5:D5"/>
    <mergeCell ref="P5:T5"/>
    <mergeCell ref="P6:R6"/>
    <mergeCell ref="M3:Y3"/>
    <mergeCell ref="M5:O5"/>
    <mergeCell ref="U6:W6"/>
    <mergeCell ref="M4:Y4"/>
    <mergeCell ref="A3:A7"/>
    <mergeCell ref="O6:O7"/>
    <mergeCell ref="J6:J7"/>
    <mergeCell ref="K6:K7"/>
    <mergeCell ref="AK3:AK7"/>
    <mergeCell ref="B3:L3"/>
    <mergeCell ref="C6:C7"/>
    <mergeCell ref="AC6:AC7"/>
    <mergeCell ref="AD6:AD7"/>
    <mergeCell ref="Z4:AJ4"/>
    <mergeCell ref="AI6:AI7"/>
    <mergeCell ref="AE6:AG6"/>
    <mergeCell ref="AE5:AI5"/>
    <mergeCell ref="Z3:AJ3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28" orientation="portrait" horizontalDpi="300" verticalDpi="300" r:id="rId1"/>
  <headerFooter>
    <oddHeader xml:space="preserve">&amp;L&amp;"돋움,Regular"   &amp;P&amp;R&amp;"돋움,Regular"&amp;P   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8"/>
  <sheetViews>
    <sheetView view="pageBreakPreview" zoomScaleNormal="100" zoomScaleSheetLayoutView="100" workbookViewId="0">
      <selection activeCell="I10" sqref="I10"/>
    </sheetView>
  </sheetViews>
  <sheetFormatPr defaultColWidth="9" defaultRowHeight="16.5" customHeight="1" x14ac:dyDescent="0.3"/>
  <cols>
    <col min="1" max="1" width="10.25" style="340" customWidth="1"/>
    <col min="2" max="2" width="11.125" style="51" customWidth="1"/>
    <col min="3" max="7" width="11.125" style="340" customWidth="1"/>
    <col min="8" max="9" width="13.875" style="340" customWidth="1"/>
    <col min="10" max="10" width="10.25" style="340" customWidth="1"/>
    <col min="11" max="16384" width="9" style="340"/>
  </cols>
  <sheetData>
    <row r="1" spans="1:17" s="339" customFormat="1" ht="52.5" customHeight="1" x14ac:dyDescent="0.15">
      <c r="A1" s="795" t="s">
        <v>684</v>
      </c>
      <c r="B1" s="44"/>
      <c r="C1" s="44"/>
      <c r="D1" s="44"/>
      <c r="E1" s="44"/>
      <c r="F1" s="44"/>
      <c r="G1" s="44"/>
      <c r="H1" s="44"/>
      <c r="I1" s="44"/>
      <c r="J1" s="44"/>
      <c r="K1" s="338"/>
      <c r="L1" s="338"/>
      <c r="M1" s="338"/>
      <c r="N1" s="338"/>
      <c r="O1" s="338"/>
      <c r="P1" s="338"/>
      <c r="Q1" s="338"/>
    </row>
    <row r="2" spans="1:17" ht="24.75" customHeight="1" x14ac:dyDescent="0.2">
      <c r="A2" s="110" t="s">
        <v>1010</v>
      </c>
      <c r="B2" s="110"/>
      <c r="C2" s="110"/>
      <c r="D2" s="110"/>
      <c r="E2" s="110"/>
      <c r="F2" s="110"/>
      <c r="G2" s="110"/>
      <c r="H2" s="110"/>
      <c r="I2" s="110"/>
      <c r="J2" s="53" t="s">
        <v>589</v>
      </c>
      <c r="Q2" s="341"/>
    </row>
    <row r="3" spans="1:17" s="342" customFormat="1" ht="19.5" customHeight="1" x14ac:dyDescent="0.15">
      <c r="A3" s="1392" t="s">
        <v>750</v>
      </c>
      <c r="B3" s="1388" t="s">
        <v>348</v>
      </c>
      <c r="C3" s="1392"/>
      <c r="D3" s="1388" t="s">
        <v>12</v>
      </c>
      <c r="E3" s="1392"/>
      <c r="F3" s="1258" t="s">
        <v>1014</v>
      </c>
      <c r="G3" s="1256"/>
      <c r="H3" s="1388" t="s">
        <v>256</v>
      </c>
      <c r="I3" s="1392"/>
      <c r="J3" s="1314" t="s">
        <v>179</v>
      </c>
    </row>
    <row r="4" spans="1:17" s="342" customFormat="1" ht="19.5" customHeight="1" x14ac:dyDescent="0.15">
      <c r="A4" s="1423"/>
      <c r="B4" s="1390" t="s">
        <v>1150</v>
      </c>
      <c r="C4" s="1424"/>
      <c r="D4" s="1390" t="s">
        <v>578</v>
      </c>
      <c r="E4" s="1424"/>
      <c r="F4" s="1259" t="s">
        <v>1147</v>
      </c>
      <c r="G4" s="1257"/>
      <c r="H4" s="1390" t="s">
        <v>580</v>
      </c>
      <c r="I4" s="1424"/>
      <c r="J4" s="1315"/>
      <c r="K4" s="113"/>
      <c r="N4" s="113"/>
    </row>
    <row r="5" spans="1:17" s="342" customFormat="1" ht="19.5" customHeight="1" x14ac:dyDescent="0.15">
      <c r="A5" s="1423"/>
      <c r="B5" s="343" t="s">
        <v>812</v>
      </c>
      <c r="C5" s="343" t="s">
        <v>831</v>
      </c>
      <c r="D5" s="343" t="s">
        <v>833</v>
      </c>
      <c r="E5" s="343" t="s">
        <v>831</v>
      </c>
      <c r="F5" s="343" t="s">
        <v>833</v>
      </c>
      <c r="G5" s="303" t="s">
        <v>831</v>
      </c>
      <c r="H5" s="343" t="s">
        <v>833</v>
      </c>
      <c r="I5" s="344" t="s">
        <v>831</v>
      </c>
      <c r="J5" s="1315"/>
      <c r="K5" s="113"/>
      <c r="N5" s="113"/>
    </row>
    <row r="6" spans="1:17" s="1020" customFormat="1" ht="19.5" customHeight="1" x14ac:dyDescent="0.15">
      <c r="A6" s="1424"/>
      <c r="B6" s="346" t="s">
        <v>232</v>
      </c>
      <c r="C6" s="346" t="s">
        <v>243</v>
      </c>
      <c r="D6" s="346" t="s">
        <v>232</v>
      </c>
      <c r="E6" s="346" t="s">
        <v>243</v>
      </c>
      <c r="F6" s="347" t="s">
        <v>232</v>
      </c>
      <c r="G6" s="347" t="s">
        <v>243</v>
      </c>
      <c r="H6" s="346" t="s">
        <v>232</v>
      </c>
      <c r="I6" s="348" t="s">
        <v>243</v>
      </c>
      <c r="J6" s="1316"/>
      <c r="Q6" s="1031"/>
    </row>
    <row r="7" spans="1:17" s="1045" customFormat="1" ht="24" customHeight="1" x14ac:dyDescent="0.15">
      <c r="A7" s="120">
        <v>2013</v>
      </c>
      <c r="B7" s="350">
        <v>255</v>
      </c>
      <c r="C7" s="350">
        <v>10980</v>
      </c>
      <c r="D7" s="350">
        <v>348</v>
      </c>
      <c r="E7" s="350">
        <v>348</v>
      </c>
      <c r="F7" s="350" t="s">
        <v>734</v>
      </c>
      <c r="G7" s="350">
        <v>46406</v>
      </c>
      <c r="H7" s="350" t="s">
        <v>734</v>
      </c>
      <c r="I7" s="651">
        <v>28369</v>
      </c>
      <c r="J7" s="626">
        <v>2013</v>
      </c>
      <c r="K7" s="125"/>
      <c r="L7" s="125"/>
      <c r="M7" s="125"/>
      <c r="Q7" s="351"/>
    </row>
    <row r="8" spans="1:17" s="658" customFormat="1" ht="24" customHeight="1" x14ac:dyDescent="0.15">
      <c r="A8" s="120">
        <v>2014</v>
      </c>
      <c r="B8" s="350">
        <v>278</v>
      </c>
      <c r="C8" s="350">
        <v>20371</v>
      </c>
      <c r="D8" s="350">
        <v>1496</v>
      </c>
      <c r="E8" s="350">
        <v>1496</v>
      </c>
      <c r="F8" s="350" t="s">
        <v>734</v>
      </c>
      <c r="G8" s="350">
        <v>65384</v>
      </c>
      <c r="H8" s="350" t="s">
        <v>734</v>
      </c>
      <c r="I8" s="651">
        <v>13719</v>
      </c>
      <c r="J8" s="626">
        <v>2014</v>
      </c>
      <c r="K8" s="125"/>
      <c r="L8" s="125"/>
      <c r="M8" s="125"/>
      <c r="Q8" s="351"/>
    </row>
    <row r="9" spans="1:17" s="658" customFormat="1" ht="24" customHeight="1" x14ac:dyDescent="0.15">
      <c r="A9" s="120">
        <v>2015</v>
      </c>
      <c r="B9" s="350">
        <v>294</v>
      </c>
      <c r="C9" s="350">
        <v>14869</v>
      </c>
      <c r="D9" s="350">
        <v>1019</v>
      </c>
      <c r="E9" s="350">
        <v>1019</v>
      </c>
      <c r="F9" s="350" t="s">
        <v>734</v>
      </c>
      <c r="G9" s="350">
        <v>49472</v>
      </c>
      <c r="H9" s="350" t="s">
        <v>734</v>
      </c>
      <c r="I9" s="651">
        <v>10003</v>
      </c>
      <c r="J9" s="626">
        <v>2015</v>
      </c>
      <c r="K9" s="125"/>
      <c r="L9" s="125"/>
      <c r="M9" s="125"/>
      <c r="Q9" s="351"/>
    </row>
    <row r="10" spans="1:17" s="658" customFormat="1" ht="24" customHeight="1" x14ac:dyDescent="0.15">
      <c r="A10" s="120">
        <v>2016</v>
      </c>
      <c r="B10" s="350" t="s">
        <v>734</v>
      </c>
      <c r="C10" s="350">
        <v>12891</v>
      </c>
      <c r="D10" s="350" t="s">
        <v>734</v>
      </c>
      <c r="E10" s="350">
        <v>1161</v>
      </c>
      <c r="F10" s="350" t="s">
        <v>734</v>
      </c>
      <c r="G10" s="350">
        <v>55210</v>
      </c>
      <c r="H10" s="350" t="s">
        <v>734</v>
      </c>
      <c r="I10" s="651">
        <v>8855</v>
      </c>
      <c r="J10" s="626">
        <v>2016</v>
      </c>
      <c r="K10" s="125"/>
      <c r="L10" s="125"/>
      <c r="M10" s="125"/>
      <c r="Q10" s="351"/>
    </row>
    <row r="11" spans="1:17" s="748" customFormat="1" ht="24" customHeight="1" x14ac:dyDescent="0.15">
      <c r="A11" s="120">
        <v>2017</v>
      </c>
      <c r="B11" s="350" t="s">
        <v>734</v>
      </c>
      <c r="C11" s="350">
        <v>10295</v>
      </c>
      <c r="D11" s="350" t="s">
        <v>734</v>
      </c>
      <c r="E11" s="350">
        <v>678</v>
      </c>
      <c r="F11" s="350" t="s">
        <v>734</v>
      </c>
      <c r="G11" s="350">
        <v>19026</v>
      </c>
      <c r="H11" s="350" t="s">
        <v>734</v>
      </c>
      <c r="I11" s="651">
        <v>8619</v>
      </c>
      <c r="J11" s="626">
        <v>2017</v>
      </c>
      <c r="K11" s="125"/>
      <c r="L11" s="125"/>
      <c r="M11" s="125"/>
      <c r="Q11" s="351"/>
    </row>
    <row r="12" spans="1:17" s="764" customFormat="1" ht="24" customHeight="1" x14ac:dyDescent="0.15">
      <c r="A12" s="120">
        <v>2018</v>
      </c>
      <c r="B12" s="350" t="s">
        <v>734</v>
      </c>
      <c r="C12" s="933">
        <v>19308</v>
      </c>
      <c r="D12" s="350" t="s">
        <v>734</v>
      </c>
      <c r="E12" s="933">
        <v>1785</v>
      </c>
      <c r="F12" s="350" t="s">
        <v>734</v>
      </c>
      <c r="G12" s="933">
        <v>25349</v>
      </c>
      <c r="H12" s="350" t="s">
        <v>734</v>
      </c>
      <c r="I12" s="934">
        <v>10063</v>
      </c>
      <c r="J12" s="626">
        <v>2018</v>
      </c>
      <c r="K12" s="125"/>
      <c r="L12" s="125"/>
      <c r="M12" s="125"/>
      <c r="Q12" s="351"/>
    </row>
    <row r="13" spans="1:17" s="161" customFormat="1" ht="24" customHeight="1" x14ac:dyDescent="0.15">
      <c r="A13" s="676">
        <v>2019</v>
      </c>
      <c r="B13" s="1107" t="s">
        <v>734</v>
      </c>
      <c r="C13" s="964">
        <v>18475</v>
      </c>
      <c r="D13" s="1107" t="s">
        <v>734</v>
      </c>
      <c r="E13" s="964">
        <v>1078</v>
      </c>
      <c r="F13" s="1107" t="s">
        <v>734</v>
      </c>
      <c r="G13" s="964">
        <v>20226</v>
      </c>
      <c r="H13" s="1107" t="s">
        <v>734</v>
      </c>
      <c r="I13" s="964">
        <v>7392</v>
      </c>
      <c r="J13" s="919">
        <v>2019</v>
      </c>
      <c r="K13" s="162"/>
      <c r="L13" s="162"/>
      <c r="M13" s="162"/>
      <c r="Q13" s="677"/>
    </row>
    <row r="14" spans="1:17" s="181" customFormat="1" ht="12.75" customHeight="1" x14ac:dyDescent="0.2">
      <c r="A14" s="49" t="s">
        <v>510</v>
      </c>
      <c r="B14" s="49"/>
      <c r="C14" s="53"/>
      <c r="D14" s="53"/>
      <c r="E14" s="53"/>
      <c r="F14" s="53"/>
      <c r="G14" s="53"/>
      <c r="H14" s="53"/>
      <c r="I14" s="53"/>
      <c r="J14" s="373"/>
      <c r="K14" s="127"/>
      <c r="L14" s="127"/>
      <c r="M14" s="127"/>
      <c r="Q14" s="353"/>
    </row>
    <row r="15" spans="1:17" s="181" customFormat="1" ht="12.75" customHeight="1" x14ac:dyDescent="0.2">
      <c r="A15" s="163" t="s">
        <v>1123</v>
      </c>
      <c r="B15" s="49"/>
      <c r="C15" s="250"/>
      <c r="D15" s="250"/>
      <c r="E15" s="250"/>
      <c r="F15" s="250"/>
      <c r="G15" s="250"/>
      <c r="H15" s="250"/>
      <c r="I15" s="250"/>
      <c r="J15" s="352"/>
      <c r="K15" s="127"/>
      <c r="L15" s="127"/>
      <c r="M15" s="127"/>
      <c r="Q15" s="353"/>
    </row>
    <row r="16" spans="1:17" ht="12" customHeight="1" x14ac:dyDescent="0.2">
      <c r="A16" s="89" t="s">
        <v>1064</v>
      </c>
      <c r="B16" s="250"/>
      <c r="C16" s="250"/>
      <c r="D16" s="250"/>
      <c r="E16" s="250"/>
      <c r="F16" s="250"/>
      <c r="G16" s="250"/>
      <c r="H16" s="250"/>
      <c r="I16" s="250"/>
      <c r="J16" s="89"/>
    </row>
    <row r="17" spans="1:9" ht="12" customHeight="1" x14ac:dyDescent="0.3">
      <c r="A17" s="163"/>
    </row>
    <row r="18" spans="1:9" ht="10.5" customHeight="1" x14ac:dyDescent="0.3">
      <c r="B18" s="354"/>
      <c r="C18" s="355"/>
      <c r="D18" s="355"/>
      <c r="E18" s="355"/>
      <c r="F18" s="355"/>
      <c r="I18" s="355"/>
    </row>
  </sheetData>
  <mergeCells count="10">
    <mergeCell ref="A3:A6"/>
    <mergeCell ref="J3:J6"/>
    <mergeCell ref="F3:G3"/>
    <mergeCell ref="B3:C3"/>
    <mergeCell ref="B4:C4"/>
    <mergeCell ref="D3:E3"/>
    <mergeCell ref="D4:E4"/>
    <mergeCell ref="F4:G4"/>
    <mergeCell ref="H4:I4"/>
    <mergeCell ref="H3:I3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8"/>
  <sheetViews>
    <sheetView view="pageBreakPreview" zoomScaleNormal="100" zoomScaleSheetLayoutView="100" workbookViewId="0">
      <selection activeCell="D16" sqref="D16"/>
    </sheetView>
  </sheetViews>
  <sheetFormatPr defaultColWidth="9" defaultRowHeight="16.5" customHeight="1" x14ac:dyDescent="0.15"/>
  <cols>
    <col min="1" max="1" width="9.875" style="10" customWidth="1"/>
    <col min="2" max="2" width="20" style="2" customWidth="1"/>
    <col min="3" max="3" width="19" style="10" customWidth="1"/>
    <col min="4" max="5" width="9.625" style="10" customWidth="1"/>
    <col min="6" max="6" width="9" style="10" customWidth="1"/>
    <col min="7" max="7" width="9" style="6"/>
    <col min="8" max="16384" width="9" style="10"/>
  </cols>
  <sheetData>
    <row r="1" spans="1:23" s="8" customFormat="1" ht="43.5" customHeight="1" x14ac:dyDescent="0.15">
      <c r="A1" s="1428" t="s">
        <v>572</v>
      </c>
      <c r="B1" s="1428"/>
      <c r="C1" s="1428"/>
      <c r="D1" s="1428"/>
      <c r="E1" s="1428"/>
      <c r="F1" s="1428"/>
      <c r="G1" s="5"/>
      <c r="H1" s="9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4.75" customHeight="1" x14ac:dyDescent="0.2">
      <c r="A2" s="607" t="s">
        <v>163</v>
      </c>
      <c r="B2" s="608"/>
      <c r="C2" s="608"/>
      <c r="D2" s="608"/>
      <c r="E2" s="608"/>
      <c r="F2" s="609" t="s">
        <v>48</v>
      </c>
      <c r="W2" s="11"/>
    </row>
    <row r="3" spans="1:23" s="3" customFormat="1" ht="24.75" customHeight="1" x14ac:dyDescent="0.15">
      <c r="A3" s="1225" t="s">
        <v>171</v>
      </c>
      <c r="B3" s="792" t="s">
        <v>17</v>
      </c>
      <c r="C3" s="1314" t="s">
        <v>564</v>
      </c>
      <c r="D3" s="1314"/>
      <c r="E3" s="1256"/>
      <c r="F3" s="1258" t="s">
        <v>179</v>
      </c>
      <c r="G3" s="7"/>
    </row>
    <row r="4" spans="1:23" s="3" customFormat="1" ht="24.75" customHeight="1" x14ac:dyDescent="0.15">
      <c r="A4" s="1226"/>
      <c r="B4" s="610" t="s">
        <v>951</v>
      </c>
      <c r="C4" s="1425" t="s">
        <v>685</v>
      </c>
      <c r="D4" s="1426"/>
      <c r="E4" s="1427"/>
      <c r="F4" s="1218"/>
      <c r="H4" s="7"/>
      <c r="J4" s="7"/>
      <c r="L4" s="7"/>
      <c r="N4" s="7"/>
      <c r="Q4" s="7"/>
      <c r="T4" s="7"/>
    </row>
    <row r="5" spans="1:23" s="7" customFormat="1" ht="24.75" customHeight="1" x14ac:dyDescent="0.15">
      <c r="A5" s="1227"/>
      <c r="B5" s="617" t="s">
        <v>1107</v>
      </c>
      <c r="C5" s="618" t="s">
        <v>1143</v>
      </c>
      <c r="D5" s="23" t="s">
        <v>1054</v>
      </c>
      <c r="E5" s="23" t="s">
        <v>1060</v>
      </c>
      <c r="F5" s="1259"/>
      <c r="W5" s="1108"/>
    </row>
    <row r="6" spans="1:23" s="20" customFormat="1" ht="24" customHeight="1" x14ac:dyDescent="0.15">
      <c r="A6" s="611">
        <v>2013</v>
      </c>
      <c r="B6" s="1112">
        <v>3833</v>
      </c>
      <c r="C6" s="1112">
        <v>2099</v>
      </c>
      <c r="D6" s="1112" t="s">
        <v>734</v>
      </c>
      <c r="E6" s="1113" t="s">
        <v>734</v>
      </c>
      <c r="F6" s="684">
        <v>2013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W6" s="21"/>
    </row>
    <row r="7" spans="1:23" s="20" customFormat="1" ht="24" customHeight="1" x14ac:dyDescent="0.15">
      <c r="A7" s="611">
        <v>2014</v>
      </c>
      <c r="B7" s="1112">
        <v>3504</v>
      </c>
      <c r="C7" s="1112">
        <v>2442</v>
      </c>
      <c r="D7" s="1112">
        <v>1283</v>
      </c>
      <c r="E7" s="1113">
        <v>1159</v>
      </c>
      <c r="F7" s="684">
        <v>2014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W7" s="21"/>
    </row>
    <row r="8" spans="1:23" s="20" customFormat="1" ht="24" customHeight="1" x14ac:dyDescent="0.15">
      <c r="A8" s="611">
        <v>2015</v>
      </c>
      <c r="B8" s="1112">
        <v>3422</v>
      </c>
      <c r="C8" s="1112">
        <v>1619</v>
      </c>
      <c r="D8" s="1112">
        <v>879</v>
      </c>
      <c r="E8" s="1113">
        <v>740</v>
      </c>
      <c r="F8" s="684">
        <v>2015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W8" s="21"/>
    </row>
    <row r="9" spans="1:23" s="20" customFormat="1" ht="24" customHeight="1" x14ac:dyDescent="0.15">
      <c r="A9" s="611">
        <v>2016</v>
      </c>
      <c r="B9" s="1112">
        <v>3050</v>
      </c>
      <c r="C9" s="1112">
        <v>2271</v>
      </c>
      <c r="D9" s="1112">
        <v>1185</v>
      </c>
      <c r="E9" s="1113">
        <v>1086</v>
      </c>
      <c r="F9" s="684">
        <v>2016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W9" s="21"/>
    </row>
    <row r="10" spans="1:23" s="20" customFormat="1" ht="24" customHeight="1" x14ac:dyDescent="0.15">
      <c r="A10" s="611">
        <v>2017</v>
      </c>
      <c r="B10" s="1112">
        <v>2946</v>
      </c>
      <c r="C10" s="1112">
        <v>2175</v>
      </c>
      <c r="D10" s="1112">
        <v>1151</v>
      </c>
      <c r="E10" s="1113">
        <v>1024</v>
      </c>
      <c r="F10" s="684">
        <v>2017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W10" s="21"/>
    </row>
    <row r="11" spans="1:23" s="20" customFormat="1" ht="24" customHeight="1" x14ac:dyDescent="0.15">
      <c r="A11" s="611">
        <v>2018</v>
      </c>
      <c r="B11" s="1114">
        <v>3695</v>
      </c>
      <c r="C11" s="1112">
        <v>1303</v>
      </c>
      <c r="D11" s="1112">
        <v>747</v>
      </c>
      <c r="E11" s="1113">
        <v>556</v>
      </c>
      <c r="F11" s="929">
        <v>2018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W11" s="21"/>
    </row>
    <row r="12" spans="1:23" s="1110" customFormat="1" ht="24" customHeight="1" x14ac:dyDescent="0.15">
      <c r="A12" s="685">
        <v>2019</v>
      </c>
      <c r="B12" s="961">
        <v>3539</v>
      </c>
      <c r="C12" s="961">
        <v>1574</v>
      </c>
      <c r="D12" s="962">
        <v>888</v>
      </c>
      <c r="E12" s="962">
        <v>686</v>
      </c>
      <c r="F12" s="930">
        <v>2019</v>
      </c>
      <c r="G12" s="1109"/>
      <c r="H12" s="1109"/>
      <c r="I12" s="1109"/>
      <c r="J12" s="1109"/>
      <c r="K12" s="1109"/>
      <c r="L12" s="1109"/>
      <c r="M12" s="1109"/>
      <c r="N12" s="1109"/>
      <c r="O12" s="1109"/>
      <c r="P12" s="1109"/>
      <c r="Q12" s="1109"/>
      <c r="R12" s="1109"/>
      <c r="S12" s="1109"/>
      <c r="W12" s="1111"/>
    </row>
    <row r="13" spans="1:23" s="12" customFormat="1" ht="12.75" customHeight="1" x14ac:dyDescent="0.3">
      <c r="A13" s="612" t="s">
        <v>1140</v>
      </c>
      <c r="B13" s="613"/>
      <c r="C13" s="613"/>
      <c r="D13" s="613"/>
      <c r="E13" s="613"/>
      <c r="F13" s="6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W13" s="13"/>
    </row>
    <row r="14" spans="1:23" s="12" customFormat="1" ht="12.75" customHeight="1" x14ac:dyDescent="0.3">
      <c r="A14" s="612" t="s">
        <v>531</v>
      </c>
      <c r="B14" s="613"/>
      <c r="C14" s="613"/>
      <c r="D14" s="613"/>
      <c r="E14" s="613"/>
      <c r="F14" s="6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W14" s="13"/>
    </row>
    <row r="15" spans="1:23" s="12" customFormat="1" ht="12.75" customHeight="1" x14ac:dyDescent="0.3">
      <c r="A15" s="612" t="s">
        <v>694</v>
      </c>
      <c r="B15" s="613"/>
      <c r="C15" s="613"/>
      <c r="D15" s="613"/>
      <c r="E15" s="613"/>
      <c r="F15" s="6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W15" s="13"/>
    </row>
    <row r="16" spans="1:23" ht="12" customHeight="1" x14ac:dyDescent="0.3">
      <c r="A16" s="615" t="s">
        <v>570</v>
      </c>
      <c r="B16" s="616"/>
      <c r="C16" s="616"/>
      <c r="D16" s="616"/>
      <c r="E16" s="616"/>
      <c r="F16" s="614"/>
    </row>
    <row r="17" spans="1:5" ht="12" customHeight="1" x14ac:dyDescent="0.15">
      <c r="A17" s="16"/>
      <c r="B17" s="17"/>
      <c r="C17" s="18"/>
      <c r="D17" s="18"/>
      <c r="E17" s="18"/>
    </row>
    <row r="18" spans="1:5" ht="10.5" customHeight="1" x14ac:dyDescent="0.15"/>
  </sheetData>
  <mergeCells count="5">
    <mergeCell ref="A3:A5"/>
    <mergeCell ref="F3:F5"/>
    <mergeCell ref="C4:E4"/>
    <mergeCell ref="C3:E3"/>
    <mergeCell ref="A1:F1"/>
  </mergeCells>
  <phoneticPr fontId="43" type="noConversion"/>
  <pageMargins left="0.90541666746139526" right="0.90541666746139526" top="1.2597222328186035" bottom="1.4959722757339478" header="0.82652777433395386" footer="0.51166665554046631"/>
  <pageSetup paperSize="9" orientation="portrait" r:id="rId1"/>
  <headerFooter>
    <oddHeader xml:space="preserve">&amp;L&amp;"돋움,Regular"   &amp;P&amp;R&amp;"돋움,Regular"&amp;P   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X49"/>
  <sheetViews>
    <sheetView view="pageBreakPreview" zoomScaleNormal="100" zoomScaleSheetLayoutView="100" workbookViewId="0">
      <selection activeCell="H23" sqref="H23"/>
    </sheetView>
  </sheetViews>
  <sheetFormatPr defaultColWidth="9" defaultRowHeight="17.25" x14ac:dyDescent="0.3"/>
  <cols>
    <col min="1" max="1" width="6.5" style="99" customWidth="1"/>
    <col min="2" max="2" width="8.625" style="99" customWidth="1"/>
    <col min="3" max="3" width="7.625" style="99" customWidth="1"/>
    <col min="4" max="4" width="8.125" style="99" customWidth="1"/>
    <col min="5" max="5" width="7.625" style="100" customWidth="1"/>
    <col min="6" max="6" width="8.5" style="100" bestFit="1" customWidth="1"/>
    <col min="7" max="7" width="8" style="100" customWidth="1"/>
    <col min="8" max="8" width="7.875" style="100" customWidth="1"/>
    <col min="9" max="9" width="8.25" style="100" customWidth="1"/>
    <col min="10" max="11" width="8.375" style="100" customWidth="1"/>
    <col min="12" max="12" width="8.125" style="100" customWidth="1"/>
    <col min="13" max="13" width="5.375" style="100" customWidth="1"/>
    <col min="14" max="14" width="7.25" style="100" customWidth="1"/>
    <col min="15" max="16" width="7.125" style="100" customWidth="1"/>
    <col min="17" max="17" width="7" style="100" customWidth="1"/>
    <col min="18" max="18" width="6.75" style="100" customWidth="1"/>
    <col min="19" max="19" width="8.625" style="100" customWidth="1"/>
    <col min="20" max="21" width="7.125" style="100" customWidth="1"/>
    <col min="22" max="22" width="8.5" style="100" customWidth="1"/>
    <col min="23" max="23" width="9.75" style="100" customWidth="1"/>
    <col min="24" max="24" width="6.5" style="99" customWidth="1"/>
    <col min="25" max="16384" width="9" style="100"/>
  </cols>
  <sheetData>
    <row r="1" spans="1:24" s="48" customFormat="1" ht="24.95" customHeight="1" x14ac:dyDescent="0.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1280" t="s">
        <v>146</v>
      </c>
      <c r="N1" s="1280"/>
      <c r="O1" s="1280"/>
      <c r="P1" s="1280"/>
      <c r="Q1" s="1280"/>
      <c r="R1" s="1280"/>
      <c r="S1" s="1280"/>
      <c r="T1" s="1280"/>
      <c r="U1" s="1280"/>
      <c r="V1" s="1280"/>
      <c r="W1" s="1280"/>
      <c r="X1" s="1280"/>
    </row>
    <row r="2" spans="1:24" s="110" customFormat="1" ht="24.75" customHeight="1" x14ac:dyDescent="0.3">
      <c r="A2" s="110" t="s">
        <v>917</v>
      </c>
      <c r="B2" s="100"/>
      <c r="C2" s="100"/>
      <c r="D2" s="100"/>
      <c r="X2" s="53" t="s">
        <v>1155</v>
      </c>
    </row>
    <row r="3" spans="1:24" s="364" customFormat="1" ht="19.5" customHeight="1" x14ac:dyDescent="0.25">
      <c r="A3" s="1225" t="s">
        <v>750</v>
      </c>
      <c r="B3" s="1258" t="s">
        <v>604</v>
      </c>
      <c r="C3" s="1314"/>
      <c r="D3" s="1314"/>
      <c r="E3" s="1314"/>
      <c r="F3" s="1256"/>
      <c r="G3" s="1258" t="s">
        <v>811</v>
      </c>
      <c r="H3" s="1314"/>
      <c r="I3" s="1314"/>
      <c r="J3" s="1314"/>
      <c r="K3" s="1314"/>
      <c r="L3" s="1256"/>
      <c r="M3" s="1258" t="s">
        <v>82</v>
      </c>
      <c r="N3" s="1314"/>
      <c r="O3" s="1314"/>
      <c r="P3" s="1314"/>
      <c r="Q3" s="1314"/>
      <c r="R3" s="1256"/>
      <c r="S3" s="1258" t="s">
        <v>1032</v>
      </c>
      <c r="T3" s="1314"/>
      <c r="U3" s="1314"/>
      <c r="V3" s="1314"/>
      <c r="W3" s="1256"/>
      <c r="X3" s="1228" t="s">
        <v>179</v>
      </c>
    </row>
    <row r="4" spans="1:24" s="113" customFormat="1" ht="19.5" customHeight="1" x14ac:dyDescent="0.15">
      <c r="A4" s="1226"/>
      <c r="B4" s="1259" t="s">
        <v>191</v>
      </c>
      <c r="C4" s="1316"/>
      <c r="D4" s="1316"/>
      <c r="E4" s="1316"/>
      <c r="F4" s="1257"/>
      <c r="G4" s="1259" t="s">
        <v>375</v>
      </c>
      <c r="H4" s="1316"/>
      <c r="I4" s="1316"/>
      <c r="J4" s="1316"/>
      <c r="K4" s="1316"/>
      <c r="L4" s="1257"/>
      <c r="M4" s="1350" t="s">
        <v>528</v>
      </c>
      <c r="N4" s="1348"/>
      <c r="O4" s="1348"/>
      <c r="P4" s="1348"/>
      <c r="Q4" s="1348"/>
      <c r="R4" s="1349"/>
      <c r="S4" s="1259" t="s">
        <v>73</v>
      </c>
      <c r="T4" s="1316"/>
      <c r="U4" s="1316"/>
      <c r="V4" s="1316"/>
      <c r="W4" s="1257"/>
      <c r="X4" s="1229"/>
    </row>
    <row r="5" spans="1:24" s="113" customFormat="1" ht="19.5" customHeight="1" x14ac:dyDescent="0.15">
      <c r="A5" s="1226"/>
      <c r="B5" s="1429" t="s">
        <v>1106</v>
      </c>
      <c r="C5" s="1430"/>
      <c r="D5" s="1430"/>
      <c r="E5" s="1430"/>
      <c r="F5" s="1431"/>
      <c r="G5" s="133" t="s">
        <v>830</v>
      </c>
      <c r="H5" s="1429" t="s">
        <v>1106</v>
      </c>
      <c r="I5" s="1430"/>
      <c r="J5" s="1430"/>
      <c r="K5" s="1430"/>
      <c r="L5" s="1431"/>
      <c r="M5" s="133" t="s">
        <v>830</v>
      </c>
      <c r="N5" s="1429" t="s">
        <v>1106</v>
      </c>
      <c r="O5" s="1430"/>
      <c r="P5" s="1430"/>
      <c r="Q5" s="1430"/>
      <c r="R5" s="1431"/>
      <c r="S5" s="1432" t="s">
        <v>1162</v>
      </c>
      <c r="T5" s="1433"/>
      <c r="U5" s="1433"/>
      <c r="V5" s="1433"/>
      <c r="W5" s="1434"/>
      <c r="X5" s="1229"/>
    </row>
    <row r="6" spans="1:24" s="122" customFormat="1" ht="19.5" customHeight="1" x14ac:dyDescent="0.15">
      <c r="A6" s="1226"/>
      <c r="B6" s="366" t="s">
        <v>388</v>
      </c>
      <c r="C6" s="367"/>
      <c r="D6" s="368"/>
      <c r="E6" s="366" t="s">
        <v>122</v>
      </c>
      <c r="F6" s="374" t="s">
        <v>124</v>
      </c>
      <c r="G6" s="1288" t="s">
        <v>1037</v>
      </c>
      <c r="H6" s="366" t="s">
        <v>388</v>
      </c>
      <c r="I6" s="367"/>
      <c r="J6" s="368"/>
      <c r="K6" s="369" t="s">
        <v>744</v>
      </c>
      <c r="L6" s="374" t="s">
        <v>213</v>
      </c>
      <c r="M6" s="1288" t="s">
        <v>1037</v>
      </c>
      <c r="N6" s="366" t="s">
        <v>388</v>
      </c>
      <c r="O6" s="367"/>
      <c r="P6" s="368"/>
      <c r="Q6" s="370" t="s">
        <v>744</v>
      </c>
      <c r="R6" s="370" t="s">
        <v>213</v>
      </c>
      <c r="S6" s="371" t="s">
        <v>388</v>
      </c>
      <c r="T6" s="367"/>
      <c r="U6" s="368"/>
      <c r="V6" s="1021" t="s">
        <v>817</v>
      </c>
      <c r="W6" s="1021" t="s">
        <v>123</v>
      </c>
      <c r="X6" s="1229"/>
    </row>
    <row r="7" spans="1:24" s="1020" customFormat="1" ht="32.25" customHeight="1" x14ac:dyDescent="0.15">
      <c r="A7" s="1227"/>
      <c r="B7" s="1042" t="s">
        <v>38</v>
      </c>
      <c r="C7" s="372" t="s">
        <v>311</v>
      </c>
      <c r="D7" s="372" t="s">
        <v>988</v>
      </c>
      <c r="E7" s="1019" t="s">
        <v>225</v>
      </c>
      <c r="F7" s="1055" t="s">
        <v>927</v>
      </c>
      <c r="G7" s="1435"/>
      <c r="H7" s="1042" t="s">
        <v>38</v>
      </c>
      <c r="I7" s="372" t="s">
        <v>311</v>
      </c>
      <c r="J7" s="372" t="s">
        <v>988</v>
      </c>
      <c r="K7" s="1046" t="s">
        <v>225</v>
      </c>
      <c r="L7" s="1060" t="s">
        <v>1027</v>
      </c>
      <c r="M7" s="1435"/>
      <c r="N7" s="1042" t="s">
        <v>38</v>
      </c>
      <c r="O7" s="372" t="s">
        <v>311</v>
      </c>
      <c r="P7" s="372" t="s">
        <v>988</v>
      </c>
      <c r="Q7" s="1019" t="s">
        <v>225</v>
      </c>
      <c r="R7" s="1055" t="s">
        <v>927</v>
      </c>
      <c r="S7" s="375" t="s">
        <v>1031</v>
      </c>
      <c r="T7" s="372" t="s">
        <v>311</v>
      </c>
      <c r="U7" s="372" t="s">
        <v>988</v>
      </c>
      <c r="V7" s="1057" t="s">
        <v>21</v>
      </c>
      <c r="W7" s="1018" t="s">
        <v>225</v>
      </c>
      <c r="X7" s="1230"/>
    </row>
    <row r="8" spans="1:24" s="658" customFormat="1" ht="24" customHeight="1" x14ac:dyDescent="0.15">
      <c r="A8" s="231">
        <v>2013</v>
      </c>
      <c r="B8" s="148">
        <f>SUM(E8:F8)</f>
        <v>404657</v>
      </c>
      <c r="C8" s="148">
        <v>214181</v>
      </c>
      <c r="D8" s="148">
        <v>190476</v>
      </c>
      <c r="E8" s="148">
        <f>SUM(K8,Q8,W8)</f>
        <v>251807</v>
      </c>
      <c r="F8" s="148">
        <f>SUM(L8,R8)</f>
        <v>152850</v>
      </c>
      <c r="G8" s="149">
        <v>16752</v>
      </c>
      <c r="H8" s="148">
        <f>SUM(K8:L8)</f>
        <v>266854</v>
      </c>
      <c r="I8" s="148">
        <v>141905</v>
      </c>
      <c r="J8" s="148">
        <v>124949</v>
      </c>
      <c r="K8" s="149">
        <v>123488</v>
      </c>
      <c r="L8" s="149">
        <v>143366</v>
      </c>
      <c r="M8" s="149">
        <v>109</v>
      </c>
      <c r="N8" s="148">
        <f>SUM(Q8:R8)</f>
        <v>15247</v>
      </c>
      <c r="O8" s="148">
        <v>7548</v>
      </c>
      <c r="P8" s="148">
        <v>7699</v>
      </c>
      <c r="Q8" s="149">
        <v>5763</v>
      </c>
      <c r="R8" s="149">
        <v>9484</v>
      </c>
      <c r="S8" s="149">
        <v>122556</v>
      </c>
      <c r="T8" s="149">
        <v>64728</v>
      </c>
      <c r="U8" s="149">
        <v>57828</v>
      </c>
      <c r="V8" s="149">
        <v>62611</v>
      </c>
      <c r="W8" s="673">
        <v>122556</v>
      </c>
      <c r="X8" s="351">
        <v>2013</v>
      </c>
    </row>
    <row r="9" spans="1:24" s="658" customFormat="1" ht="24" customHeight="1" x14ac:dyDescent="0.15">
      <c r="A9" s="231">
        <v>2014</v>
      </c>
      <c r="B9" s="148">
        <v>405098</v>
      </c>
      <c r="C9" s="148">
        <v>214368</v>
      </c>
      <c r="D9" s="148">
        <v>190730</v>
      </c>
      <c r="E9" s="148">
        <v>252880</v>
      </c>
      <c r="F9" s="148">
        <v>152218</v>
      </c>
      <c r="G9" s="149">
        <v>17539</v>
      </c>
      <c r="H9" s="148">
        <v>271634</v>
      </c>
      <c r="I9" s="148">
        <v>144083</v>
      </c>
      <c r="J9" s="148">
        <v>127551</v>
      </c>
      <c r="K9" s="149">
        <v>127966</v>
      </c>
      <c r="L9" s="149">
        <v>143668</v>
      </c>
      <c r="M9" s="149">
        <v>113</v>
      </c>
      <c r="N9" s="148">
        <v>13959</v>
      </c>
      <c r="O9" s="148">
        <v>7034</v>
      </c>
      <c r="P9" s="148">
        <v>6925</v>
      </c>
      <c r="Q9" s="149">
        <v>5409</v>
      </c>
      <c r="R9" s="149">
        <v>8550</v>
      </c>
      <c r="S9" s="149">
        <v>119505</v>
      </c>
      <c r="T9" s="149">
        <v>63251</v>
      </c>
      <c r="U9" s="149">
        <v>56254</v>
      </c>
      <c r="V9" s="149">
        <v>62324</v>
      </c>
      <c r="W9" s="673">
        <v>119505</v>
      </c>
      <c r="X9" s="351">
        <v>2014</v>
      </c>
    </row>
    <row r="10" spans="1:24" s="658" customFormat="1" ht="24" customHeight="1" x14ac:dyDescent="0.15">
      <c r="A10" s="231">
        <v>2015</v>
      </c>
      <c r="B10" s="148">
        <v>410101</v>
      </c>
      <c r="C10" s="148">
        <v>216887</v>
      </c>
      <c r="D10" s="148">
        <v>193214</v>
      </c>
      <c r="E10" s="148">
        <v>256428</v>
      </c>
      <c r="F10" s="148">
        <v>153673</v>
      </c>
      <c r="G10" s="149">
        <v>18864</v>
      </c>
      <c r="H10" s="148">
        <v>279508</v>
      </c>
      <c r="I10" s="148">
        <v>148140</v>
      </c>
      <c r="J10" s="148">
        <v>131368</v>
      </c>
      <c r="K10" s="149">
        <v>134241</v>
      </c>
      <c r="L10" s="149">
        <v>145267</v>
      </c>
      <c r="M10" s="149">
        <v>115</v>
      </c>
      <c r="N10" s="148">
        <v>13895</v>
      </c>
      <c r="O10" s="148">
        <v>6962</v>
      </c>
      <c r="P10" s="148">
        <v>6933</v>
      </c>
      <c r="Q10" s="149">
        <v>5489</v>
      </c>
      <c r="R10" s="149">
        <v>8406</v>
      </c>
      <c r="S10" s="149">
        <v>116698</v>
      </c>
      <c r="T10" s="149">
        <v>61785</v>
      </c>
      <c r="U10" s="149">
        <v>54913</v>
      </c>
      <c r="V10" s="149">
        <v>61740</v>
      </c>
      <c r="W10" s="673">
        <v>116698</v>
      </c>
      <c r="X10" s="351">
        <v>2015</v>
      </c>
    </row>
    <row r="11" spans="1:24" s="658" customFormat="1" ht="24" customHeight="1" x14ac:dyDescent="0.15">
      <c r="A11" s="231">
        <v>2016</v>
      </c>
      <c r="B11" s="148">
        <v>416987</v>
      </c>
      <c r="C11" s="148">
        <v>220519</v>
      </c>
      <c r="D11" s="148">
        <v>196468</v>
      </c>
      <c r="E11" s="148">
        <v>262570</v>
      </c>
      <c r="F11" s="148">
        <v>154417</v>
      </c>
      <c r="G11" s="149">
        <v>19851</v>
      </c>
      <c r="H11" s="148">
        <v>287133</v>
      </c>
      <c r="I11" s="148">
        <v>152064</v>
      </c>
      <c r="J11" s="148">
        <v>135069</v>
      </c>
      <c r="K11" s="149">
        <v>141165</v>
      </c>
      <c r="L11" s="149">
        <v>145968</v>
      </c>
      <c r="M11" s="149">
        <v>119</v>
      </c>
      <c r="N11" s="148">
        <v>14167</v>
      </c>
      <c r="O11" s="148">
        <v>7130</v>
      </c>
      <c r="P11" s="148">
        <v>7037</v>
      </c>
      <c r="Q11" s="149">
        <v>5718</v>
      </c>
      <c r="R11" s="149">
        <v>8449</v>
      </c>
      <c r="S11" s="149">
        <v>115687</v>
      </c>
      <c r="T11" s="149">
        <v>61325</v>
      </c>
      <c r="U11" s="149">
        <v>54362</v>
      </c>
      <c r="V11" s="149">
        <v>62033</v>
      </c>
      <c r="W11" s="673">
        <v>115687</v>
      </c>
      <c r="X11" s="351">
        <v>2016</v>
      </c>
    </row>
    <row r="12" spans="1:24" s="748" customFormat="1" ht="24" customHeight="1" x14ac:dyDescent="0.15">
      <c r="A12" s="231">
        <v>2017</v>
      </c>
      <c r="B12" s="148">
        <v>436348</v>
      </c>
      <c r="C12" s="148">
        <v>230591</v>
      </c>
      <c r="D12" s="148">
        <v>205757</v>
      </c>
      <c r="E12" s="148">
        <v>278286</v>
      </c>
      <c r="F12" s="148">
        <v>158062</v>
      </c>
      <c r="G12" s="149">
        <v>20991</v>
      </c>
      <c r="H12" s="148">
        <v>302358</v>
      </c>
      <c r="I12" s="148">
        <v>160385</v>
      </c>
      <c r="J12" s="148">
        <v>141973</v>
      </c>
      <c r="K12" s="149">
        <v>153015</v>
      </c>
      <c r="L12" s="149">
        <v>149343</v>
      </c>
      <c r="M12" s="149">
        <v>123</v>
      </c>
      <c r="N12" s="148">
        <v>14870</v>
      </c>
      <c r="O12" s="148">
        <v>7465</v>
      </c>
      <c r="P12" s="148">
        <v>7405</v>
      </c>
      <c r="Q12" s="149">
        <v>6151</v>
      </c>
      <c r="R12" s="149">
        <v>8719</v>
      </c>
      <c r="S12" s="149">
        <v>119120</v>
      </c>
      <c r="T12" s="149">
        <v>62741</v>
      </c>
      <c r="U12" s="149">
        <v>56379</v>
      </c>
      <c r="V12" s="149">
        <v>64842</v>
      </c>
      <c r="W12" s="673">
        <v>119120</v>
      </c>
      <c r="X12" s="351">
        <v>2017</v>
      </c>
    </row>
    <row r="13" spans="1:24" s="764" customFormat="1" ht="24" customHeight="1" x14ac:dyDescent="0.15">
      <c r="A13" s="231">
        <v>2018</v>
      </c>
      <c r="B13" s="944">
        <v>467797</v>
      </c>
      <c r="C13" s="148">
        <v>246557</v>
      </c>
      <c r="D13" s="148">
        <v>221240</v>
      </c>
      <c r="E13" s="148">
        <v>302099</v>
      </c>
      <c r="F13" s="148">
        <v>165698</v>
      </c>
      <c r="G13" s="149">
        <v>22356</v>
      </c>
      <c r="H13" s="148">
        <v>325572</v>
      </c>
      <c r="I13" s="148">
        <v>172340</v>
      </c>
      <c r="J13" s="148">
        <v>153232</v>
      </c>
      <c r="K13" s="149">
        <v>169068</v>
      </c>
      <c r="L13" s="149">
        <v>156504</v>
      </c>
      <c r="M13" s="149">
        <v>126</v>
      </c>
      <c r="N13" s="148">
        <v>16443</v>
      </c>
      <c r="O13" s="148">
        <v>8194</v>
      </c>
      <c r="P13" s="148">
        <v>8249</v>
      </c>
      <c r="Q13" s="149">
        <v>7249</v>
      </c>
      <c r="R13" s="149">
        <v>9194</v>
      </c>
      <c r="S13" s="149">
        <v>125782</v>
      </c>
      <c r="T13" s="149">
        <v>66023</v>
      </c>
      <c r="U13" s="149">
        <v>59759</v>
      </c>
      <c r="V13" s="149">
        <v>70111</v>
      </c>
      <c r="W13" s="673">
        <v>125782</v>
      </c>
      <c r="X13" s="926">
        <v>2018</v>
      </c>
    </row>
    <row r="14" spans="1:24" s="161" customFormat="1" ht="24" customHeight="1" x14ac:dyDescent="0.15">
      <c r="A14" s="678">
        <v>2019</v>
      </c>
      <c r="B14" s="965">
        <v>504216</v>
      </c>
      <c r="C14" s="965">
        <v>266321</v>
      </c>
      <c r="D14" s="965">
        <v>237895</v>
      </c>
      <c r="E14" s="965">
        <v>332326</v>
      </c>
      <c r="F14" s="965">
        <v>171890</v>
      </c>
      <c r="G14" s="965">
        <v>23563</v>
      </c>
      <c r="H14" s="965">
        <v>346199</v>
      </c>
      <c r="I14" s="965">
        <v>183228</v>
      </c>
      <c r="J14" s="965">
        <v>162971</v>
      </c>
      <c r="K14" s="965">
        <v>183903</v>
      </c>
      <c r="L14" s="965">
        <v>162296</v>
      </c>
      <c r="M14" s="965">
        <v>129</v>
      </c>
      <c r="N14" s="965">
        <v>17673</v>
      </c>
      <c r="O14" s="965">
        <v>8811</v>
      </c>
      <c r="P14" s="965">
        <v>8862</v>
      </c>
      <c r="Q14" s="965">
        <v>8079</v>
      </c>
      <c r="R14" s="965">
        <v>9594</v>
      </c>
      <c r="S14" s="965">
        <v>140344</v>
      </c>
      <c r="T14" s="965">
        <v>74282</v>
      </c>
      <c r="U14" s="965">
        <v>66062</v>
      </c>
      <c r="V14" s="965">
        <v>84101</v>
      </c>
      <c r="W14" s="965">
        <v>140344</v>
      </c>
      <c r="X14" s="925">
        <v>2019</v>
      </c>
    </row>
    <row r="15" spans="1:24" s="166" customFormat="1" ht="12.75" customHeight="1" x14ac:dyDescent="0.2">
      <c r="A15" s="274" t="s">
        <v>519</v>
      </c>
      <c r="B15" s="164"/>
      <c r="C15" s="164"/>
      <c r="D15" s="164"/>
      <c r="X15" s="164"/>
    </row>
    <row r="16" spans="1:24" s="166" customFormat="1" ht="12.75" customHeight="1" x14ac:dyDescent="0.2">
      <c r="A16" s="274" t="s">
        <v>159</v>
      </c>
      <c r="B16" s="164"/>
      <c r="C16" s="164"/>
      <c r="D16" s="164"/>
      <c r="X16" s="164"/>
    </row>
    <row r="17" spans="1:24" s="166" customFormat="1" ht="12.75" customHeight="1" x14ac:dyDescent="0.2">
      <c r="A17" s="274" t="s">
        <v>566</v>
      </c>
      <c r="B17" s="164"/>
      <c r="C17" s="164"/>
      <c r="D17" s="164"/>
      <c r="X17" s="164"/>
    </row>
    <row r="18" spans="1:24" s="51" customFormat="1" ht="12.75" customHeight="1" x14ac:dyDescent="0.3">
      <c r="A18" s="163" t="s">
        <v>1120</v>
      </c>
      <c r="B18" s="102"/>
      <c r="C18" s="102"/>
      <c r="D18" s="102"/>
      <c r="W18" s="373"/>
    </row>
    <row r="19" spans="1:24" s="51" customFormat="1" ht="12.75" customHeight="1" x14ac:dyDescent="0.3">
      <c r="A19" s="163" t="s">
        <v>1104</v>
      </c>
      <c r="B19" s="102"/>
      <c r="C19" s="102"/>
      <c r="D19" s="102"/>
      <c r="W19" s="102"/>
    </row>
    <row r="20" spans="1:24" s="166" customFormat="1" x14ac:dyDescent="0.15">
      <c r="A20" s="164"/>
      <c r="B20" s="164"/>
      <c r="C20" s="164"/>
      <c r="D20" s="164"/>
      <c r="X20" s="164"/>
    </row>
    <row r="21" spans="1:24" s="166" customFormat="1" x14ac:dyDescent="0.15">
      <c r="A21" s="164"/>
      <c r="B21" s="164"/>
      <c r="C21" s="164"/>
      <c r="D21" s="164"/>
      <c r="X21" s="164"/>
    </row>
    <row r="22" spans="1:24" s="166" customFormat="1" x14ac:dyDescent="0.15">
      <c r="A22" s="164"/>
      <c r="B22" s="164"/>
      <c r="C22" s="164"/>
      <c r="D22" s="164"/>
      <c r="X22" s="164"/>
    </row>
    <row r="23" spans="1:24" s="166" customFormat="1" x14ac:dyDescent="0.15">
      <c r="A23" s="164"/>
      <c r="B23" s="164"/>
      <c r="C23" s="164"/>
      <c r="D23" s="164"/>
      <c r="X23" s="164"/>
    </row>
    <row r="24" spans="1:24" s="166" customFormat="1" x14ac:dyDescent="0.15">
      <c r="A24" s="164"/>
      <c r="B24" s="164"/>
      <c r="C24" s="164"/>
      <c r="D24" s="164"/>
      <c r="X24" s="164"/>
    </row>
    <row r="25" spans="1:24" s="166" customFormat="1" x14ac:dyDescent="0.15">
      <c r="A25" s="164"/>
      <c r="B25" s="164"/>
      <c r="C25" s="164"/>
      <c r="D25" s="164"/>
      <c r="X25" s="164"/>
    </row>
    <row r="26" spans="1:24" s="166" customFormat="1" x14ac:dyDescent="0.15">
      <c r="A26" s="164"/>
      <c r="B26" s="164"/>
      <c r="C26" s="164"/>
      <c r="D26" s="164"/>
      <c r="X26" s="164"/>
    </row>
    <row r="27" spans="1:24" s="166" customFormat="1" x14ac:dyDescent="0.15">
      <c r="A27" s="164"/>
      <c r="B27" s="164"/>
      <c r="C27" s="164"/>
      <c r="D27" s="164"/>
      <c r="X27" s="164"/>
    </row>
    <row r="28" spans="1:24" s="166" customFormat="1" x14ac:dyDescent="0.15">
      <c r="A28" s="164"/>
      <c r="B28" s="164"/>
      <c r="C28" s="164"/>
      <c r="D28" s="164"/>
      <c r="X28" s="164"/>
    </row>
    <row r="29" spans="1:24" s="166" customFormat="1" x14ac:dyDescent="0.15">
      <c r="A29" s="164"/>
      <c r="B29" s="164"/>
      <c r="C29" s="164"/>
      <c r="D29" s="164"/>
      <c r="X29" s="164"/>
    </row>
    <row r="30" spans="1:24" s="166" customFormat="1" x14ac:dyDescent="0.15">
      <c r="A30" s="164"/>
      <c r="B30" s="164"/>
      <c r="C30" s="164"/>
      <c r="D30" s="164"/>
      <c r="X30" s="164"/>
    </row>
    <row r="31" spans="1:24" s="166" customFormat="1" x14ac:dyDescent="0.15">
      <c r="A31" s="164"/>
      <c r="B31" s="164"/>
      <c r="C31" s="164"/>
      <c r="D31" s="164"/>
      <c r="X31" s="164"/>
    </row>
    <row r="32" spans="1:24" s="166" customFormat="1" x14ac:dyDescent="0.15">
      <c r="A32" s="164"/>
      <c r="B32" s="164"/>
      <c r="C32" s="164"/>
      <c r="D32" s="164"/>
      <c r="X32" s="164"/>
    </row>
    <row r="33" spans="1:24" s="166" customFormat="1" x14ac:dyDescent="0.15">
      <c r="A33" s="164"/>
      <c r="B33" s="164"/>
      <c r="C33" s="164"/>
      <c r="D33" s="164"/>
      <c r="X33" s="164"/>
    </row>
    <row r="34" spans="1:24" s="166" customFormat="1" x14ac:dyDescent="0.15">
      <c r="A34" s="164"/>
      <c r="B34" s="164"/>
      <c r="C34" s="164"/>
      <c r="D34" s="164"/>
      <c r="X34" s="164"/>
    </row>
    <row r="35" spans="1:24" s="166" customFormat="1" x14ac:dyDescent="0.15">
      <c r="A35" s="164"/>
      <c r="B35" s="164"/>
      <c r="C35" s="164"/>
      <c r="D35" s="164"/>
      <c r="X35" s="164"/>
    </row>
    <row r="36" spans="1:24" s="166" customFormat="1" x14ac:dyDescent="0.15">
      <c r="A36" s="164"/>
      <c r="B36" s="164"/>
      <c r="C36" s="164"/>
      <c r="D36" s="164"/>
      <c r="X36" s="164"/>
    </row>
    <row r="37" spans="1:24" s="166" customFormat="1" x14ac:dyDescent="0.15">
      <c r="A37" s="164"/>
      <c r="B37" s="164"/>
      <c r="C37" s="164"/>
      <c r="D37" s="164"/>
      <c r="X37" s="164"/>
    </row>
    <row r="38" spans="1:24" s="166" customFormat="1" x14ac:dyDescent="0.15">
      <c r="A38" s="164"/>
      <c r="B38" s="164"/>
      <c r="C38" s="164"/>
      <c r="D38" s="164"/>
      <c r="X38" s="164"/>
    </row>
    <row r="39" spans="1:24" s="166" customFormat="1" x14ac:dyDescent="0.15">
      <c r="A39" s="164"/>
      <c r="B39" s="164"/>
      <c r="C39" s="164"/>
      <c r="D39" s="164"/>
      <c r="X39" s="164"/>
    </row>
    <row r="40" spans="1:24" s="166" customFormat="1" x14ac:dyDescent="0.15">
      <c r="A40" s="164"/>
      <c r="B40" s="164"/>
      <c r="C40" s="164"/>
      <c r="D40" s="164"/>
      <c r="X40" s="164"/>
    </row>
    <row r="41" spans="1:24" s="166" customFormat="1" x14ac:dyDescent="0.15">
      <c r="A41" s="164"/>
      <c r="B41" s="164"/>
      <c r="C41" s="164"/>
      <c r="D41" s="164"/>
      <c r="X41" s="164"/>
    </row>
    <row r="42" spans="1:24" s="166" customFormat="1" x14ac:dyDescent="0.15">
      <c r="A42" s="164"/>
      <c r="B42" s="164"/>
      <c r="C42" s="164"/>
      <c r="D42" s="164"/>
      <c r="X42" s="164"/>
    </row>
    <row r="43" spans="1:24" s="166" customFormat="1" x14ac:dyDescent="0.15">
      <c r="A43" s="164"/>
      <c r="B43" s="164"/>
      <c r="C43" s="164"/>
      <c r="D43" s="164"/>
      <c r="X43" s="164"/>
    </row>
    <row r="44" spans="1:24" s="166" customFormat="1" x14ac:dyDescent="0.15">
      <c r="A44" s="164"/>
      <c r="B44" s="164"/>
      <c r="C44" s="164"/>
      <c r="D44" s="164"/>
      <c r="X44" s="164"/>
    </row>
    <row r="45" spans="1:24" s="166" customFormat="1" x14ac:dyDescent="0.15">
      <c r="A45" s="164"/>
      <c r="B45" s="164"/>
      <c r="C45" s="164"/>
      <c r="D45" s="164"/>
      <c r="X45" s="164"/>
    </row>
    <row r="46" spans="1:24" s="166" customFormat="1" x14ac:dyDescent="0.15">
      <c r="A46" s="164"/>
      <c r="B46" s="164"/>
      <c r="C46" s="164"/>
      <c r="D46" s="164"/>
      <c r="X46" s="164"/>
    </row>
    <row r="47" spans="1:24" s="166" customFormat="1" x14ac:dyDescent="0.15">
      <c r="A47" s="164"/>
      <c r="B47" s="164"/>
      <c r="C47" s="164"/>
      <c r="D47" s="164"/>
      <c r="X47" s="164"/>
    </row>
    <row r="48" spans="1:24" s="166" customFormat="1" x14ac:dyDescent="0.15">
      <c r="A48" s="164"/>
      <c r="B48" s="164"/>
      <c r="C48" s="164"/>
      <c r="D48" s="164"/>
      <c r="X48" s="164"/>
    </row>
    <row r="49" spans="1:24" s="166" customFormat="1" x14ac:dyDescent="0.15">
      <c r="A49" s="164"/>
      <c r="B49" s="164"/>
      <c r="C49" s="164"/>
      <c r="D49" s="164"/>
      <c r="X49" s="164"/>
    </row>
  </sheetData>
  <mergeCells count="17">
    <mergeCell ref="A3:A7"/>
    <mergeCell ref="X3:X7"/>
    <mergeCell ref="G4:L4"/>
    <mergeCell ref="G6:G7"/>
    <mergeCell ref="B3:F3"/>
    <mergeCell ref="B4:F4"/>
    <mergeCell ref="G3:L3"/>
    <mergeCell ref="N5:R5"/>
    <mergeCell ref="S3:W3"/>
    <mergeCell ref="M6:M7"/>
    <mergeCell ref="M1:X1"/>
    <mergeCell ref="B5:F5"/>
    <mergeCell ref="H5:L5"/>
    <mergeCell ref="M3:R3"/>
    <mergeCell ref="M4:R4"/>
    <mergeCell ref="S5:W5"/>
    <mergeCell ref="S4:W4"/>
  </mergeCells>
  <phoneticPr fontId="43" type="noConversion"/>
  <pageMargins left="0.58986109495162964" right="0.41986110806465149" top="1.2597222328186035" bottom="1.4959722757339478" header="0.82652777433395386" footer="0.51166665554046631"/>
  <pageSetup paperSize="9" scale="47" orientation="portrait" r:id="rId1"/>
  <headerFooter>
    <oddHeader xml:space="preserve">&amp;L&amp;"돋움,Regular"   &amp;P&amp;R&amp;"돋움,Regular"&amp;P   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A33"/>
  <sheetViews>
    <sheetView view="pageBreakPreview" zoomScaleNormal="100" zoomScaleSheetLayoutView="100" workbookViewId="0">
      <selection activeCell="E27" sqref="E27"/>
    </sheetView>
  </sheetViews>
  <sheetFormatPr defaultColWidth="9" defaultRowHeight="17.25" x14ac:dyDescent="0.3"/>
  <cols>
    <col min="1" max="1" width="10.5" style="99" customWidth="1"/>
    <col min="2" max="2" width="16.625" style="99" customWidth="1"/>
    <col min="3" max="9" width="16.625" style="100" customWidth="1"/>
    <col min="10" max="10" width="10.5" style="100" customWidth="1"/>
    <col min="11" max="12" width="11.25" style="100" customWidth="1"/>
    <col min="13" max="13" width="9.25" style="99" customWidth="1"/>
    <col min="14" max="16384" width="9" style="100"/>
  </cols>
  <sheetData>
    <row r="1" spans="1:27" s="376" customFormat="1" ht="24.75" customHeight="1" x14ac:dyDescent="0.35">
      <c r="A1" s="1280" t="s">
        <v>899</v>
      </c>
      <c r="B1" s="1280"/>
      <c r="C1" s="1280"/>
      <c r="D1" s="1280"/>
      <c r="E1" s="1280"/>
      <c r="F1" s="1280" t="s">
        <v>579</v>
      </c>
      <c r="G1" s="1280"/>
      <c r="H1" s="1280"/>
      <c r="I1" s="1280"/>
      <c r="J1" s="1280"/>
      <c r="K1" s="337"/>
      <c r="L1" s="337"/>
      <c r="M1" s="337"/>
    </row>
    <row r="2" spans="1:27" s="110" customFormat="1" ht="24.75" customHeight="1" x14ac:dyDescent="0.3">
      <c r="A2" s="598" t="s">
        <v>910</v>
      </c>
      <c r="B2" s="619"/>
      <c r="C2" s="598"/>
      <c r="D2" s="598"/>
      <c r="E2" s="598"/>
      <c r="F2" s="598"/>
      <c r="G2" s="598"/>
      <c r="H2" s="598"/>
      <c r="I2" s="598"/>
      <c r="J2" s="620" t="s">
        <v>1163</v>
      </c>
      <c r="M2" s="53"/>
    </row>
    <row r="3" spans="1:27" s="54" customFormat="1" ht="19.5" customHeight="1" x14ac:dyDescent="0.25">
      <c r="A3" s="1217"/>
      <c r="B3" s="1258" t="s">
        <v>291</v>
      </c>
      <c r="C3" s="1256"/>
      <c r="D3" s="1258" t="s">
        <v>423</v>
      </c>
      <c r="E3" s="1256"/>
      <c r="F3" s="1438" t="s">
        <v>322</v>
      </c>
      <c r="G3" s="1439"/>
      <c r="H3" s="1438" t="s">
        <v>802</v>
      </c>
      <c r="I3" s="1440"/>
      <c r="J3" s="1218"/>
      <c r="M3" s="119"/>
    </row>
    <row r="4" spans="1:27" s="54" customFormat="1" ht="19.5" customHeight="1" x14ac:dyDescent="0.15">
      <c r="A4" s="1217"/>
      <c r="B4" s="1218" t="s">
        <v>191</v>
      </c>
      <c r="C4" s="1217"/>
      <c r="D4" s="1218" t="s">
        <v>715</v>
      </c>
      <c r="E4" s="1217"/>
      <c r="F4" s="1218" t="s">
        <v>1105</v>
      </c>
      <c r="G4" s="1217"/>
      <c r="H4" s="1218" t="s">
        <v>66</v>
      </c>
      <c r="I4" s="1217"/>
      <c r="J4" s="1218"/>
      <c r="M4" s="119"/>
    </row>
    <row r="5" spans="1:27" s="54" customFormat="1" ht="19.5" customHeight="1" x14ac:dyDescent="0.15">
      <c r="A5" s="1217"/>
      <c r="B5" s="1259"/>
      <c r="C5" s="1257"/>
      <c r="D5" s="1259"/>
      <c r="E5" s="1257"/>
      <c r="F5" s="1436" t="s">
        <v>1154</v>
      </c>
      <c r="G5" s="1437"/>
      <c r="H5" s="1259"/>
      <c r="I5" s="1257"/>
      <c r="J5" s="1218"/>
      <c r="M5" s="119"/>
    </row>
    <row r="6" spans="1:27" s="54" customFormat="1" ht="19.5" customHeight="1" x14ac:dyDescent="0.15">
      <c r="A6" s="1257"/>
      <c r="B6" s="377" t="s">
        <v>1024</v>
      </c>
      <c r="C6" s="377" t="s">
        <v>1028</v>
      </c>
      <c r="D6" s="377" t="s">
        <v>1024</v>
      </c>
      <c r="E6" s="377" t="s">
        <v>1028</v>
      </c>
      <c r="F6" s="377" t="s">
        <v>1036</v>
      </c>
      <c r="G6" s="377" t="s">
        <v>1025</v>
      </c>
      <c r="H6" s="377" t="s">
        <v>1036</v>
      </c>
      <c r="I6" s="377" t="s">
        <v>1025</v>
      </c>
      <c r="J6" s="1259"/>
      <c r="M6" s="119"/>
    </row>
    <row r="7" spans="1:27" s="126" customFormat="1" ht="24" customHeight="1" x14ac:dyDescent="0.15">
      <c r="A7" s="659">
        <v>2013</v>
      </c>
      <c r="B7" s="121">
        <f>SUM(D7,F7,H7)</f>
        <v>9480732</v>
      </c>
      <c r="C7" s="75">
        <f>SUM(E7,G7,I7)</f>
        <v>252720884.69999999</v>
      </c>
      <c r="D7" s="378">
        <v>6250745</v>
      </c>
      <c r="E7" s="378">
        <v>156677484.5</v>
      </c>
      <c r="F7" s="378">
        <v>403444</v>
      </c>
      <c r="G7" s="75">
        <v>10720711.199999999</v>
      </c>
      <c r="H7" s="378">
        <v>2826543</v>
      </c>
      <c r="I7" s="379">
        <v>85322689</v>
      </c>
      <c r="J7" s="658">
        <v>2013</v>
      </c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</row>
    <row r="8" spans="1:27" s="126" customFormat="1" ht="24" customHeight="1" x14ac:dyDescent="0.15">
      <c r="A8" s="659">
        <v>2014</v>
      </c>
      <c r="B8" s="121">
        <v>9632021</v>
      </c>
      <c r="C8" s="75">
        <v>270112171</v>
      </c>
      <c r="D8" s="378">
        <v>6503188</v>
      </c>
      <c r="E8" s="378">
        <v>171878524</v>
      </c>
      <c r="F8" s="378">
        <v>382958</v>
      </c>
      <c r="G8" s="75">
        <v>11085314</v>
      </c>
      <c r="H8" s="378">
        <v>2745875</v>
      </c>
      <c r="I8" s="379">
        <v>87148334</v>
      </c>
      <c r="J8" s="658">
        <v>2014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</row>
    <row r="9" spans="1:27" s="126" customFormat="1" ht="24" customHeight="1" x14ac:dyDescent="0.15">
      <c r="A9" s="659">
        <v>2015</v>
      </c>
      <c r="B9" s="121">
        <v>9533521</v>
      </c>
      <c r="C9" s="75">
        <v>291067098.39999998</v>
      </c>
      <c r="D9" s="378">
        <v>6516087</v>
      </c>
      <c r="E9" s="378">
        <v>186876092.59999999</v>
      </c>
      <c r="F9" s="378">
        <v>368636</v>
      </c>
      <c r="G9" s="75">
        <v>11548015</v>
      </c>
      <c r="H9" s="378">
        <v>2648798</v>
      </c>
      <c r="I9" s="379">
        <v>92642990.799999997</v>
      </c>
      <c r="J9" s="658">
        <v>2015</v>
      </c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</row>
    <row r="10" spans="1:27" s="126" customFormat="1" ht="24" customHeight="1" x14ac:dyDescent="0.15">
      <c r="A10" s="749">
        <v>2016</v>
      </c>
      <c r="B10" s="121">
        <v>10036820</v>
      </c>
      <c r="C10" s="75">
        <v>336542478</v>
      </c>
      <c r="D10" s="378">
        <v>6944003</v>
      </c>
      <c r="E10" s="378">
        <v>218644625</v>
      </c>
      <c r="F10" s="378">
        <v>381511</v>
      </c>
      <c r="G10" s="75">
        <v>12578241</v>
      </c>
      <c r="H10" s="378">
        <v>2711306</v>
      </c>
      <c r="I10" s="379">
        <v>105319612</v>
      </c>
      <c r="J10" s="748">
        <v>2016</v>
      </c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</row>
    <row r="11" spans="1:27" s="126" customFormat="1" ht="24" customHeight="1" x14ac:dyDescent="0.15">
      <c r="A11" s="765">
        <v>2017</v>
      </c>
      <c r="B11" s="121">
        <v>10670118</v>
      </c>
      <c r="C11" s="75">
        <v>369764844.69999999</v>
      </c>
      <c r="D11" s="330">
        <v>7455567</v>
      </c>
      <c r="E11" s="330">
        <v>243634877.30000001</v>
      </c>
      <c r="F11" s="330">
        <v>400941</v>
      </c>
      <c r="G11" s="75">
        <v>13597712.4</v>
      </c>
      <c r="H11" s="330">
        <v>2813610</v>
      </c>
      <c r="I11" s="708">
        <v>112532255</v>
      </c>
      <c r="J11" s="764">
        <v>2017</v>
      </c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 spans="1:27" s="126" customFormat="1" ht="24" customHeight="1" x14ac:dyDescent="0.15">
      <c r="A12" s="870">
        <v>2018</v>
      </c>
      <c r="B12" s="121">
        <v>11729492</v>
      </c>
      <c r="C12" s="75">
        <v>445936040.19999999</v>
      </c>
      <c r="D12" s="330">
        <v>8241464</v>
      </c>
      <c r="E12" s="330">
        <v>293586295</v>
      </c>
      <c r="F12" s="330">
        <v>451185</v>
      </c>
      <c r="G12" s="75">
        <v>16518134</v>
      </c>
      <c r="H12" s="330">
        <v>3036843</v>
      </c>
      <c r="I12" s="708">
        <v>135831611</v>
      </c>
      <c r="J12" s="869">
        <v>2018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</row>
    <row r="13" spans="1:27" s="78" customFormat="1" ht="24" customHeight="1" x14ac:dyDescent="0.15">
      <c r="A13" s="674">
        <v>2019</v>
      </c>
      <c r="B13" s="963">
        <v>12775624</v>
      </c>
      <c r="C13" s="963">
        <v>529082471</v>
      </c>
      <c r="D13" s="963">
        <v>8998502</v>
      </c>
      <c r="E13" s="963">
        <v>349512105</v>
      </c>
      <c r="F13" s="963">
        <v>488000</v>
      </c>
      <c r="G13" s="963">
        <v>19386052</v>
      </c>
      <c r="H13" s="963">
        <v>3289122</v>
      </c>
      <c r="I13" s="963">
        <v>160184314</v>
      </c>
      <c r="J13" s="932">
        <v>2019</v>
      </c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</row>
    <row r="14" spans="1:27" s="54" customFormat="1" ht="12.75" customHeight="1" x14ac:dyDescent="0.15">
      <c r="A14" s="380" t="s">
        <v>719</v>
      </c>
      <c r="B14" s="381"/>
      <c r="C14" s="381"/>
      <c r="D14" s="381"/>
      <c r="E14" s="381"/>
      <c r="F14" s="381"/>
      <c r="G14" s="382"/>
      <c r="H14" s="381"/>
      <c r="I14" s="383"/>
      <c r="J14" s="384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 spans="1:27" s="166" customFormat="1" ht="12.75" customHeight="1" x14ac:dyDescent="0.2">
      <c r="A15" s="163" t="s">
        <v>1104</v>
      </c>
      <c r="B15" s="164"/>
      <c r="K15" s="385"/>
      <c r="L15" s="385"/>
      <c r="M15" s="385"/>
      <c r="N15" s="385"/>
      <c r="O15" s="207"/>
      <c r="P15" s="385"/>
      <c r="Q15" s="385"/>
      <c r="R15" s="385"/>
      <c r="S15" s="385"/>
      <c r="T15" s="385"/>
      <c r="U15" s="385"/>
      <c r="V15" s="385"/>
      <c r="W15" s="385"/>
      <c r="X15" s="385"/>
      <c r="Y15" s="385"/>
      <c r="Z15" s="385"/>
      <c r="AA15" s="385"/>
    </row>
    <row r="16" spans="1:27" s="166" customFormat="1" x14ac:dyDescent="0.15">
      <c r="A16" s="164"/>
      <c r="B16" s="386"/>
      <c r="C16" s="386"/>
      <c r="D16" s="387"/>
      <c r="E16" s="387"/>
      <c r="F16" s="387"/>
      <c r="G16" s="386"/>
      <c r="H16" s="387"/>
      <c r="I16" s="387"/>
      <c r="M16" s="164"/>
    </row>
    <row r="17" spans="1:13" s="166" customFormat="1" x14ac:dyDescent="0.15">
      <c r="A17" s="164"/>
      <c r="B17" s="164"/>
      <c r="M17" s="164"/>
    </row>
    <row r="18" spans="1:13" s="166" customFormat="1" x14ac:dyDescent="0.15">
      <c r="A18" s="164"/>
      <c r="B18" s="388"/>
      <c r="M18" s="164"/>
    </row>
    <row r="19" spans="1:13" s="166" customFormat="1" x14ac:dyDescent="0.15">
      <c r="A19" s="164"/>
      <c r="B19" s="164"/>
      <c r="M19" s="164"/>
    </row>
    <row r="20" spans="1:13" s="166" customFormat="1" x14ac:dyDescent="0.15">
      <c r="A20" s="164"/>
      <c r="B20" s="164"/>
      <c r="M20" s="164"/>
    </row>
    <row r="21" spans="1:13" s="166" customFormat="1" x14ac:dyDescent="0.15">
      <c r="A21" s="164"/>
      <c r="B21" s="164"/>
      <c r="M21" s="164"/>
    </row>
    <row r="22" spans="1:13" s="166" customFormat="1" x14ac:dyDescent="0.15">
      <c r="A22" s="164"/>
      <c r="B22" s="164"/>
      <c r="M22" s="164"/>
    </row>
    <row r="23" spans="1:13" s="166" customFormat="1" ht="7.5" customHeight="1" x14ac:dyDescent="0.15">
      <c r="A23" s="164"/>
      <c r="B23" s="164"/>
      <c r="M23" s="164"/>
    </row>
    <row r="24" spans="1:13" s="166" customFormat="1" ht="3" customHeight="1" x14ac:dyDescent="0.15">
      <c r="A24" s="164"/>
      <c r="B24" s="164"/>
      <c r="M24" s="164"/>
    </row>
    <row r="25" spans="1:13" s="166" customFormat="1" x14ac:dyDescent="0.15">
      <c r="A25" s="164"/>
      <c r="B25" s="164"/>
      <c r="M25" s="164"/>
    </row>
    <row r="26" spans="1:13" s="166" customFormat="1" x14ac:dyDescent="0.15">
      <c r="A26" s="164"/>
      <c r="B26" s="164"/>
      <c r="M26" s="164"/>
    </row>
    <row r="27" spans="1:13" s="166" customFormat="1" x14ac:dyDescent="0.15">
      <c r="A27" s="164"/>
      <c r="B27" s="164"/>
      <c r="M27" s="164"/>
    </row>
    <row r="28" spans="1:13" s="166" customFormat="1" x14ac:dyDescent="0.15">
      <c r="A28" s="164"/>
      <c r="B28" s="164"/>
      <c r="M28" s="164"/>
    </row>
    <row r="29" spans="1:13" s="166" customFormat="1" x14ac:dyDescent="0.15">
      <c r="A29" s="164"/>
      <c r="B29" s="164"/>
      <c r="M29" s="164"/>
    </row>
    <row r="30" spans="1:13" s="166" customFormat="1" x14ac:dyDescent="0.15">
      <c r="A30" s="164"/>
      <c r="B30" s="164"/>
      <c r="M30" s="164"/>
    </row>
    <row r="31" spans="1:13" s="166" customFormat="1" x14ac:dyDescent="0.15">
      <c r="A31" s="164"/>
      <c r="B31" s="164"/>
      <c r="M31" s="164"/>
    </row>
    <row r="32" spans="1:13" s="166" customFormat="1" x14ac:dyDescent="0.15">
      <c r="A32" s="164"/>
      <c r="B32" s="164"/>
      <c r="M32" s="164"/>
    </row>
    <row r="33" spans="1:13" s="166" customFormat="1" x14ac:dyDescent="0.15">
      <c r="A33" s="164"/>
      <c r="B33" s="164"/>
      <c r="M33" s="164"/>
    </row>
  </sheetData>
  <mergeCells count="13">
    <mergeCell ref="F5:G5"/>
    <mergeCell ref="B3:C3"/>
    <mergeCell ref="D3:E3"/>
    <mergeCell ref="A1:E1"/>
    <mergeCell ref="F1:J1"/>
    <mergeCell ref="A3:A6"/>
    <mergeCell ref="J3:J6"/>
    <mergeCell ref="F3:G3"/>
    <mergeCell ref="H3:I3"/>
    <mergeCell ref="B4:C5"/>
    <mergeCell ref="D4:E5"/>
    <mergeCell ref="F4:G4"/>
    <mergeCell ref="H4:I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4.25" x14ac:dyDescent="0.15"/>
  <sheetData/>
  <phoneticPr fontId="43" type="noConversion"/>
  <pageMargins left="0.75" right="0.75" top="1" bottom="1" header="0.5" footer="0.5"/>
  <pageSetup paperSize="9" fitToWidth="0" fitToHeight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A30"/>
  <sheetViews>
    <sheetView view="pageBreakPreview" zoomScaleNormal="100" zoomScaleSheetLayoutView="100" workbookViewId="0">
      <selection activeCell="C24" sqref="C24"/>
    </sheetView>
  </sheetViews>
  <sheetFormatPr defaultColWidth="9" defaultRowHeight="17.25" x14ac:dyDescent="0.3"/>
  <cols>
    <col min="1" max="1" width="9.875" style="99" customWidth="1"/>
    <col min="2" max="2" width="22.25" style="99" customWidth="1"/>
    <col min="3" max="7" width="22.25" style="100" customWidth="1"/>
    <col min="8" max="8" width="11.875" style="100" customWidth="1"/>
    <col min="9" max="10" width="4.625" style="100" customWidth="1"/>
    <col min="11" max="12" width="11.25" style="100" customWidth="1"/>
    <col min="13" max="13" width="9.25" style="99" customWidth="1"/>
    <col min="14" max="16384" width="9" style="100"/>
  </cols>
  <sheetData>
    <row r="1" spans="1:27" s="376" customFormat="1" ht="24.75" customHeight="1" x14ac:dyDescent="0.35">
      <c r="A1" s="1280" t="s">
        <v>649</v>
      </c>
      <c r="B1" s="1280"/>
      <c r="C1" s="1280"/>
      <c r="D1" s="1280"/>
      <c r="E1" s="1441" t="s">
        <v>503</v>
      </c>
      <c r="F1" s="1441"/>
      <c r="G1" s="1441"/>
      <c r="H1" s="1441"/>
      <c r="I1" s="337"/>
      <c r="J1" s="337"/>
      <c r="K1" s="337"/>
      <c r="L1" s="337"/>
      <c r="M1" s="337"/>
    </row>
    <row r="2" spans="1:27" s="110" customFormat="1" ht="24.75" customHeight="1" x14ac:dyDescent="0.3">
      <c r="A2" s="598" t="s">
        <v>50</v>
      </c>
      <c r="B2" s="619"/>
      <c r="C2" s="598"/>
      <c r="D2" s="598"/>
      <c r="E2" s="598"/>
      <c r="F2" s="598"/>
      <c r="G2" s="598"/>
      <c r="H2" s="620" t="s">
        <v>1116</v>
      </c>
      <c r="M2" s="53"/>
    </row>
    <row r="3" spans="1:27" s="54" customFormat="1" ht="19.5" customHeight="1" x14ac:dyDescent="0.15">
      <c r="A3" s="1217" t="s">
        <v>170</v>
      </c>
      <c r="B3" s="1056" t="s">
        <v>293</v>
      </c>
      <c r="C3" s="1331" t="s">
        <v>1035</v>
      </c>
      <c r="D3" s="1351"/>
      <c r="E3" s="1331" t="s">
        <v>1113</v>
      </c>
      <c r="F3" s="1332"/>
      <c r="G3" s="1351"/>
      <c r="H3" s="1258" t="s">
        <v>179</v>
      </c>
      <c r="M3" s="119"/>
    </row>
    <row r="4" spans="1:27" s="54" customFormat="1" ht="19.5" customHeight="1" x14ac:dyDescent="0.15">
      <c r="A4" s="1217"/>
      <c r="B4" s="1017" t="s">
        <v>608</v>
      </c>
      <c r="C4" s="1021" t="s">
        <v>315</v>
      </c>
      <c r="D4" s="1021" t="s">
        <v>294</v>
      </c>
      <c r="E4" s="1021" t="s">
        <v>735</v>
      </c>
      <c r="F4" s="1021" t="s">
        <v>306</v>
      </c>
      <c r="G4" s="1021" t="s">
        <v>308</v>
      </c>
      <c r="H4" s="1218"/>
      <c r="M4" s="119"/>
    </row>
    <row r="5" spans="1:27" s="54" customFormat="1" ht="19.5" customHeight="1" x14ac:dyDescent="0.15">
      <c r="A5" s="1257"/>
      <c r="B5" s="1018" t="s">
        <v>981</v>
      </c>
      <c r="C5" s="1018" t="s">
        <v>1127</v>
      </c>
      <c r="D5" s="1018" t="s">
        <v>607</v>
      </c>
      <c r="E5" s="1018" t="s">
        <v>191</v>
      </c>
      <c r="F5" s="1018" t="s">
        <v>1166</v>
      </c>
      <c r="G5" s="1018" t="s">
        <v>1177</v>
      </c>
      <c r="H5" s="1259"/>
      <c r="M5" s="119"/>
    </row>
    <row r="6" spans="1:27" s="126" customFormat="1" ht="24" customHeight="1" x14ac:dyDescent="0.15">
      <c r="A6" s="659">
        <v>2013</v>
      </c>
      <c r="B6" s="121">
        <v>9480732</v>
      </c>
      <c r="C6" s="121">
        <v>6571121</v>
      </c>
      <c r="D6" s="121">
        <v>45971749</v>
      </c>
      <c r="E6" s="121">
        <v>339780664</v>
      </c>
      <c r="F6" s="121">
        <v>252720884</v>
      </c>
      <c r="G6" s="182">
        <v>87059779</v>
      </c>
      <c r="H6" s="657">
        <v>2013</v>
      </c>
      <c r="I6" s="686"/>
      <c r="M6" s="125"/>
    </row>
    <row r="7" spans="1:27" s="126" customFormat="1" ht="24" customHeight="1" x14ac:dyDescent="0.15">
      <c r="A7" s="659">
        <v>2014</v>
      </c>
      <c r="B7" s="121">
        <v>9632021</v>
      </c>
      <c r="C7" s="121">
        <v>6728048</v>
      </c>
      <c r="D7" s="121">
        <v>47781544</v>
      </c>
      <c r="E7" s="121">
        <v>362789315</v>
      </c>
      <c r="F7" s="121">
        <v>270112171.19999999</v>
      </c>
      <c r="G7" s="182">
        <v>92677143.800000012</v>
      </c>
      <c r="H7" s="658">
        <v>2014</v>
      </c>
      <c r="I7" s="686"/>
      <c r="M7" s="125"/>
    </row>
    <row r="8" spans="1:27" s="126" customFormat="1" ht="24" customHeight="1" x14ac:dyDescent="0.15">
      <c r="A8" s="659">
        <v>2015</v>
      </c>
      <c r="B8" s="644">
        <v>9533521</v>
      </c>
      <c r="C8" s="644">
        <v>6717781</v>
      </c>
      <c r="D8" s="644">
        <v>49734449</v>
      </c>
      <c r="E8" s="121">
        <v>391182139.10000002</v>
      </c>
      <c r="F8" s="644">
        <v>291067098.39999998</v>
      </c>
      <c r="G8" s="687">
        <v>100115040.7</v>
      </c>
      <c r="H8" s="658">
        <v>2015</v>
      </c>
      <c r="I8" s="686"/>
      <c r="M8" s="125"/>
    </row>
    <row r="9" spans="1:27" s="126" customFormat="1" ht="24" customHeight="1" x14ac:dyDescent="0.15">
      <c r="A9" s="749">
        <v>2016</v>
      </c>
      <c r="B9" s="644">
        <v>10036820</v>
      </c>
      <c r="C9" s="644">
        <v>7064453</v>
      </c>
      <c r="D9" s="644">
        <v>54084833</v>
      </c>
      <c r="E9" s="121">
        <v>449959818</v>
      </c>
      <c r="F9" s="644">
        <v>336542477</v>
      </c>
      <c r="G9" s="687">
        <v>113417341</v>
      </c>
      <c r="H9" s="748">
        <v>2016</v>
      </c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</row>
    <row r="10" spans="1:27" s="126" customFormat="1" ht="24" customHeight="1" x14ac:dyDescent="0.15">
      <c r="A10" s="765">
        <v>2017</v>
      </c>
      <c r="B10" s="644">
        <v>10670118</v>
      </c>
      <c r="C10" s="644">
        <v>7480339</v>
      </c>
      <c r="D10" s="644">
        <v>59317803</v>
      </c>
      <c r="E10" s="121">
        <v>496676750</v>
      </c>
      <c r="F10" s="644">
        <v>369764844.69999999</v>
      </c>
      <c r="G10" s="687">
        <v>126911905.2</v>
      </c>
      <c r="H10" s="764">
        <v>2017</v>
      </c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</row>
    <row r="11" spans="1:27" s="126" customFormat="1" ht="24" customHeight="1" x14ac:dyDescent="0.15">
      <c r="A11" s="911">
        <v>2018</v>
      </c>
      <c r="B11" s="945">
        <v>11729492</v>
      </c>
      <c r="C11" s="644">
        <v>12574088</v>
      </c>
      <c r="D11" s="644">
        <v>67084268</v>
      </c>
      <c r="E11" s="121">
        <v>593392439.70000005</v>
      </c>
      <c r="F11" s="644">
        <v>445936040.19999999</v>
      </c>
      <c r="G11" s="687">
        <v>147456399.5</v>
      </c>
      <c r="H11" s="910">
        <v>2018</v>
      </c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</row>
    <row r="12" spans="1:27" s="137" customFormat="1" ht="24" customHeight="1" x14ac:dyDescent="0.15">
      <c r="A12" s="674">
        <v>2019</v>
      </c>
      <c r="B12" s="1115">
        <v>12775624</v>
      </c>
      <c r="C12" s="1116">
        <v>8946882</v>
      </c>
      <c r="D12" s="1116">
        <v>75218441</v>
      </c>
      <c r="E12" s="1117">
        <v>704615762.79999995</v>
      </c>
      <c r="F12" s="1116">
        <v>529082471.30000001</v>
      </c>
      <c r="G12" s="1118">
        <v>175533291.5</v>
      </c>
      <c r="H12" s="932">
        <v>2019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</row>
    <row r="13" spans="1:27" s="54" customFormat="1" ht="24" customHeight="1" x14ac:dyDescent="0.15">
      <c r="A13" s="81" t="s">
        <v>826</v>
      </c>
      <c r="B13" s="975">
        <v>135522</v>
      </c>
      <c r="C13" s="976">
        <v>1035374</v>
      </c>
      <c r="D13" s="976">
        <v>1657063</v>
      </c>
      <c r="E13" s="977">
        <v>253403849.19999999</v>
      </c>
      <c r="F13" s="976">
        <v>207966406.30000001</v>
      </c>
      <c r="G13" s="978">
        <v>45437442.899999999</v>
      </c>
      <c r="H13" s="79" t="s">
        <v>1033</v>
      </c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</row>
    <row r="14" spans="1:27" s="54" customFormat="1" ht="24" customHeight="1" x14ac:dyDescent="0.15">
      <c r="A14" s="81" t="s">
        <v>815</v>
      </c>
      <c r="B14" s="975">
        <v>7917340</v>
      </c>
      <c r="C14" s="976">
        <v>7909526</v>
      </c>
      <c r="D14" s="976">
        <v>10621143</v>
      </c>
      <c r="E14" s="977">
        <v>305911461</v>
      </c>
      <c r="F14" s="976">
        <v>216095310.19999999</v>
      </c>
      <c r="G14" s="978">
        <v>89816150.799999997</v>
      </c>
      <c r="H14" s="392" t="s">
        <v>15</v>
      </c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</row>
    <row r="15" spans="1:27" s="54" customFormat="1" ht="24" customHeight="1" x14ac:dyDescent="0.15">
      <c r="A15" s="213" t="s">
        <v>824</v>
      </c>
      <c r="B15" s="1119">
        <v>4722762</v>
      </c>
      <c r="C15" s="1120">
        <v>4722762</v>
      </c>
      <c r="D15" s="1120">
        <v>62940235</v>
      </c>
      <c r="E15" s="1121">
        <v>145300452.59999999</v>
      </c>
      <c r="F15" s="1120">
        <v>105020754.8</v>
      </c>
      <c r="G15" s="1122">
        <v>40279697.799999997</v>
      </c>
      <c r="H15" s="622" t="s">
        <v>1023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</row>
    <row r="16" spans="1:27" s="166" customFormat="1" ht="12.75" customHeight="1" x14ac:dyDescent="0.15">
      <c r="A16" s="393" t="s">
        <v>542</v>
      </c>
      <c r="B16" s="394"/>
      <c r="C16" s="394"/>
      <c r="D16" s="394"/>
      <c r="E16" s="394"/>
      <c r="F16" s="394"/>
      <c r="G16" s="395"/>
      <c r="H16" s="394"/>
      <c r="I16" s="396"/>
      <c r="J16" s="397"/>
      <c r="K16" s="385"/>
      <c r="L16" s="385"/>
      <c r="M16" s="385"/>
      <c r="N16" s="385"/>
      <c r="O16" s="207"/>
      <c r="P16" s="385"/>
      <c r="Q16" s="385"/>
      <c r="R16" s="385"/>
      <c r="S16" s="385"/>
      <c r="T16" s="385"/>
      <c r="U16" s="385"/>
      <c r="V16" s="385"/>
      <c r="W16" s="385"/>
      <c r="X16" s="385"/>
      <c r="Y16" s="385"/>
      <c r="Z16" s="385"/>
      <c r="AA16" s="385"/>
    </row>
    <row r="17" spans="1:27" s="166" customFormat="1" ht="12.75" customHeight="1" x14ac:dyDescent="0.2">
      <c r="A17" s="398" t="s">
        <v>537</v>
      </c>
      <c r="B17" s="394"/>
      <c r="C17" s="394"/>
      <c r="D17" s="394"/>
      <c r="E17" s="394"/>
      <c r="F17" s="394"/>
      <c r="G17" s="395"/>
      <c r="H17" s="394"/>
      <c r="I17" s="396"/>
      <c r="J17" s="397"/>
      <c r="K17" s="385"/>
      <c r="L17" s="385"/>
      <c r="M17" s="385"/>
      <c r="N17" s="385"/>
      <c r="O17" s="207"/>
      <c r="P17" s="385"/>
      <c r="Q17" s="385"/>
      <c r="R17" s="385"/>
      <c r="S17" s="385"/>
      <c r="T17" s="385"/>
      <c r="U17" s="385"/>
      <c r="V17" s="385"/>
      <c r="W17" s="385"/>
      <c r="X17" s="385"/>
      <c r="Y17" s="385"/>
      <c r="Z17" s="385"/>
      <c r="AA17" s="385"/>
    </row>
    <row r="18" spans="1:27" s="166" customFormat="1" ht="12" customHeight="1" x14ac:dyDescent="0.2">
      <c r="A18" s="163" t="s">
        <v>1104</v>
      </c>
      <c r="B18" s="164"/>
      <c r="M18" s="164"/>
    </row>
    <row r="19" spans="1:27" s="166" customFormat="1" x14ac:dyDescent="0.15">
      <c r="A19" s="164"/>
      <c r="B19" s="164"/>
      <c r="M19" s="164"/>
    </row>
    <row r="20" spans="1:27" s="166" customFormat="1" ht="25.5" customHeight="1" x14ac:dyDescent="0.15">
      <c r="A20" s="388"/>
      <c r="B20" s="164"/>
      <c r="M20" s="164"/>
    </row>
    <row r="21" spans="1:27" s="166" customFormat="1" ht="3" customHeight="1" x14ac:dyDescent="0.15">
      <c r="A21" s="164"/>
      <c r="B21" s="164"/>
      <c r="M21" s="164"/>
    </row>
    <row r="22" spans="1:27" s="166" customFormat="1" x14ac:dyDescent="0.15">
      <c r="A22" s="388"/>
      <c r="B22" s="164"/>
      <c r="M22" s="164"/>
    </row>
    <row r="23" spans="1:27" s="166" customFormat="1" x14ac:dyDescent="0.15">
      <c r="A23" s="164"/>
      <c r="B23" s="164"/>
      <c r="M23" s="164"/>
    </row>
    <row r="24" spans="1:27" s="166" customFormat="1" x14ac:dyDescent="0.15">
      <c r="A24" s="164"/>
      <c r="B24" s="164"/>
      <c r="M24" s="164"/>
    </row>
    <row r="25" spans="1:27" s="166" customFormat="1" x14ac:dyDescent="0.15">
      <c r="A25" s="164"/>
      <c r="B25" s="164"/>
      <c r="M25" s="164"/>
    </row>
    <row r="26" spans="1:27" s="166" customFormat="1" x14ac:dyDescent="0.15">
      <c r="A26" s="164"/>
      <c r="B26" s="164"/>
      <c r="M26" s="164"/>
    </row>
    <row r="27" spans="1:27" s="166" customFormat="1" x14ac:dyDescent="0.15">
      <c r="A27" s="164"/>
      <c r="B27" s="164"/>
      <c r="M27" s="164"/>
    </row>
    <row r="28" spans="1:27" s="166" customFormat="1" x14ac:dyDescent="0.15">
      <c r="A28" s="164"/>
      <c r="B28" s="164"/>
      <c r="M28" s="164"/>
    </row>
    <row r="29" spans="1:27" s="166" customFormat="1" x14ac:dyDescent="0.15">
      <c r="A29" s="164"/>
      <c r="B29" s="164"/>
      <c r="M29" s="164"/>
    </row>
    <row r="30" spans="1:27" s="166" customFormat="1" x14ac:dyDescent="0.15">
      <c r="A30" s="164"/>
      <c r="B30" s="164"/>
      <c r="M30" s="164"/>
    </row>
  </sheetData>
  <mergeCells count="6">
    <mergeCell ref="C3:D3"/>
    <mergeCell ref="E3:G3"/>
    <mergeCell ref="A1:D1"/>
    <mergeCell ref="E1:H1"/>
    <mergeCell ref="A3:A5"/>
    <mergeCell ref="H3:H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C24"/>
  <sheetViews>
    <sheetView view="pageBreakPreview" zoomScaleNormal="100" zoomScaleSheetLayoutView="100" workbookViewId="0">
      <selection activeCell="F25" sqref="F25"/>
    </sheetView>
  </sheetViews>
  <sheetFormatPr defaultColWidth="9" defaultRowHeight="17.25" x14ac:dyDescent="0.3"/>
  <cols>
    <col min="1" max="1" width="10.125" style="99" customWidth="1"/>
    <col min="2" max="2" width="15.25" style="99" customWidth="1"/>
    <col min="3" max="4" width="10.625" style="99" customWidth="1"/>
    <col min="5" max="6" width="15.25" style="100" customWidth="1"/>
    <col min="7" max="9" width="22.375" style="100" customWidth="1"/>
    <col min="10" max="10" width="10.125" style="100" customWidth="1"/>
    <col min="11" max="12" width="4.625" style="100" customWidth="1"/>
    <col min="13" max="14" width="11.25" style="100" customWidth="1"/>
    <col min="15" max="15" width="9.25" style="99" customWidth="1"/>
    <col min="16" max="16384" width="9" style="100"/>
  </cols>
  <sheetData>
    <row r="1" spans="1:29" s="376" customFormat="1" ht="24.75" customHeight="1" x14ac:dyDescent="0.35">
      <c r="A1" s="44" t="s">
        <v>42</v>
      </c>
      <c r="B1" s="44"/>
      <c r="C1" s="44"/>
      <c r="D1" s="44"/>
      <c r="E1" s="44"/>
      <c r="F1" s="44"/>
      <c r="G1" s="44" t="s">
        <v>550</v>
      </c>
      <c r="H1" s="44"/>
      <c r="I1" s="154"/>
      <c r="J1" s="154"/>
      <c r="K1" s="337"/>
      <c r="L1" s="337"/>
      <c r="M1" s="337"/>
      <c r="N1" s="337"/>
      <c r="O1" s="337"/>
    </row>
    <row r="2" spans="1:29" s="110" customFormat="1" ht="24.75" customHeight="1" x14ac:dyDescent="0.2">
      <c r="A2" s="110" t="s">
        <v>909</v>
      </c>
      <c r="J2" s="53" t="s">
        <v>1157</v>
      </c>
      <c r="O2" s="53"/>
    </row>
    <row r="3" spans="1:29" s="54" customFormat="1" ht="19.5" customHeight="1" x14ac:dyDescent="0.15">
      <c r="A3" s="1225" t="s">
        <v>170</v>
      </c>
      <c r="B3" s="1258" t="s">
        <v>701</v>
      </c>
      <c r="C3" s="1314"/>
      <c r="D3" s="1256"/>
      <c r="E3" s="1442" t="s">
        <v>560</v>
      </c>
      <c r="F3" s="1443"/>
      <c r="G3" s="1256" t="s">
        <v>686</v>
      </c>
      <c r="H3" s="1446" t="s">
        <v>262</v>
      </c>
      <c r="I3" s="218" t="s">
        <v>269</v>
      </c>
      <c r="J3" s="1228" t="s">
        <v>179</v>
      </c>
      <c r="O3" s="119"/>
    </row>
    <row r="4" spans="1:29" s="54" customFormat="1" ht="19.5" customHeight="1" x14ac:dyDescent="0.25">
      <c r="A4" s="1226"/>
      <c r="B4" s="1218"/>
      <c r="C4" s="1315"/>
      <c r="D4" s="1217"/>
      <c r="E4" s="1444"/>
      <c r="F4" s="1445"/>
      <c r="G4" s="1217"/>
      <c r="H4" s="1273"/>
      <c r="I4" s="399" t="s">
        <v>76</v>
      </c>
      <c r="J4" s="1229"/>
      <c r="O4" s="119"/>
    </row>
    <row r="5" spans="1:29" s="54" customFormat="1" ht="19.5" customHeight="1" x14ac:dyDescent="0.15">
      <c r="A5" s="1226"/>
      <c r="B5" s="1273" t="s">
        <v>592</v>
      </c>
      <c r="C5" s="1447" t="s">
        <v>311</v>
      </c>
      <c r="D5" s="1449" t="s">
        <v>988</v>
      </c>
      <c r="E5" s="1021" t="s">
        <v>982</v>
      </c>
      <c r="F5" s="1021" t="s">
        <v>993</v>
      </c>
      <c r="G5" s="172" t="s">
        <v>61</v>
      </c>
      <c r="H5" s="172" t="s">
        <v>977</v>
      </c>
      <c r="I5" s="400" t="s">
        <v>53</v>
      </c>
      <c r="J5" s="1229"/>
      <c r="O5" s="119"/>
    </row>
    <row r="6" spans="1:29" s="54" customFormat="1" ht="19.5" customHeight="1" x14ac:dyDescent="0.15">
      <c r="A6" s="1227"/>
      <c r="B6" s="1435"/>
      <c r="C6" s="1448"/>
      <c r="D6" s="1450"/>
      <c r="E6" s="196" t="s">
        <v>990</v>
      </c>
      <c r="F6" s="1050" t="s">
        <v>963</v>
      </c>
      <c r="G6" s="197" t="s">
        <v>591</v>
      </c>
      <c r="H6" s="197" t="s">
        <v>51</v>
      </c>
      <c r="I6" s="401" t="s">
        <v>51</v>
      </c>
      <c r="J6" s="1230"/>
      <c r="K6" s="156"/>
      <c r="O6" s="119"/>
    </row>
    <row r="7" spans="1:29" s="126" customFormat="1" ht="24" customHeight="1" x14ac:dyDescent="0.15">
      <c r="A7" s="120">
        <v>2013</v>
      </c>
      <c r="B7" s="121">
        <f>SUM(F7,G7,H7,I7)</f>
        <v>193957</v>
      </c>
      <c r="C7" s="121">
        <v>125985</v>
      </c>
      <c r="D7" s="121">
        <v>67972</v>
      </c>
      <c r="E7" s="402">
        <v>17913</v>
      </c>
      <c r="F7" s="402">
        <v>125526</v>
      </c>
      <c r="G7" s="402">
        <v>66880</v>
      </c>
      <c r="H7" s="402">
        <v>1052</v>
      </c>
      <c r="I7" s="688">
        <v>499</v>
      </c>
      <c r="J7" s="626">
        <v>2013</v>
      </c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</row>
    <row r="8" spans="1:29" s="126" customFormat="1" ht="24" customHeight="1" x14ac:dyDescent="0.15">
      <c r="A8" s="120">
        <v>2014</v>
      </c>
      <c r="B8" s="121">
        <v>195291</v>
      </c>
      <c r="C8" s="121">
        <v>126012</v>
      </c>
      <c r="D8" s="121">
        <v>69279</v>
      </c>
      <c r="E8" s="402">
        <v>18309</v>
      </c>
      <c r="F8" s="402">
        <v>127328</v>
      </c>
      <c r="G8" s="402">
        <v>65995</v>
      </c>
      <c r="H8" s="402">
        <v>1172</v>
      </c>
      <c r="I8" s="688">
        <v>796</v>
      </c>
      <c r="J8" s="626">
        <v>2014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</row>
    <row r="9" spans="1:29" s="126" customFormat="1" ht="24" customHeight="1" x14ac:dyDescent="0.15">
      <c r="A9" s="120">
        <v>2015</v>
      </c>
      <c r="B9" s="121">
        <v>201791</v>
      </c>
      <c r="C9" s="121">
        <v>128844</v>
      </c>
      <c r="D9" s="121">
        <v>72947</v>
      </c>
      <c r="E9" s="402">
        <v>20257</v>
      </c>
      <c r="F9" s="402">
        <v>133806</v>
      </c>
      <c r="G9" s="650">
        <v>65612</v>
      </c>
      <c r="H9" s="650">
        <v>1336</v>
      </c>
      <c r="I9" s="689">
        <v>1037</v>
      </c>
      <c r="J9" s="626">
        <v>2015</v>
      </c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</row>
    <row r="10" spans="1:29" s="126" customFormat="1" ht="24" customHeight="1" x14ac:dyDescent="0.15">
      <c r="A10" s="120">
        <v>2016</v>
      </c>
      <c r="B10" s="121">
        <v>205320</v>
      </c>
      <c r="C10" s="121">
        <v>130522</v>
      </c>
      <c r="D10" s="121">
        <v>74798</v>
      </c>
      <c r="E10" s="402">
        <v>21560</v>
      </c>
      <c r="F10" s="402">
        <v>137328</v>
      </c>
      <c r="G10" s="650">
        <v>64957</v>
      </c>
      <c r="H10" s="650">
        <v>1793</v>
      </c>
      <c r="I10" s="689">
        <v>1242</v>
      </c>
      <c r="J10" s="626">
        <v>2016</v>
      </c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s="126" customFormat="1" ht="24" customHeight="1" x14ac:dyDescent="0.15">
      <c r="A11" s="120">
        <v>2017</v>
      </c>
      <c r="B11" s="121">
        <v>209466</v>
      </c>
      <c r="C11" s="121">
        <v>131357</v>
      </c>
      <c r="D11" s="121">
        <v>78109</v>
      </c>
      <c r="E11" s="402">
        <v>22990</v>
      </c>
      <c r="F11" s="402">
        <v>141365</v>
      </c>
      <c r="G11" s="650">
        <v>64319</v>
      </c>
      <c r="H11" s="650">
        <v>2097</v>
      </c>
      <c r="I11" s="689">
        <v>1685</v>
      </c>
      <c r="J11" s="626">
        <v>2017</v>
      </c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</row>
    <row r="12" spans="1:29" s="126" customFormat="1" ht="24" customHeight="1" x14ac:dyDescent="0.15">
      <c r="A12" s="120">
        <v>2018</v>
      </c>
      <c r="B12" s="121">
        <v>217590</v>
      </c>
      <c r="C12" s="121">
        <v>134362</v>
      </c>
      <c r="D12" s="121">
        <v>83228</v>
      </c>
      <c r="E12" s="402">
        <v>24805</v>
      </c>
      <c r="F12" s="402">
        <v>144528</v>
      </c>
      <c r="G12" s="650">
        <v>68016</v>
      </c>
      <c r="H12" s="650">
        <v>2301</v>
      </c>
      <c r="I12" s="689">
        <v>2745</v>
      </c>
      <c r="J12" s="626">
        <v>2018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</row>
    <row r="13" spans="1:29" s="137" customFormat="1" ht="24" customHeight="1" x14ac:dyDescent="0.15">
      <c r="A13" s="676">
        <v>2019</v>
      </c>
      <c r="B13" s="963">
        <v>222806</v>
      </c>
      <c r="C13" s="963">
        <v>135917</v>
      </c>
      <c r="D13" s="963">
        <v>86889</v>
      </c>
      <c r="E13" s="963">
        <v>26170</v>
      </c>
      <c r="F13" s="963">
        <v>149875</v>
      </c>
      <c r="G13" s="963">
        <v>67523</v>
      </c>
      <c r="H13" s="963">
        <v>2347</v>
      </c>
      <c r="I13" s="963">
        <v>3061</v>
      </c>
      <c r="J13" s="919">
        <v>2019</v>
      </c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</row>
    <row r="14" spans="1:29" s="166" customFormat="1" ht="12.75" customHeight="1" x14ac:dyDescent="0.2">
      <c r="A14" s="163" t="s">
        <v>473</v>
      </c>
      <c r="B14" s="207"/>
      <c r="C14" s="207"/>
      <c r="D14" s="207"/>
      <c r="E14" s="207"/>
      <c r="F14" s="207"/>
      <c r="G14" s="385"/>
      <c r="H14" s="207"/>
      <c r="I14" s="385"/>
      <c r="J14" s="164"/>
      <c r="K14" s="396"/>
      <c r="L14" s="397"/>
      <c r="M14" s="385"/>
      <c r="N14" s="385"/>
      <c r="O14" s="385"/>
      <c r="P14" s="385"/>
      <c r="Q14" s="207"/>
      <c r="R14" s="385"/>
      <c r="S14" s="385"/>
      <c r="T14" s="385"/>
      <c r="U14" s="385"/>
      <c r="V14" s="385"/>
      <c r="W14" s="385"/>
      <c r="X14" s="385"/>
      <c r="Y14" s="385"/>
      <c r="Z14" s="385"/>
      <c r="AA14" s="385"/>
      <c r="AB14" s="385"/>
      <c r="AC14" s="385"/>
    </row>
    <row r="15" spans="1:29" s="166" customFormat="1" ht="12.75" customHeight="1" x14ac:dyDescent="0.2">
      <c r="A15" s="163" t="s">
        <v>162</v>
      </c>
      <c r="B15" s="207"/>
      <c r="C15" s="207"/>
      <c r="D15" s="207"/>
      <c r="E15" s="207"/>
      <c r="F15" s="207"/>
      <c r="G15" s="385"/>
      <c r="H15" s="207"/>
      <c r="I15" s="385"/>
      <c r="J15" s="164"/>
      <c r="K15" s="396"/>
      <c r="L15" s="397"/>
      <c r="M15" s="385"/>
      <c r="N15" s="385"/>
      <c r="O15" s="385"/>
      <c r="P15" s="385"/>
      <c r="Q15" s="207"/>
      <c r="R15" s="385"/>
      <c r="S15" s="385"/>
      <c r="T15" s="385"/>
      <c r="U15" s="385"/>
      <c r="V15" s="385"/>
      <c r="W15" s="385"/>
      <c r="X15" s="385"/>
      <c r="Y15" s="385"/>
      <c r="Z15" s="385"/>
      <c r="AA15" s="385"/>
      <c r="AB15" s="385"/>
      <c r="AC15" s="385"/>
    </row>
    <row r="16" spans="1:29" s="166" customFormat="1" ht="12.75" customHeight="1" x14ac:dyDescent="0.2">
      <c r="A16" s="163" t="s">
        <v>482</v>
      </c>
      <c r="B16" s="207"/>
      <c r="C16" s="207"/>
      <c r="D16" s="207"/>
      <c r="E16" s="207"/>
      <c r="F16" s="207"/>
      <c r="G16" s="385"/>
      <c r="H16" s="207"/>
      <c r="I16" s="385"/>
      <c r="J16" s="164"/>
      <c r="K16" s="396"/>
      <c r="L16" s="397"/>
      <c r="M16" s="385"/>
      <c r="N16" s="385"/>
      <c r="O16" s="385"/>
      <c r="P16" s="385"/>
      <c r="Q16" s="207"/>
      <c r="R16" s="385"/>
      <c r="S16" s="385"/>
      <c r="T16" s="385"/>
      <c r="U16" s="385"/>
      <c r="V16" s="385"/>
      <c r="W16" s="385"/>
      <c r="X16" s="385"/>
      <c r="Y16" s="385"/>
      <c r="Z16" s="385"/>
      <c r="AA16" s="385"/>
      <c r="AB16" s="385"/>
      <c r="AC16" s="385"/>
    </row>
    <row r="17" spans="1:15" s="166" customFormat="1" ht="12" customHeight="1" x14ac:dyDescent="0.2">
      <c r="A17" s="163" t="s">
        <v>1118</v>
      </c>
      <c r="B17" s="164"/>
      <c r="C17" s="164"/>
      <c r="D17" s="164"/>
      <c r="G17" s="403"/>
      <c r="H17" s="403"/>
      <c r="I17" s="403"/>
      <c r="J17" s="403"/>
      <c r="K17" s="403"/>
      <c r="O17" s="164"/>
    </row>
    <row r="18" spans="1:15" s="166" customFormat="1" x14ac:dyDescent="0.15">
      <c r="A18" s="164"/>
      <c r="B18" s="164"/>
      <c r="C18" s="164"/>
      <c r="D18" s="164"/>
      <c r="O18" s="164"/>
    </row>
    <row r="19" spans="1:15" s="166" customFormat="1" x14ac:dyDescent="0.15">
      <c r="A19" s="164"/>
      <c r="B19" s="164"/>
      <c r="C19" s="164"/>
      <c r="D19" s="164"/>
      <c r="O19" s="164"/>
    </row>
    <row r="20" spans="1:15" s="166" customFormat="1" x14ac:dyDescent="0.15">
      <c r="A20" s="164"/>
      <c r="B20" s="164"/>
      <c r="C20" s="164"/>
      <c r="D20" s="164"/>
      <c r="O20" s="164"/>
    </row>
    <row r="21" spans="1:15" s="166" customFormat="1" x14ac:dyDescent="0.15">
      <c r="A21" s="164"/>
      <c r="B21" s="164"/>
      <c r="C21" s="164"/>
      <c r="D21" s="164"/>
      <c r="O21" s="164"/>
    </row>
    <row r="22" spans="1:15" s="166" customFormat="1" x14ac:dyDescent="0.15">
      <c r="A22" s="164"/>
      <c r="B22" s="164"/>
      <c r="C22" s="164"/>
      <c r="D22" s="164"/>
      <c r="O22" s="164"/>
    </row>
    <row r="23" spans="1:15" s="166" customFormat="1" x14ac:dyDescent="0.15">
      <c r="A23" s="164"/>
      <c r="B23" s="164"/>
      <c r="C23" s="164"/>
      <c r="D23" s="164"/>
      <c r="O23" s="164"/>
    </row>
    <row r="24" spans="1:15" s="166" customFormat="1" x14ac:dyDescent="0.15">
      <c r="A24" s="164"/>
      <c r="B24" s="164"/>
      <c r="C24" s="164"/>
      <c r="D24" s="164"/>
      <c r="O24" s="164"/>
    </row>
  </sheetData>
  <mergeCells count="9">
    <mergeCell ref="J3:J6"/>
    <mergeCell ref="B5:B6"/>
    <mergeCell ref="E3:F4"/>
    <mergeCell ref="A3:A6"/>
    <mergeCell ref="G3:G4"/>
    <mergeCell ref="H3:H4"/>
    <mergeCell ref="C5:C6"/>
    <mergeCell ref="D5:D6"/>
    <mergeCell ref="B3:D4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50" orientation="portrait" r:id="rId1"/>
  <headerFooter>
    <oddHeader xml:space="preserve">&amp;L&amp;"돋움,Regular"   &amp;P&amp;R&amp;"돋움,Regular"&amp;P   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G18"/>
  <sheetViews>
    <sheetView view="pageBreakPreview" zoomScaleNormal="100" zoomScaleSheetLayoutView="100" workbookViewId="0">
      <selection activeCell="N23" sqref="N23"/>
    </sheetView>
  </sheetViews>
  <sheetFormatPr defaultColWidth="9" defaultRowHeight="17.25" x14ac:dyDescent="0.3"/>
  <cols>
    <col min="1" max="1" width="10.5" style="99" customWidth="1"/>
    <col min="2" max="2" width="9.75" style="99" customWidth="1"/>
    <col min="3" max="3" width="12.5" style="99" customWidth="1"/>
    <col min="4" max="4" width="9.75" style="99" customWidth="1"/>
    <col min="5" max="5" width="13" style="99" bestFit="1" customWidth="1"/>
    <col min="6" max="6" width="9.75" style="99" customWidth="1"/>
    <col min="7" max="7" width="11.875" style="359" bestFit="1" customWidth="1"/>
    <col min="8" max="8" width="9.625" style="359" customWidth="1"/>
    <col min="9" max="9" width="12.625" style="359" customWidth="1"/>
    <col min="10" max="10" width="9.625" style="99" customWidth="1"/>
    <col min="11" max="11" width="12.625" style="99" customWidth="1"/>
    <col min="12" max="12" width="9.625" style="99" customWidth="1"/>
    <col min="13" max="13" width="12.625" style="359" customWidth="1"/>
    <col min="14" max="15" width="10.5" style="99" customWidth="1"/>
    <col min="16" max="16" width="9.125" style="359" customWidth="1"/>
    <col min="17" max="17" width="13.125" style="359" customWidth="1"/>
    <col min="18" max="18" width="9.125" style="359" customWidth="1"/>
    <col min="19" max="19" width="13.125" style="359" customWidth="1"/>
    <col min="20" max="20" width="9.125" style="359" customWidth="1"/>
    <col min="21" max="21" width="13.125" style="359" customWidth="1"/>
    <col min="22" max="22" width="13.375" style="359" customWidth="1"/>
    <col min="23" max="23" width="14.25" style="359" customWidth="1"/>
    <col min="24" max="24" width="13.375" style="359" customWidth="1"/>
    <col min="25" max="25" width="13.125" style="359" customWidth="1"/>
    <col min="26" max="26" width="10.5" style="99" customWidth="1"/>
    <col min="27" max="16384" width="9" style="100"/>
  </cols>
  <sheetData>
    <row r="1" spans="1:33" s="48" customFormat="1" ht="24.95" customHeight="1" x14ac:dyDescent="0.15">
      <c r="A1" s="1280" t="s">
        <v>1202</v>
      </c>
      <c r="B1" s="1280"/>
      <c r="C1" s="1280"/>
      <c r="D1" s="1280"/>
      <c r="E1" s="1280"/>
      <c r="F1" s="1280"/>
      <c r="G1" s="1280"/>
      <c r="H1" s="1280" t="s">
        <v>476</v>
      </c>
      <c r="I1" s="1280"/>
      <c r="J1" s="1280"/>
      <c r="K1" s="1280"/>
      <c r="L1" s="1280"/>
      <c r="M1" s="1280"/>
      <c r="N1" s="1280"/>
      <c r="O1" s="1280" t="s">
        <v>1191</v>
      </c>
      <c r="P1" s="1280"/>
      <c r="Q1" s="1280"/>
      <c r="R1" s="1280"/>
      <c r="S1" s="1280"/>
      <c r="T1" s="1280"/>
      <c r="U1" s="1280"/>
      <c r="V1" s="1280" t="s">
        <v>523</v>
      </c>
      <c r="W1" s="1280"/>
      <c r="X1" s="1280"/>
      <c r="Y1" s="1280"/>
      <c r="Z1" s="1280"/>
    </row>
    <row r="2" spans="1:33" s="110" customFormat="1" ht="24.75" customHeight="1" x14ac:dyDescent="0.2">
      <c r="A2" s="110" t="s">
        <v>915</v>
      </c>
      <c r="G2" s="187"/>
      <c r="H2" s="187"/>
      <c r="I2" s="187"/>
      <c r="M2" s="187"/>
      <c r="N2" s="53" t="s">
        <v>1151</v>
      </c>
      <c r="O2" s="110" t="s">
        <v>915</v>
      </c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53" t="s">
        <v>1151</v>
      </c>
    </row>
    <row r="3" spans="1:33" s="54" customFormat="1" ht="14.25" customHeight="1" x14ac:dyDescent="0.15">
      <c r="A3" s="1225" t="s">
        <v>170</v>
      </c>
      <c r="B3" s="1457" t="s">
        <v>1034</v>
      </c>
      <c r="C3" s="1458"/>
      <c r="D3" s="308" t="s">
        <v>598</v>
      </c>
      <c r="E3" s="223"/>
      <c r="F3" s="223"/>
      <c r="G3" s="223"/>
      <c r="H3" s="1332" t="s">
        <v>1052</v>
      </c>
      <c r="I3" s="1332"/>
      <c r="J3" s="1332"/>
      <c r="K3" s="1332"/>
      <c r="L3" s="1332"/>
      <c r="M3" s="1351"/>
      <c r="N3" s="1228" t="s">
        <v>179</v>
      </c>
      <c r="O3" s="1225" t="s">
        <v>170</v>
      </c>
      <c r="P3" s="1332" t="s">
        <v>323</v>
      </c>
      <c r="Q3" s="1332"/>
      <c r="R3" s="1332"/>
      <c r="S3" s="1351"/>
      <c r="T3" s="308" t="s">
        <v>794</v>
      </c>
      <c r="U3" s="223"/>
      <c r="V3" s="223" t="s">
        <v>1178</v>
      </c>
      <c r="W3" s="223"/>
      <c r="X3" s="223"/>
      <c r="Y3" s="224"/>
      <c r="Z3" s="1228" t="s">
        <v>179</v>
      </c>
    </row>
    <row r="4" spans="1:33" s="54" customFormat="1" ht="14.25" customHeight="1" x14ac:dyDescent="0.15">
      <c r="A4" s="1226"/>
      <c r="B4" s="1209"/>
      <c r="C4" s="1210"/>
      <c r="D4" s="143" t="s">
        <v>83</v>
      </c>
      <c r="E4" s="142"/>
      <c r="F4" s="142"/>
      <c r="G4" s="142"/>
      <c r="H4" s="1430" t="s">
        <v>56</v>
      </c>
      <c r="I4" s="1430"/>
      <c r="J4" s="1430"/>
      <c r="K4" s="1430"/>
      <c r="L4" s="1430"/>
      <c r="M4" s="1431"/>
      <c r="N4" s="1229"/>
      <c r="O4" s="1226"/>
      <c r="P4" s="1334" t="s">
        <v>1174</v>
      </c>
      <c r="Q4" s="1335"/>
      <c r="R4" s="1333" t="s">
        <v>1186</v>
      </c>
      <c r="S4" s="1335"/>
      <c r="T4" s="1333" t="s">
        <v>16</v>
      </c>
      <c r="U4" s="1335"/>
      <c r="V4" s="1333" t="s">
        <v>1194</v>
      </c>
      <c r="W4" s="1335"/>
      <c r="X4" s="1333" t="s">
        <v>725</v>
      </c>
      <c r="Y4" s="1335"/>
      <c r="Z4" s="1229"/>
    </row>
    <row r="5" spans="1:33" s="54" customFormat="1" ht="14.25" customHeight="1" x14ac:dyDescent="0.15">
      <c r="A5" s="1226"/>
      <c r="B5" s="1209"/>
      <c r="C5" s="1210"/>
      <c r="D5" s="406" t="s">
        <v>310</v>
      </c>
      <c r="E5" s="407"/>
      <c r="F5" s="1452" t="s">
        <v>884</v>
      </c>
      <c r="G5" s="1453"/>
      <c r="H5" s="1452" t="s">
        <v>125</v>
      </c>
      <c r="I5" s="1453"/>
      <c r="J5" s="406" t="s">
        <v>295</v>
      </c>
      <c r="K5" s="407"/>
      <c r="L5" s="406" t="s">
        <v>314</v>
      </c>
      <c r="M5" s="408"/>
      <c r="N5" s="1229"/>
      <c r="O5" s="1226"/>
      <c r="P5" s="1348"/>
      <c r="Q5" s="1349"/>
      <c r="R5" s="1350"/>
      <c r="S5" s="1349"/>
      <c r="T5" s="1350"/>
      <c r="U5" s="1349"/>
      <c r="V5" s="1350"/>
      <c r="W5" s="1349"/>
      <c r="X5" s="1350"/>
      <c r="Y5" s="1349"/>
      <c r="Z5" s="1229"/>
    </row>
    <row r="6" spans="1:33" s="54" customFormat="1" ht="14.25" customHeight="1" x14ac:dyDescent="0.15">
      <c r="A6" s="1226"/>
      <c r="B6" s="1350"/>
      <c r="C6" s="1349"/>
      <c r="D6" s="346" t="s">
        <v>305</v>
      </c>
      <c r="E6" s="409"/>
      <c r="F6" s="1459" t="s">
        <v>668</v>
      </c>
      <c r="G6" s="1460"/>
      <c r="H6" s="414" t="s">
        <v>14</v>
      </c>
      <c r="I6" s="409"/>
      <c r="J6" s="410" t="s">
        <v>302</v>
      </c>
      <c r="K6" s="409"/>
      <c r="L6" s="410" t="s">
        <v>989</v>
      </c>
      <c r="M6" s="411"/>
      <c r="N6" s="1229"/>
      <c r="O6" s="1226"/>
      <c r="P6" s="584" t="s">
        <v>289</v>
      </c>
      <c r="Q6" s="584" t="s">
        <v>795</v>
      </c>
      <c r="R6" s="585" t="s">
        <v>289</v>
      </c>
      <c r="S6" s="584" t="s">
        <v>795</v>
      </c>
      <c r="T6" s="584" t="s">
        <v>289</v>
      </c>
      <c r="U6" s="584" t="s">
        <v>795</v>
      </c>
      <c r="V6" s="584" t="s">
        <v>289</v>
      </c>
      <c r="W6" s="584" t="s">
        <v>795</v>
      </c>
      <c r="X6" s="585" t="s">
        <v>289</v>
      </c>
      <c r="Y6" s="584" t="s">
        <v>795</v>
      </c>
      <c r="Z6" s="1229"/>
    </row>
    <row r="7" spans="1:33" s="54" customFormat="1" ht="19.5" customHeight="1" x14ac:dyDescent="0.15">
      <c r="A7" s="1226"/>
      <c r="B7" s="132" t="s">
        <v>289</v>
      </c>
      <c r="C7" s="789" t="s">
        <v>795</v>
      </c>
      <c r="D7" s="132" t="s">
        <v>289</v>
      </c>
      <c r="E7" s="132" t="s">
        <v>795</v>
      </c>
      <c r="F7" s="132" t="s">
        <v>289</v>
      </c>
      <c r="G7" s="133" t="s">
        <v>795</v>
      </c>
      <c r="H7" s="133" t="s">
        <v>289</v>
      </c>
      <c r="I7" s="133" t="s">
        <v>795</v>
      </c>
      <c r="J7" s="155" t="s">
        <v>289</v>
      </c>
      <c r="K7" s="133" t="s">
        <v>795</v>
      </c>
      <c r="L7" s="132" t="s">
        <v>289</v>
      </c>
      <c r="M7" s="133" t="s">
        <v>795</v>
      </c>
      <c r="N7" s="1229"/>
      <c r="O7" s="1226"/>
      <c r="P7" s="1288" t="s">
        <v>599</v>
      </c>
      <c r="Q7" s="1273" t="s">
        <v>296</v>
      </c>
      <c r="R7" s="1288" t="s">
        <v>599</v>
      </c>
      <c r="S7" s="1273" t="s">
        <v>296</v>
      </c>
      <c r="T7" s="1288" t="s">
        <v>599</v>
      </c>
      <c r="U7" s="1273" t="s">
        <v>296</v>
      </c>
      <c r="V7" s="1288" t="s">
        <v>599</v>
      </c>
      <c r="W7" s="1273" t="s">
        <v>296</v>
      </c>
      <c r="X7" s="1288" t="s">
        <v>599</v>
      </c>
      <c r="Y7" s="1273" t="s">
        <v>296</v>
      </c>
      <c r="Z7" s="1229"/>
    </row>
    <row r="8" spans="1:33" s="54" customFormat="1" ht="14.25" customHeight="1" x14ac:dyDescent="0.15">
      <c r="A8" s="1226"/>
      <c r="B8" s="1288" t="s">
        <v>599</v>
      </c>
      <c r="C8" s="1273" t="s">
        <v>296</v>
      </c>
      <c r="D8" s="1288" t="s">
        <v>599</v>
      </c>
      <c r="E8" s="1273" t="s">
        <v>296</v>
      </c>
      <c r="F8" s="1288" t="s">
        <v>599</v>
      </c>
      <c r="G8" s="1273" t="s">
        <v>296</v>
      </c>
      <c r="H8" s="1288" t="s">
        <v>599</v>
      </c>
      <c r="I8" s="1273" t="s">
        <v>296</v>
      </c>
      <c r="J8" s="1210" t="s">
        <v>599</v>
      </c>
      <c r="K8" s="1273" t="s">
        <v>296</v>
      </c>
      <c r="L8" s="1288" t="s">
        <v>599</v>
      </c>
      <c r="M8" s="1273" t="s">
        <v>296</v>
      </c>
      <c r="N8" s="1229"/>
      <c r="O8" s="1226"/>
      <c r="P8" s="1288"/>
      <c r="Q8" s="1273"/>
      <c r="R8" s="1288"/>
      <c r="S8" s="1273"/>
      <c r="T8" s="1288"/>
      <c r="U8" s="1273"/>
      <c r="V8" s="1288"/>
      <c r="W8" s="1273"/>
      <c r="X8" s="1288"/>
      <c r="Y8" s="1273"/>
      <c r="Z8" s="1229"/>
    </row>
    <row r="9" spans="1:33" s="54" customFormat="1" ht="14.25" customHeight="1" x14ac:dyDescent="0.15">
      <c r="A9" s="1227"/>
      <c r="B9" s="1454"/>
      <c r="C9" s="1451"/>
      <c r="D9" s="1454"/>
      <c r="E9" s="1451"/>
      <c r="F9" s="1454"/>
      <c r="G9" s="1451"/>
      <c r="H9" s="1454"/>
      <c r="I9" s="1451"/>
      <c r="J9" s="1456"/>
      <c r="K9" s="1451"/>
      <c r="L9" s="1454"/>
      <c r="M9" s="1451"/>
      <c r="N9" s="1455"/>
      <c r="O9" s="1227"/>
      <c r="P9" s="1289"/>
      <c r="Q9" s="1435"/>
      <c r="R9" s="1289"/>
      <c r="S9" s="1435"/>
      <c r="T9" s="1289"/>
      <c r="U9" s="1435"/>
      <c r="V9" s="1289"/>
      <c r="W9" s="1435"/>
      <c r="X9" s="1289"/>
      <c r="Y9" s="1435"/>
      <c r="Z9" s="1455"/>
      <c r="AA9" s="119"/>
      <c r="AB9" s="119"/>
      <c r="AC9" s="119"/>
      <c r="AD9" s="119"/>
      <c r="AE9" s="119"/>
      <c r="AF9" s="119"/>
      <c r="AG9" s="119"/>
    </row>
    <row r="10" spans="1:33" s="1020" customFormat="1" ht="24" customHeight="1" x14ac:dyDescent="0.15">
      <c r="A10" s="120">
        <v>2013</v>
      </c>
      <c r="B10" s="121">
        <f>SUM(D10,F10,J10,L10,P10,R10,T10,V10,X10,H10)</f>
        <v>17693</v>
      </c>
      <c r="C10" s="121">
        <f>SUM(E10,G10,K10,M10,Q10,S10,U10,W10,Y10,I10)</f>
        <v>61571897</v>
      </c>
      <c r="D10" s="412">
        <v>6203</v>
      </c>
      <c r="E10" s="412">
        <v>14574912</v>
      </c>
      <c r="F10" s="412">
        <v>496</v>
      </c>
      <c r="G10" s="412">
        <v>4331253</v>
      </c>
      <c r="H10" s="412">
        <v>3546</v>
      </c>
      <c r="I10" s="412">
        <v>16286046</v>
      </c>
      <c r="J10" s="412">
        <v>2104</v>
      </c>
      <c r="K10" s="412">
        <v>9919142</v>
      </c>
      <c r="L10" s="412">
        <v>49</v>
      </c>
      <c r="M10" s="691">
        <v>86979</v>
      </c>
      <c r="N10" s="690">
        <v>2013</v>
      </c>
      <c r="O10" s="120">
        <v>2013</v>
      </c>
      <c r="P10" s="412">
        <v>610</v>
      </c>
      <c r="Q10" s="412">
        <v>2459157</v>
      </c>
      <c r="R10" s="412">
        <v>2502</v>
      </c>
      <c r="S10" s="412">
        <v>6172214</v>
      </c>
      <c r="T10" s="412">
        <v>24</v>
      </c>
      <c r="U10" s="412">
        <v>247298</v>
      </c>
      <c r="V10" s="412">
        <v>2049</v>
      </c>
      <c r="W10" s="412">
        <v>7263599</v>
      </c>
      <c r="X10" s="412">
        <v>110</v>
      </c>
      <c r="Y10" s="691">
        <v>231297</v>
      </c>
      <c r="Z10" s="690">
        <v>2013</v>
      </c>
      <c r="AA10" s="119"/>
      <c r="AB10" s="119"/>
      <c r="AC10" s="119"/>
      <c r="AD10" s="119"/>
      <c r="AE10" s="119"/>
      <c r="AF10" s="119"/>
      <c r="AG10" s="119"/>
    </row>
    <row r="11" spans="1:33" s="655" customFormat="1" ht="24" customHeight="1" x14ac:dyDescent="0.15">
      <c r="A11" s="120">
        <v>2014</v>
      </c>
      <c r="B11" s="121">
        <v>18556</v>
      </c>
      <c r="C11" s="121">
        <v>65019725</v>
      </c>
      <c r="D11" s="412">
        <v>6047</v>
      </c>
      <c r="E11" s="412">
        <v>14434180</v>
      </c>
      <c r="F11" s="412">
        <v>577</v>
      </c>
      <c r="G11" s="412">
        <v>4927951</v>
      </c>
      <c r="H11" s="412">
        <v>3919</v>
      </c>
      <c r="I11" s="412">
        <v>17335520</v>
      </c>
      <c r="J11" s="412">
        <v>2304</v>
      </c>
      <c r="K11" s="412">
        <v>11027569</v>
      </c>
      <c r="L11" s="412">
        <v>61</v>
      </c>
      <c r="M11" s="691">
        <v>109339</v>
      </c>
      <c r="N11" s="690">
        <v>2014</v>
      </c>
      <c r="O11" s="120">
        <v>2014</v>
      </c>
      <c r="P11" s="412">
        <v>621</v>
      </c>
      <c r="Q11" s="412">
        <v>2485895</v>
      </c>
      <c r="R11" s="412">
        <v>2684</v>
      </c>
      <c r="S11" s="412">
        <v>6688976</v>
      </c>
      <c r="T11" s="412">
        <v>29</v>
      </c>
      <c r="U11" s="412">
        <v>343734</v>
      </c>
      <c r="V11" s="412">
        <v>2107</v>
      </c>
      <c r="W11" s="412">
        <v>7228935</v>
      </c>
      <c r="X11" s="412">
        <v>207</v>
      </c>
      <c r="Y11" s="691">
        <v>437626</v>
      </c>
      <c r="Z11" s="690">
        <v>2014</v>
      </c>
      <c r="AA11" s="119"/>
      <c r="AB11" s="119"/>
      <c r="AC11" s="119"/>
      <c r="AD11" s="119"/>
      <c r="AE11" s="119"/>
      <c r="AF11" s="119"/>
      <c r="AG11" s="119"/>
    </row>
    <row r="12" spans="1:33" s="658" customFormat="1" ht="24" customHeight="1" x14ac:dyDescent="0.15">
      <c r="A12" s="120">
        <v>2015</v>
      </c>
      <c r="B12" s="121">
        <v>20274</v>
      </c>
      <c r="C12" s="121">
        <v>73660321.940000013</v>
      </c>
      <c r="D12" s="412">
        <v>6038</v>
      </c>
      <c r="E12" s="412">
        <v>14557742</v>
      </c>
      <c r="F12" s="412">
        <v>831</v>
      </c>
      <c r="G12" s="412">
        <v>6593408</v>
      </c>
      <c r="H12" s="649">
        <v>4791</v>
      </c>
      <c r="I12" s="649">
        <v>20387488</v>
      </c>
      <c r="J12" s="412">
        <v>2597</v>
      </c>
      <c r="K12" s="412">
        <v>12539032</v>
      </c>
      <c r="L12" s="412">
        <v>77</v>
      </c>
      <c r="M12" s="691">
        <v>134663.31</v>
      </c>
      <c r="N12" s="690">
        <v>2015</v>
      </c>
      <c r="O12" s="120">
        <v>2015</v>
      </c>
      <c r="P12" s="412">
        <v>636</v>
      </c>
      <c r="Q12" s="412">
        <v>2560291.7999999998</v>
      </c>
      <c r="R12" s="412">
        <v>2933</v>
      </c>
      <c r="S12" s="412">
        <v>7509937.6299999999</v>
      </c>
      <c r="T12" s="412">
        <v>27</v>
      </c>
      <c r="U12" s="412">
        <v>284160.24</v>
      </c>
      <c r="V12" s="412">
        <v>2133</v>
      </c>
      <c r="W12" s="412">
        <v>8659773.8699999992</v>
      </c>
      <c r="X12" s="412">
        <v>211</v>
      </c>
      <c r="Y12" s="691">
        <v>433825.09</v>
      </c>
      <c r="Z12" s="690">
        <v>2015</v>
      </c>
      <c r="AA12" s="413"/>
      <c r="AB12" s="413"/>
      <c r="AC12" s="413"/>
      <c r="AD12" s="413"/>
      <c r="AE12" s="413"/>
      <c r="AF12" s="413"/>
      <c r="AG12" s="413"/>
    </row>
    <row r="13" spans="1:33" s="658" customFormat="1" ht="24" customHeight="1" x14ac:dyDescent="0.15">
      <c r="A13" s="120">
        <v>2016</v>
      </c>
      <c r="B13" s="121">
        <v>22851</v>
      </c>
      <c r="C13" s="121">
        <v>87048686</v>
      </c>
      <c r="D13" s="412">
        <v>6007</v>
      </c>
      <c r="E13" s="412">
        <v>14535949</v>
      </c>
      <c r="F13" s="412">
        <v>1202</v>
      </c>
      <c r="G13" s="412">
        <v>9922797</v>
      </c>
      <c r="H13" s="649">
        <v>6021</v>
      </c>
      <c r="I13" s="649">
        <v>25544823</v>
      </c>
      <c r="J13" s="412">
        <v>2794</v>
      </c>
      <c r="K13" s="412">
        <v>13991836</v>
      </c>
      <c r="L13" s="412">
        <v>121</v>
      </c>
      <c r="M13" s="691">
        <v>217940</v>
      </c>
      <c r="N13" s="690">
        <v>2016</v>
      </c>
      <c r="O13" s="120">
        <v>2016</v>
      </c>
      <c r="P13" s="412">
        <v>666</v>
      </c>
      <c r="Q13" s="412">
        <v>2728619</v>
      </c>
      <c r="R13" s="412">
        <v>3189</v>
      </c>
      <c r="S13" s="412">
        <v>8245768</v>
      </c>
      <c r="T13" s="412">
        <v>36</v>
      </c>
      <c r="U13" s="412">
        <v>406829</v>
      </c>
      <c r="V13" s="412">
        <v>2547</v>
      </c>
      <c r="W13" s="412">
        <v>10923811</v>
      </c>
      <c r="X13" s="412">
        <v>268</v>
      </c>
      <c r="Y13" s="691">
        <v>530314</v>
      </c>
      <c r="Z13" s="690">
        <v>2016</v>
      </c>
      <c r="AA13" s="413"/>
      <c r="AB13" s="413"/>
      <c r="AC13" s="413"/>
      <c r="AD13" s="413"/>
      <c r="AE13" s="413"/>
      <c r="AF13" s="413"/>
      <c r="AG13" s="413"/>
    </row>
    <row r="14" spans="1:33" s="748" customFormat="1" ht="24" customHeight="1" x14ac:dyDescent="0.15">
      <c r="A14" s="120">
        <v>2017</v>
      </c>
      <c r="B14" s="121">
        <v>25469</v>
      </c>
      <c r="C14" s="121">
        <v>101259942</v>
      </c>
      <c r="D14" s="412">
        <v>6103</v>
      </c>
      <c r="E14" s="412">
        <v>14885665</v>
      </c>
      <c r="F14" s="412">
        <v>1692</v>
      </c>
      <c r="G14" s="412">
        <v>14696558</v>
      </c>
      <c r="H14" s="649">
        <v>7641</v>
      </c>
      <c r="I14" s="649">
        <v>32250824</v>
      </c>
      <c r="J14" s="412">
        <v>3112</v>
      </c>
      <c r="K14" s="412">
        <v>15887129</v>
      </c>
      <c r="L14" s="412">
        <v>186</v>
      </c>
      <c r="M14" s="691">
        <v>350823</v>
      </c>
      <c r="N14" s="690">
        <v>2017</v>
      </c>
      <c r="O14" s="120">
        <v>2017</v>
      </c>
      <c r="P14" s="412">
        <v>706</v>
      </c>
      <c r="Q14" s="412">
        <v>3070152</v>
      </c>
      <c r="R14" s="412">
        <v>3551</v>
      </c>
      <c r="S14" s="412">
        <v>9462929</v>
      </c>
      <c r="T14" s="412">
        <v>38</v>
      </c>
      <c r="U14" s="412">
        <v>409298</v>
      </c>
      <c r="V14" s="412">
        <v>2263</v>
      </c>
      <c r="W14" s="412">
        <v>9876790</v>
      </c>
      <c r="X14" s="412">
        <v>177</v>
      </c>
      <c r="Y14" s="691">
        <v>369774</v>
      </c>
      <c r="Z14" s="690">
        <v>2017</v>
      </c>
      <c r="AA14" s="413"/>
      <c r="AB14" s="413"/>
      <c r="AC14" s="413"/>
      <c r="AD14" s="413"/>
      <c r="AE14" s="413"/>
      <c r="AF14" s="413"/>
      <c r="AG14" s="413"/>
    </row>
    <row r="15" spans="1:33" s="790" customFormat="1" ht="24" customHeight="1" x14ac:dyDescent="0.15">
      <c r="A15" s="120">
        <v>2018</v>
      </c>
      <c r="B15" s="121">
        <v>27622</v>
      </c>
      <c r="C15" s="121">
        <v>120230791</v>
      </c>
      <c r="D15" s="412">
        <v>6195</v>
      </c>
      <c r="E15" s="412">
        <v>15347923</v>
      </c>
      <c r="F15" s="412">
        <v>1847</v>
      </c>
      <c r="G15" s="412">
        <v>18418680</v>
      </c>
      <c r="H15" s="649">
        <v>8382</v>
      </c>
      <c r="I15" s="649">
        <v>38441588</v>
      </c>
      <c r="J15" s="412">
        <v>3494</v>
      </c>
      <c r="K15" s="412">
        <v>18469145</v>
      </c>
      <c r="L15" s="412">
        <v>202</v>
      </c>
      <c r="M15" s="691">
        <v>434397</v>
      </c>
      <c r="N15" s="690">
        <v>2018</v>
      </c>
      <c r="O15" s="120">
        <v>2018</v>
      </c>
      <c r="P15" s="412">
        <v>779</v>
      </c>
      <c r="Q15" s="412">
        <v>3531377</v>
      </c>
      <c r="R15" s="412">
        <v>4058</v>
      </c>
      <c r="S15" s="412">
        <v>11016153</v>
      </c>
      <c r="T15" s="412">
        <v>29</v>
      </c>
      <c r="U15" s="412">
        <v>434249</v>
      </c>
      <c r="V15" s="412">
        <v>2496</v>
      </c>
      <c r="W15" s="412">
        <v>13778436</v>
      </c>
      <c r="X15" s="412">
        <v>140</v>
      </c>
      <c r="Y15" s="691">
        <v>358843</v>
      </c>
      <c r="Z15" s="690">
        <v>2018</v>
      </c>
      <c r="AA15" s="413"/>
      <c r="AB15" s="413"/>
      <c r="AC15" s="413"/>
      <c r="AD15" s="413"/>
      <c r="AE15" s="413"/>
      <c r="AF15" s="413"/>
      <c r="AG15" s="413"/>
    </row>
    <row r="16" spans="1:33" s="161" customFormat="1" ht="24" customHeight="1" x14ac:dyDescent="0.15">
      <c r="A16" s="676">
        <v>2019</v>
      </c>
      <c r="B16" s="1124">
        <f t="shared" ref="B16:C16" si="0">SUM(D16,F16,H16,J16,L16,Q16,S16,U16,W16,Y16)</f>
        <v>33704112</v>
      </c>
      <c r="C16" s="1124">
        <f t="shared" si="0"/>
        <v>105832786</v>
      </c>
      <c r="D16" s="1124">
        <v>6245</v>
      </c>
      <c r="E16" s="1124">
        <v>15728933</v>
      </c>
      <c r="F16" s="1124">
        <v>2567</v>
      </c>
      <c r="G16" s="1124">
        <v>23267003</v>
      </c>
      <c r="H16" s="1125">
        <v>10303</v>
      </c>
      <c r="I16" s="1125">
        <v>44756420</v>
      </c>
      <c r="J16" s="1124">
        <v>3944</v>
      </c>
      <c r="K16" s="1124">
        <v>21539295</v>
      </c>
      <c r="L16" s="1124">
        <v>260</v>
      </c>
      <c r="M16" s="1124">
        <v>531313</v>
      </c>
      <c r="N16" s="935">
        <v>2019</v>
      </c>
      <c r="O16" s="676">
        <v>2019</v>
      </c>
      <c r="P16" s="1124">
        <v>823</v>
      </c>
      <c r="Q16" s="1124">
        <v>3830575</v>
      </c>
      <c r="R16" s="1124">
        <v>4617</v>
      </c>
      <c r="S16" s="1124">
        <v>13075782</v>
      </c>
      <c r="T16" s="1124">
        <v>33</v>
      </c>
      <c r="U16" s="1124">
        <v>467539</v>
      </c>
      <c r="V16" s="1124">
        <v>2912</v>
      </c>
      <c r="W16" s="1124">
        <v>15750892</v>
      </c>
      <c r="X16" s="1124">
        <v>241</v>
      </c>
      <c r="Y16" s="1124">
        <v>556005</v>
      </c>
      <c r="Z16" s="935">
        <v>2019</v>
      </c>
      <c r="AA16" s="1123"/>
      <c r="AB16" s="1123"/>
      <c r="AC16" s="1123"/>
      <c r="AD16" s="1123"/>
      <c r="AE16" s="1123"/>
      <c r="AF16" s="1123"/>
      <c r="AG16" s="1123"/>
    </row>
    <row r="17" spans="1:25" s="166" customFormat="1" ht="12.75" customHeight="1" x14ac:dyDescent="0.2">
      <c r="A17" s="49" t="s">
        <v>721</v>
      </c>
      <c r="B17" s="385"/>
      <c r="C17" s="385"/>
      <c r="D17" s="385"/>
      <c r="E17" s="385"/>
      <c r="F17" s="209"/>
      <c r="G17" s="385"/>
      <c r="H17" s="385"/>
      <c r="I17" s="385"/>
      <c r="K17" s="396"/>
      <c r="L17" s="385"/>
      <c r="M17" s="385"/>
      <c r="N17" s="385"/>
      <c r="O17" s="49" t="s">
        <v>721</v>
      </c>
      <c r="P17" s="385"/>
      <c r="Q17" s="385"/>
      <c r="R17" s="385"/>
      <c r="S17" s="385"/>
      <c r="T17" s="385"/>
      <c r="U17" s="385"/>
      <c r="V17" s="385"/>
      <c r="W17" s="385"/>
      <c r="X17" s="385"/>
      <c r="Y17" s="385"/>
    </row>
    <row r="18" spans="1:25" ht="12" customHeight="1" x14ac:dyDescent="0.3">
      <c r="A18" s="163" t="s">
        <v>1137</v>
      </c>
      <c r="O18" s="163" t="s">
        <v>1137</v>
      </c>
    </row>
  </sheetData>
  <mergeCells count="42">
    <mergeCell ref="D8:D9"/>
    <mergeCell ref="G8:G9"/>
    <mergeCell ref="E8:E9"/>
    <mergeCell ref="A3:A9"/>
    <mergeCell ref="Z3:Z9"/>
    <mergeCell ref="B8:B9"/>
    <mergeCell ref="V4:W5"/>
    <mergeCell ref="L8:L9"/>
    <mergeCell ref="C8:C9"/>
    <mergeCell ref="B3:C6"/>
    <mergeCell ref="F6:G6"/>
    <mergeCell ref="H8:H9"/>
    <mergeCell ref="I8:I9"/>
    <mergeCell ref="X7:X9"/>
    <mergeCell ref="S7:S9"/>
    <mergeCell ref="U7:U9"/>
    <mergeCell ref="F8:F9"/>
    <mergeCell ref="H4:M4"/>
    <mergeCell ref="V7:V9"/>
    <mergeCell ref="N3:N9"/>
    <mergeCell ref="O3:O9"/>
    <mergeCell ref="K8:K9"/>
    <mergeCell ref="J8:J9"/>
    <mergeCell ref="R7:R9"/>
    <mergeCell ref="T4:U5"/>
    <mergeCell ref="P4:Q5"/>
    <mergeCell ref="Q7:Q9"/>
    <mergeCell ref="P3:S3"/>
    <mergeCell ref="A1:G1"/>
    <mergeCell ref="H1:N1"/>
    <mergeCell ref="O1:U1"/>
    <mergeCell ref="V1:Z1"/>
    <mergeCell ref="F5:G5"/>
    <mergeCell ref="H3:M3"/>
    <mergeCell ref="H5:I5"/>
    <mergeCell ref="X4:Y5"/>
    <mergeCell ref="Y7:Y9"/>
    <mergeCell ref="P7:P9"/>
    <mergeCell ref="M8:M9"/>
    <mergeCell ref="R4:S5"/>
    <mergeCell ref="T7:T9"/>
    <mergeCell ref="W7:W9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  <colBreaks count="1" manualBreakCount="1">
    <brk id="14" max="16383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H108"/>
  <sheetViews>
    <sheetView view="pageBreakPreview" topLeftCell="O1" zoomScaleNormal="100" zoomScaleSheetLayoutView="100" workbookViewId="0">
      <selection activeCell="X21" sqref="X21"/>
    </sheetView>
  </sheetViews>
  <sheetFormatPr defaultColWidth="9" defaultRowHeight="17.25" x14ac:dyDescent="0.3"/>
  <cols>
    <col min="1" max="1" width="7.5" style="99" customWidth="1"/>
    <col min="2" max="2" width="8.125" style="99" customWidth="1"/>
    <col min="3" max="3" width="7.25" style="99" customWidth="1"/>
    <col min="4" max="4" width="5.625" style="99" customWidth="1"/>
    <col min="5" max="5" width="10.625" style="99" customWidth="1"/>
    <col min="6" max="6" width="7.875" style="99" customWidth="1"/>
    <col min="7" max="7" width="9.875" style="100" customWidth="1"/>
    <col min="8" max="8" width="10.625" style="100" customWidth="1"/>
    <col min="9" max="9" width="11.125" style="99" customWidth="1"/>
    <col min="10" max="10" width="9.375" style="100" customWidth="1"/>
    <col min="11" max="12" width="9" style="99"/>
    <col min="13" max="13" width="10.625" style="99" customWidth="1"/>
    <col min="14" max="16" width="7.625" style="100" customWidth="1"/>
    <col min="17" max="17" width="10.125" style="100" customWidth="1"/>
    <col min="18" max="18" width="7.625" style="100" customWidth="1"/>
    <col min="19" max="20" width="7.5" style="100" customWidth="1"/>
    <col min="21" max="33" width="13.875" style="100" customWidth="1"/>
    <col min="34" max="34" width="7.5" style="100" customWidth="1"/>
    <col min="35" max="16384" width="9" style="100"/>
  </cols>
  <sheetData>
    <row r="1" spans="1:34" s="48" customFormat="1" ht="24.75" customHeight="1" x14ac:dyDescent="0.15">
      <c r="A1" s="1280" t="s">
        <v>1207</v>
      </c>
      <c r="B1" s="1280"/>
      <c r="C1" s="1280"/>
      <c r="D1" s="1280"/>
      <c r="E1" s="1280"/>
      <c r="F1" s="1280"/>
      <c r="G1" s="1280"/>
      <c r="H1" s="1280"/>
      <c r="I1" s="1280"/>
      <c r="J1" s="44" t="s">
        <v>582</v>
      </c>
      <c r="K1" s="154"/>
      <c r="L1" s="154"/>
      <c r="M1" s="154"/>
      <c r="N1" s="44"/>
      <c r="O1" s="44"/>
      <c r="P1" s="47"/>
      <c r="Q1" s="154"/>
      <c r="R1" s="154"/>
      <c r="S1" s="154"/>
      <c r="T1" s="44" t="s">
        <v>1199</v>
      </c>
      <c r="U1" s="44"/>
      <c r="V1" s="44"/>
      <c r="W1" s="47"/>
      <c r="X1" s="44"/>
      <c r="Y1" s="44"/>
      <c r="Z1" s="44" t="s">
        <v>479</v>
      </c>
      <c r="AA1" s="154"/>
      <c r="AB1" s="154"/>
      <c r="AC1" s="154"/>
      <c r="AD1" s="154"/>
      <c r="AE1" s="154"/>
      <c r="AF1" s="154"/>
      <c r="AG1" s="154"/>
      <c r="AH1" s="154"/>
    </row>
    <row r="2" spans="1:34" s="110" customFormat="1" ht="24.75" customHeight="1" x14ac:dyDescent="0.2">
      <c r="A2" s="110" t="s">
        <v>163</v>
      </c>
      <c r="S2" s="53" t="s">
        <v>48</v>
      </c>
      <c r="T2" s="110" t="s">
        <v>163</v>
      </c>
      <c r="AH2" s="53" t="s">
        <v>48</v>
      </c>
    </row>
    <row r="3" spans="1:34" s="54" customFormat="1" ht="19.5" customHeight="1" x14ac:dyDescent="0.15">
      <c r="A3" s="1225" t="s">
        <v>171</v>
      </c>
      <c r="B3" s="1457" t="s">
        <v>887</v>
      </c>
      <c r="C3" s="1462"/>
      <c r="D3" s="1458"/>
      <c r="E3" s="1331" t="s">
        <v>1153</v>
      </c>
      <c r="F3" s="1332"/>
      <c r="G3" s="1332"/>
      <c r="H3" s="1332"/>
      <c r="I3" s="1332"/>
      <c r="J3" s="223" t="s">
        <v>1124</v>
      </c>
      <c r="K3" s="223"/>
      <c r="L3" s="223"/>
      <c r="M3" s="223"/>
      <c r="N3" s="308" t="s">
        <v>68</v>
      </c>
      <c r="O3" s="223"/>
      <c r="P3" s="223"/>
      <c r="Q3" s="223"/>
      <c r="R3" s="223"/>
      <c r="S3" s="1228" t="s">
        <v>179</v>
      </c>
      <c r="T3" s="1225" t="s">
        <v>171</v>
      </c>
      <c r="U3" s="223" t="s">
        <v>601</v>
      </c>
      <c r="V3" s="223"/>
      <c r="W3" s="223"/>
      <c r="X3" s="223"/>
      <c r="Y3" s="224"/>
      <c r="Z3" s="308" t="s">
        <v>161</v>
      </c>
      <c r="AA3" s="223"/>
      <c r="AB3" s="223"/>
      <c r="AC3" s="223"/>
      <c r="AD3" s="224"/>
      <c r="AE3" s="218"/>
      <c r="AF3" s="218"/>
      <c r="AG3" s="218"/>
      <c r="AH3" s="1228" t="s">
        <v>179</v>
      </c>
    </row>
    <row r="4" spans="1:34" s="54" customFormat="1" ht="19.5" customHeight="1" x14ac:dyDescent="0.15">
      <c r="A4" s="1226"/>
      <c r="B4" s="415"/>
      <c r="C4" s="1058" t="s">
        <v>753</v>
      </c>
      <c r="D4" s="1058" t="s">
        <v>768</v>
      </c>
      <c r="E4" s="1058" t="s">
        <v>735</v>
      </c>
      <c r="F4" s="1463" t="s">
        <v>130</v>
      </c>
      <c r="G4" s="1463" t="s">
        <v>129</v>
      </c>
      <c r="H4" s="1461" t="s">
        <v>689</v>
      </c>
      <c r="I4" s="1461" t="s">
        <v>707</v>
      </c>
      <c r="J4" s="1461" t="s">
        <v>702</v>
      </c>
      <c r="K4" s="1461" t="s">
        <v>687</v>
      </c>
      <c r="L4" s="1465" t="s">
        <v>404</v>
      </c>
      <c r="M4" s="1461" t="s">
        <v>888</v>
      </c>
      <c r="N4" s="1461" t="s">
        <v>1022</v>
      </c>
      <c r="O4" s="1461" t="s">
        <v>703</v>
      </c>
      <c r="P4" s="143" t="s">
        <v>889</v>
      </c>
      <c r="Q4" s="142"/>
      <c r="R4" s="142"/>
      <c r="S4" s="1229"/>
      <c r="T4" s="1226"/>
      <c r="U4" s="1461" t="s">
        <v>690</v>
      </c>
      <c r="V4" s="1461" t="s">
        <v>706</v>
      </c>
      <c r="W4" s="1335" t="s">
        <v>704</v>
      </c>
      <c r="X4" s="1021" t="s">
        <v>374</v>
      </c>
      <c r="Y4" s="1461" t="s">
        <v>691</v>
      </c>
      <c r="Z4" s="1021" t="s">
        <v>735</v>
      </c>
      <c r="AA4" s="1461" t="s">
        <v>883</v>
      </c>
      <c r="AB4" s="1021" t="s">
        <v>379</v>
      </c>
      <c r="AC4" s="1333" t="s">
        <v>705</v>
      </c>
      <c r="AD4" s="1333" t="s">
        <v>692</v>
      </c>
      <c r="AE4" s="899" t="s">
        <v>1072</v>
      </c>
      <c r="AF4" s="899" t="s">
        <v>857</v>
      </c>
      <c r="AG4" s="899" t="s">
        <v>410</v>
      </c>
      <c r="AH4" s="1229"/>
    </row>
    <row r="5" spans="1:34" s="54" customFormat="1" ht="26.25" customHeight="1" x14ac:dyDescent="0.15">
      <c r="A5" s="1227"/>
      <c r="B5" s="417"/>
      <c r="C5" s="1057" t="s">
        <v>222</v>
      </c>
      <c r="D5" s="1060" t="s">
        <v>211</v>
      </c>
      <c r="E5" s="1018" t="s">
        <v>191</v>
      </c>
      <c r="F5" s="1464"/>
      <c r="G5" s="1464"/>
      <c r="H5" s="1289"/>
      <c r="I5" s="1289"/>
      <c r="J5" s="1289"/>
      <c r="K5" s="1435"/>
      <c r="L5" s="1466"/>
      <c r="M5" s="1289"/>
      <c r="N5" s="1435"/>
      <c r="O5" s="1289"/>
      <c r="P5" s="418" t="s">
        <v>1042</v>
      </c>
      <c r="Q5" s="1040" t="s">
        <v>621</v>
      </c>
      <c r="R5" s="1039" t="s">
        <v>1048</v>
      </c>
      <c r="S5" s="1230"/>
      <c r="T5" s="1227"/>
      <c r="U5" s="1289"/>
      <c r="V5" s="1289"/>
      <c r="W5" s="1349"/>
      <c r="X5" s="429" t="s">
        <v>720</v>
      </c>
      <c r="Y5" s="1289"/>
      <c r="Z5" s="1018" t="s">
        <v>191</v>
      </c>
      <c r="AA5" s="1289"/>
      <c r="AB5" s="1018" t="s">
        <v>94</v>
      </c>
      <c r="AC5" s="1350"/>
      <c r="AD5" s="1350"/>
      <c r="AE5" s="900" t="s">
        <v>127</v>
      </c>
      <c r="AF5" s="900" t="s">
        <v>693</v>
      </c>
      <c r="AG5" s="901" t="s">
        <v>128</v>
      </c>
      <c r="AH5" s="1230"/>
    </row>
    <row r="6" spans="1:34" s="1020" customFormat="1" ht="24" customHeight="1" x14ac:dyDescent="0.15">
      <c r="A6" s="231">
        <v>2013</v>
      </c>
      <c r="B6" s="121">
        <f>SUM(C6:D6)</f>
        <v>1505</v>
      </c>
      <c r="C6" s="121">
        <v>950</v>
      </c>
      <c r="D6" s="121">
        <v>555</v>
      </c>
      <c r="E6" s="121">
        <f>SUM(F6:I6,J6:M6)</f>
        <v>731</v>
      </c>
      <c r="F6" s="123">
        <v>0</v>
      </c>
      <c r="G6" s="123">
        <v>530</v>
      </c>
      <c r="H6" s="123">
        <v>186</v>
      </c>
      <c r="I6" s="123" t="s">
        <v>732</v>
      </c>
      <c r="J6" s="123">
        <v>2</v>
      </c>
      <c r="K6" s="123">
        <v>13</v>
      </c>
      <c r="L6" s="123" t="s">
        <v>732</v>
      </c>
      <c r="M6" s="123" t="s">
        <v>732</v>
      </c>
      <c r="N6" s="121">
        <f>SUM(O6:R6,U6:Y6)</f>
        <v>720</v>
      </c>
      <c r="O6" s="123">
        <v>28</v>
      </c>
      <c r="P6" s="123">
        <v>216</v>
      </c>
      <c r="Q6" s="123">
        <v>178</v>
      </c>
      <c r="R6" s="628">
        <v>62</v>
      </c>
      <c r="S6" s="351">
        <v>2013</v>
      </c>
      <c r="T6" s="231">
        <v>2013</v>
      </c>
      <c r="U6" s="123">
        <v>207</v>
      </c>
      <c r="V6" s="123">
        <v>0</v>
      </c>
      <c r="W6" s="123">
        <v>1</v>
      </c>
      <c r="X6" s="123">
        <v>28</v>
      </c>
      <c r="Y6" s="123" t="s">
        <v>732</v>
      </c>
      <c r="Z6" s="121">
        <f>SUM(AA6:AD6)</f>
        <v>54</v>
      </c>
      <c r="AA6" s="123">
        <v>1</v>
      </c>
      <c r="AB6" s="123">
        <v>13</v>
      </c>
      <c r="AC6" s="123">
        <v>10</v>
      </c>
      <c r="AD6" s="123">
        <v>30</v>
      </c>
      <c r="AE6" s="123" t="s">
        <v>732</v>
      </c>
      <c r="AF6" s="123" t="s">
        <v>732</v>
      </c>
      <c r="AG6" s="123" t="s">
        <v>732</v>
      </c>
      <c r="AH6" s="626">
        <v>2013</v>
      </c>
    </row>
    <row r="7" spans="1:34" s="860" customFormat="1" ht="24" customHeight="1" x14ac:dyDescent="0.15">
      <c r="A7" s="231">
        <v>2014</v>
      </c>
      <c r="B7" s="121">
        <v>1536</v>
      </c>
      <c r="C7" s="627">
        <v>1036</v>
      </c>
      <c r="D7" s="121">
        <v>500</v>
      </c>
      <c r="E7" s="121">
        <v>705</v>
      </c>
      <c r="F7" s="123">
        <v>0</v>
      </c>
      <c r="G7" s="123">
        <v>509</v>
      </c>
      <c r="H7" s="123">
        <v>184</v>
      </c>
      <c r="I7" s="123">
        <v>0</v>
      </c>
      <c r="J7" s="123">
        <v>2</v>
      </c>
      <c r="K7" s="123">
        <v>10</v>
      </c>
      <c r="L7" s="123">
        <v>0</v>
      </c>
      <c r="M7" s="123">
        <v>0</v>
      </c>
      <c r="N7" s="121">
        <v>753</v>
      </c>
      <c r="O7" s="123">
        <v>24</v>
      </c>
      <c r="P7" s="123">
        <v>222</v>
      </c>
      <c r="Q7" s="123">
        <v>213</v>
      </c>
      <c r="R7" s="628">
        <v>43</v>
      </c>
      <c r="S7" s="351">
        <v>2014</v>
      </c>
      <c r="T7" s="231">
        <v>2014</v>
      </c>
      <c r="U7" s="123">
        <v>221</v>
      </c>
      <c r="V7" s="123">
        <v>0</v>
      </c>
      <c r="W7" s="123">
        <v>1</v>
      </c>
      <c r="X7" s="123">
        <v>29</v>
      </c>
      <c r="Y7" s="123">
        <v>0</v>
      </c>
      <c r="Z7" s="121">
        <v>78</v>
      </c>
      <c r="AA7" s="123">
        <v>1</v>
      </c>
      <c r="AB7" s="123">
        <v>32</v>
      </c>
      <c r="AC7" s="123">
        <v>13</v>
      </c>
      <c r="AD7" s="123">
        <v>32</v>
      </c>
      <c r="AE7" s="123" t="s">
        <v>732</v>
      </c>
      <c r="AF7" s="123" t="s">
        <v>732</v>
      </c>
      <c r="AG7" s="123" t="s">
        <v>732</v>
      </c>
      <c r="AH7" s="626">
        <v>2014</v>
      </c>
    </row>
    <row r="8" spans="1:34" s="862" customFormat="1" ht="24" customHeight="1" x14ac:dyDescent="0.15">
      <c r="A8" s="231">
        <v>2015</v>
      </c>
      <c r="B8" s="121">
        <v>1566</v>
      </c>
      <c r="C8" s="627">
        <v>1045</v>
      </c>
      <c r="D8" s="121">
        <v>521</v>
      </c>
      <c r="E8" s="121">
        <v>698</v>
      </c>
      <c r="F8" s="123">
        <v>1</v>
      </c>
      <c r="G8" s="123">
        <v>515</v>
      </c>
      <c r="H8" s="123">
        <v>170</v>
      </c>
      <c r="I8" s="123">
        <v>0</v>
      </c>
      <c r="J8" s="123">
        <v>1</v>
      </c>
      <c r="K8" s="123">
        <v>11</v>
      </c>
      <c r="L8" s="123">
        <v>0</v>
      </c>
      <c r="M8" s="123">
        <v>0</v>
      </c>
      <c r="N8" s="121">
        <v>787</v>
      </c>
      <c r="O8" s="123">
        <v>22</v>
      </c>
      <c r="P8" s="123">
        <v>226</v>
      </c>
      <c r="Q8" s="123">
        <v>237</v>
      </c>
      <c r="R8" s="628">
        <v>41</v>
      </c>
      <c r="S8" s="351">
        <v>2015</v>
      </c>
      <c r="T8" s="231">
        <v>2015</v>
      </c>
      <c r="U8" s="123">
        <v>228</v>
      </c>
      <c r="V8" s="123">
        <v>0</v>
      </c>
      <c r="W8" s="123">
        <v>2</v>
      </c>
      <c r="X8" s="123">
        <v>31</v>
      </c>
      <c r="Y8" s="123">
        <v>0</v>
      </c>
      <c r="Z8" s="121">
        <v>81</v>
      </c>
      <c r="AA8" s="123">
        <v>1</v>
      </c>
      <c r="AB8" s="123">
        <v>39</v>
      </c>
      <c r="AC8" s="123">
        <v>14</v>
      </c>
      <c r="AD8" s="123">
        <v>27</v>
      </c>
      <c r="AE8" s="123" t="s">
        <v>732</v>
      </c>
      <c r="AF8" s="123" t="s">
        <v>732</v>
      </c>
      <c r="AG8" s="123" t="s">
        <v>732</v>
      </c>
      <c r="AH8" s="626">
        <v>2015</v>
      </c>
    </row>
    <row r="9" spans="1:34" s="862" customFormat="1" ht="24" customHeight="1" x14ac:dyDescent="0.15">
      <c r="A9" s="231">
        <v>2016</v>
      </c>
      <c r="B9" s="121">
        <v>1572</v>
      </c>
      <c r="C9" s="627">
        <v>1083</v>
      </c>
      <c r="D9" s="121">
        <v>489</v>
      </c>
      <c r="E9" s="121">
        <v>696</v>
      </c>
      <c r="F9" s="123">
        <v>0</v>
      </c>
      <c r="G9" s="123">
        <v>524</v>
      </c>
      <c r="H9" s="123">
        <v>160</v>
      </c>
      <c r="I9" s="123">
        <v>0</v>
      </c>
      <c r="J9" s="123">
        <v>1</v>
      </c>
      <c r="K9" s="123">
        <v>11</v>
      </c>
      <c r="L9" s="123" t="s">
        <v>732</v>
      </c>
      <c r="M9" s="123" t="s">
        <v>732</v>
      </c>
      <c r="N9" s="121">
        <v>788</v>
      </c>
      <c r="O9" s="123">
        <v>24</v>
      </c>
      <c r="P9" s="123">
        <v>262</v>
      </c>
      <c r="Q9" s="123">
        <v>268</v>
      </c>
      <c r="R9" s="628">
        <v>37</v>
      </c>
      <c r="S9" s="351">
        <v>2016</v>
      </c>
      <c r="T9" s="231">
        <v>2016</v>
      </c>
      <c r="U9" s="123">
        <v>161</v>
      </c>
      <c r="V9" s="123">
        <v>2</v>
      </c>
      <c r="W9" s="123">
        <v>2</v>
      </c>
      <c r="X9" s="123">
        <v>32</v>
      </c>
      <c r="Y9" s="123">
        <v>0</v>
      </c>
      <c r="Z9" s="121">
        <v>88</v>
      </c>
      <c r="AA9" s="123">
        <v>1</v>
      </c>
      <c r="AB9" s="123">
        <v>46</v>
      </c>
      <c r="AC9" s="123">
        <v>13</v>
      </c>
      <c r="AD9" s="123">
        <v>28</v>
      </c>
      <c r="AE9" s="123" t="s">
        <v>732</v>
      </c>
      <c r="AF9" s="123" t="s">
        <v>732</v>
      </c>
      <c r="AG9" s="123" t="s">
        <v>732</v>
      </c>
      <c r="AH9" s="626">
        <v>2016</v>
      </c>
    </row>
    <row r="10" spans="1:34" s="862" customFormat="1" ht="24" customHeight="1" x14ac:dyDescent="0.15">
      <c r="A10" s="231">
        <v>2017</v>
      </c>
      <c r="B10" s="121">
        <v>3838</v>
      </c>
      <c r="C10" s="627">
        <v>3205</v>
      </c>
      <c r="D10" s="121">
        <v>633</v>
      </c>
      <c r="E10" s="121">
        <v>2280</v>
      </c>
      <c r="F10" s="123">
        <v>0</v>
      </c>
      <c r="G10" s="123">
        <v>554</v>
      </c>
      <c r="H10" s="123">
        <v>163</v>
      </c>
      <c r="I10" s="123">
        <v>0</v>
      </c>
      <c r="J10" s="123">
        <v>1</v>
      </c>
      <c r="K10" s="123">
        <v>16</v>
      </c>
      <c r="L10" s="123">
        <v>1546</v>
      </c>
      <c r="M10" s="123">
        <v>0</v>
      </c>
      <c r="N10" s="121">
        <v>947</v>
      </c>
      <c r="O10" s="123">
        <v>31</v>
      </c>
      <c r="P10" s="123">
        <v>263</v>
      </c>
      <c r="Q10" s="123">
        <v>297</v>
      </c>
      <c r="R10" s="628">
        <v>41</v>
      </c>
      <c r="S10" s="351">
        <v>2017</v>
      </c>
      <c r="T10" s="231">
        <v>2017</v>
      </c>
      <c r="U10" s="123">
        <v>287</v>
      </c>
      <c r="V10" s="123">
        <v>0</v>
      </c>
      <c r="W10" s="123">
        <v>2</v>
      </c>
      <c r="X10" s="123">
        <v>26</v>
      </c>
      <c r="Y10" s="123">
        <v>0</v>
      </c>
      <c r="Z10" s="121">
        <v>611</v>
      </c>
      <c r="AA10" s="123">
        <v>1</v>
      </c>
      <c r="AB10" s="123">
        <v>17</v>
      </c>
      <c r="AC10" s="123">
        <v>14</v>
      </c>
      <c r="AD10" s="123">
        <v>29</v>
      </c>
      <c r="AE10" s="123">
        <v>168</v>
      </c>
      <c r="AF10" s="123">
        <v>348</v>
      </c>
      <c r="AG10" s="628">
        <v>34</v>
      </c>
      <c r="AH10" s="626">
        <v>2017</v>
      </c>
    </row>
    <row r="11" spans="1:34" s="862" customFormat="1" ht="24" customHeight="1" x14ac:dyDescent="0.15">
      <c r="A11" s="231">
        <v>2018</v>
      </c>
      <c r="B11" s="121">
        <v>4130</v>
      </c>
      <c r="C11" s="627">
        <v>3442</v>
      </c>
      <c r="D11" s="121">
        <v>688</v>
      </c>
      <c r="E11" s="121">
        <v>2345</v>
      </c>
      <c r="F11" s="123">
        <v>0</v>
      </c>
      <c r="G11" s="123">
        <v>611</v>
      </c>
      <c r="H11" s="123">
        <v>182</v>
      </c>
      <c r="I11" s="123">
        <v>0</v>
      </c>
      <c r="J11" s="123">
        <v>1</v>
      </c>
      <c r="K11" s="123">
        <v>14</v>
      </c>
      <c r="L11" s="123">
        <v>1537</v>
      </c>
      <c r="M11" s="123">
        <v>0</v>
      </c>
      <c r="N11" s="121">
        <v>1059</v>
      </c>
      <c r="O11" s="123">
        <v>35</v>
      </c>
      <c r="P11" s="123">
        <v>277</v>
      </c>
      <c r="Q11" s="123">
        <v>345</v>
      </c>
      <c r="R11" s="628">
        <v>45</v>
      </c>
      <c r="S11" s="351">
        <v>2018</v>
      </c>
      <c r="T11" s="231">
        <v>2018</v>
      </c>
      <c r="U11" s="123">
        <v>322</v>
      </c>
      <c r="V11" s="123">
        <v>0</v>
      </c>
      <c r="W11" s="123">
        <v>3</v>
      </c>
      <c r="X11" s="123">
        <v>32</v>
      </c>
      <c r="Y11" s="123">
        <v>0</v>
      </c>
      <c r="Z11" s="121">
        <v>726</v>
      </c>
      <c r="AA11" s="123">
        <v>2</v>
      </c>
      <c r="AB11" s="123">
        <v>19</v>
      </c>
      <c r="AC11" s="123">
        <v>14</v>
      </c>
      <c r="AD11" s="123">
        <v>29</v>
      </c>
      <c r="AE11" s="123">
        <v>187</v>
      </c>
      <c r="AF11" s="123">
        <v>438</v>
      </c>
      <c r="AG11" s="628">
        <v>37</v>
      </c>
      <c r="AH11" s="626">
        <v>2018</v>
      </c>
    </row>
    <row r="12" spans="1:34" s="161" customFormat="1" ht="24" customHeight="1" x14ac:dyDescent="0.15">
      <c r="A12" s="678">
        <v>2019</v>
      </c>
      <c r="B12" s="1126">
        <v>4417</v>
      </c>
      <c r="C12" s="1126">
        <v>3652</v>
      </c>
      <c r="D12" s="1126">
        <v>765</v>
      </c>
      <c r="E12" s="1126">
        <f>SUM(F12:M12)</f>
        <v>2398</v>
      </c>
      <c r="F12" s="428">
        <v>0</v>
      </c>
      <c r="G12" s="1127">
        <v>663</v>
      </c>
      <c r="H12" s="1127">
        <v>190</v>
      </c>
      <c r="I12" s="428">
        <v>0</v>
      </c>
      <c r="J12" s="1127">
        <v>2</v>
      </c>
      <c r="K12" s="1127">
        <v>14</v>
      </c>
      <c r="L12" s="1128">
        <v>1529</v>
      </c>
      <c r="M12" s="428">
        <v>0</v>
      </c>
      <c r="N12" s="1129">
        <v>1183</v>
      </c>
      <c r="O12" s="1127">
        <v>39</v>
      </c>
      <c r="P12" s="1127">
        <v>310</v>
      </c>
      <c r="Q12" s="1127">
        <v>388</v>
      </c>
      <c r="R12" s="1127">
        <v>45</v>
      </c>
      <c r="S12" s="925">
        <v>2019</v>
      </c>
      <c r="T12" s="678">
        <v>2019</v>
      </c>
      <c r="U12" s="1127">
        <v>360</v>
      </c>
      <c r="V12" s="428">
        <v>0</v>
      </c>
      <c r="W12" s="1127">
        <v>3</v>
      </c>
      <c r="X12" s="1127">
        <v>38</v>
      </c>
      <c r="Y12" s="428">
        <v>0</v>
      </c>
      <c r="Z12" s="1126">
        <f>SUM(AA12:AG12)</f>
        <v>836</v>
      </c>
      <c r="AA12" s="1127">
        <v>2</v>
      </c>
      <c r="AB12" s="1127">
        <v>22</v>
      </c>
      <c r="AC12" s="1127">
        <v>13</v>
      </c>
      <c r="AD12" s="1127">
        <v>30</v>
      </c>
      <c r="AE12" s="1127">
        <v>210</v>
      </c>
      <c r="AF12" s="1127">
        <v>510</v>
      </c>
      <c r="AG12" s="1127">
        <v>49</v>
      </c>
      <c r="AH12" s="919">
        <v>2019</v>
      </c>
    </row>
    <row r="13" spans="1:34" s="181" customFormat="1" ht="12.75" customHeight="1" x14ac:dyDescent="0.2">
      <c r="A13" s="419" t="s">
        <v>453</v>
      </c>
      <c r="B13" s="168"/>
      <c r="C13" s="168"/>
      <c r="D13" s="168"/>
      <c r="E13" s="420"/>
      <c r="F13" s="420"/>
      <c r="G13" s="420"/>
      <c r="H13" s="420"/>
      <c r="I13" s="420"/>
      <c r="J13" s="419" t="s">
        <v>561</v>
      </c>
      <c r="K13" s="420"/>
      <c r="L13" s="420"/>
      <c r="M13" s="168"/>
      <c r="N13" s="421"/>
      <c r="O13" s="420"/>
      <c r="P13" s="422"/>
      <c r="Q13" s="420"/>
      <c r="R13" s="420"/>
      <c r="S13" s="168"/>
      <c r="T13" s="49" t="s">
        <v>463</v>
      </c>
      <c r="U13" s="420"/>
      <c r="V13" s="420"/>
      <c r="W13" s="422"/>
      <c r="X13" s="420"/>
      <c r="Y13" s="420"/>
      <c r="Z13" s="49" t="s">
        <v>457</v>
      </c>
      <c r="AA13" s="420"/>
      <c r="AB13" s="422"/>
      <c r="AC13" s="422"/>
      <c r="AD13" s="422"/>
      <c r="AE13" s="422"/>
      <c r="AF13" s="422"/>
      <c r="AG13" s="422"/>
      <c r="AH13" s="168"/>
    </row>
    <row r="14" spans="1:34" s="181" customFormat="1" ht="12" customHeight="1" x14ac:dyDescent="0.2">
      <c r="A14" s="419" t="s">
        <v>491</v>
      </c>
      <c r="B14" s="168"/>
      <c r="C14" s="168"/>
      <c r="D14" s="168"/>
      <c r="E14" s="420"/>
      <c r="F14" s="420"/>
      <c r="G14" s="420"/>
      <c r="H14" s="420"/>
      <c r="I14" s="420"/>
      <c r="J14" s="419" t="s">
        <v>450</v>
      </c>
      <c r="K14" s="380"/>
      <c r="L14" s="380"/>
      <c r="M14" s="380"/>
      <c r="N14" s="380"/>
      <c r="O14" s="420"/>
      <c r="P14" s="422"/>
      <c r="Q14" s="420"/>
      <c r="R14" s="420"/>
      <c r="S14" s="168"/>
      <c r="T14" s="419" t="s">
        <v>501</v>
      </c>
      <c r="U14" s="420"/>
      <c r="V14" s="420"/>
      <c r="W14" s="422"/>
      <c r="X14" s="420"/>
      <c r="Y14" s="420"/>
      <c r="Z14" s="419" t="s">
        <v>532</v>
      </c>
      <c r="AA14" s="420"/>
      <c r="AB14" s="422"/>
      <c r="AC14" s="422"/>
      <c r="AD14" s="422"/>
      <c r="AE14" s="422"/>
      <c r="AF14" s="422"/>
      <c r="AG14" s="422"/>
      <c r="AH14" s="168"/>
    </row>
    <row r="15" spans="1:34" s="181" customFormat="1" ht="12" customHeight="1" x14ac:dyDescent="0.2">
      <c r="A15" s="419" t="s">
        <v>469</v>
      </c>
      <c r="B15" s="168"/>
      <c r="C15" s="168"/>
      <c r="D15" s="168"/>
      <c r="E15" s="420"/>
      <c r="F15" s="420"/>
      <c r="G15" s="420"/>
      <c r="H15" s="420"/>
      <c r="I15" s="420"/>
      <c r="J15" s="419" t="s">
        <v>576</v>
      </c>
      <c r="K15" s="420"/>
      <c r="L15" s="420"/>
      <c r="M15" s="168"/>
      <c r="N15" s="421"/>
      <c r="O15" s="420"/>
      <c r="P15" s="422"/>
      <c r="Q15" s="420"/>
      <c r="R15" s="420"/>
      <c r="S15" s="168"/>
      <c r="T15" s="419" t="s">
        <v>493</v>
      </c>
      <c r="U15" s="420"/>
      <c r="V15" s="420"/>
      <c r="W15" s="422"/>
      <c r="X15" s="420"/>
      <c r="Y15" s="420"/>
      <c r="Z15" s="419" t="s">
        <v>534</v>
      </c>
      <c r="AA15" s="420"/>
      <c r="AB15" s="422"/>
      <c r="AC15" s="422"/>
      <c r="AD15" s="422"/>
      <c r="AE15" s="422"/>
      <c r="AF15" s="422"/>
      <c r="AG15" s="422"/>
      <c r="AH15" s="168"/>
    </row>
    <row r="16" spans="1:34" s="181" customFormat="1" ht="12" customHeight="1" x14ac:dyDescent="0.2">
      <c r="A16" s="419" t="s">
        <v>500</v>
      </c>
      <c r="B16" s="168"/>
      <c r="C16" s="168"/>
      <c r="D16" s="168"/>
      <c r="E16" s="420"/>
      <c r="F16" s="420"/>
      <c r="G16" s="420"/>
      <c r="H16" s="420"/>
      <c r="I16" s="420"/>
      <c r="J16" s="419" t="s">
        <v>462</v>
      </c>
      <c r="K16" s="420"/>
      <c r="L16" s="420"/>
      <c r="M16" s="168"/>
      <c r="N16" s="421"/>
      <c r="O16" s="420"/>
      <c r="P16" s="422"/>
      <c r="Q16" s="420"/>
      <c r="R16" s="420"/>
      <c r="S16" s="168"/>
      <c r="T16" s="419" t="s">
        <v>466</v>
      </c>
      <c r="U16" s="420"/>
      <c r="V16" s="420"/>
      <c r="W16" s="422"/>
      <c r="X16" s="420"/>
      <c r="Y16" s="420"/>
      <c r="Z16" s="419" t="s">
        <v>549</v>
      </c>
      <c r="AA16" s="420"/>
      <c r="AB16" s="422"/>
      <c r="AC16" s="422"/>
      <c r="AD16" s="422"/>
      <c r="AE16" s="422"/>
      <c r="AF16" s="422"/>
      <c r="AG16" s="422"/>
      <c r="AH16" s="168"/>
    </row>
    <row r="17" spans="1:34" s="181" customFormat="1" ht="12" customHeight="1" x14ac:dyDescent="0.2">
      <c r="A17" s="419" t="s">
        <v>461</v>
      </c>
      <c r="B17" s="168"/>
      <c r="C17" s="168"/>
      <c r="D17" s="168"/>
      <c r="E17" s="420"/>
      <c r="F17" s="420"/>
      <c r="G17" s="420"/>
      <c r="H17" s="420"/>
      <c r="I17" s="420"/>
      <c r="J17" s="419" t="s">
        <v>533</v>
      </c>
      <c r="K17" s="420"/>
      <c r="L17" s="420"/>
      <c r="M17" s="168"/>
      <c r="N17" s="421"/>
      <c r="O17" s="420"/>
      <c r="P17" s="422"/>
      <c r="Q17" s="420"/>
      <c r="R17" s="420"/>
      <c r="S17" s="168"/>
      <c r="T17" s="419" t="s">
        <v>525</v>
      </c>
      <c r="U17" s="420"/>
      <c r="V17" s="168"/>
      <c r="W17" s="421"/>
      <c r="X17" s="420"/>
      <c r="Y17" s="422"/>
      <c r="Z17" s="420"/>
      <c r="AA17" s="420"/>
      <c r="AB17" s="168"/>
      <c r="AC17" s="422"/>
      <c r="AD17" s="422"/>
      <c r="AE17" s="422"/>
      <c r="AF17" s="422"/>
      <c r="AG17" s="422"/>
      <c r="AH17" s="168"/>
    </row>
    <row r="18" spans="1:34" s="181" customFormat="1" ht="12" customHeight="1" x14ac:dyDescent="0.2">
      <c r="A18" s="423" t="s">
        <v>1053</v>
      </c>
      <c r="B18" s="168"/>
      <c r="C18" s="168"/>
      <c r="D18" s="168"/>
      <c r="E18" s="420"/>
      <c r="F18" s="420"/>
      <c r="G18" s="420"/>
      <c r="H18" s="420"/>
      <c r="I18" s="420"/>
      <c r="J18" s="419" t="s">
        <v>525</v>
      </c>
      <c r="K18" s="420"/>
      <c r="L18" s="420"/>
      <c r="M18" s="168"/>
      <c r="N18" s="421"/>
      <c r="O18" s="420"/>
      <c r="P18" s="422"/>
      <c r="Q18" s="420"/>
      <c r="R18" s="420"/>
      <c r="S18" s="168"/>
      <c r="T18" s="423" t="s">
        <v>1053</v>
      </c>
      <c r="U18" s="420"/>
      <c r="V18" s="420"/>
      <c r="W18" s="422"/>
      <c r="X18" s="420"/>
      <c r="Y18" s="420"/>
      <c r="Z18" s="420"/>
      <c r="AA18" s="420"/>
      <c r="AB18" s="422"/>
      <c r="AC18" s="422"/>
      <c r="AD18" s="422"/>
      <c r="AE18" s="422"/>
      <c r="AF18" s="422"/>
      <c r="AG18" s="422"/>
      <c r="AH18" s="168"/>
    </row>
    <row r="19" spans="1:34" ht="12" customHeight="1" x14ac:dyDescent="0.3">
      <c r="A19" s="419"/>
      <c r="B19" s="168"/>
      <c r="C19" s="168"/>
      <c r="D19" s="168"/>
      <c r="E19" s="420"/>
      <c r="F19" s="420"/>
      <c r="G19" s="420"/>
      <c r="H19" s="420"/>
      <c r="I19" s="420"/>
      <c r="J19" s="420"/>
      <c r="K19" s="420"/>
      <c r="L19" s="420"/>
      <c r="M19" s="168"/>
      <c r="N19" s="421"/>
      <c r="O19" s="385"/>
      <c r="P19" s="424"/>
      <c r="Q19" s="385"/>
      <c r="R19" s="385"/>
      <c r="S19" s="168"/>
      <c r="T19" s="419"/>
      <c r="U19" s="420"/>
      <c r="V19" s="420"/>
      <c r="W19" s="422"/>
      <c r="X19" s="420"/>
      <c r="Y19" s="420"/>
      <c r="Z19" s="420"/>
      <c r="AA19" s="420"/>
      <c r="AB19" s="422"/>
      <c r="AC19" s="422"/>
      <c r="AD19" s="422"/>
      <c r="AE19" s="422"/>
      <c r="AF19" s="422"/>
      <c r="AG19" s="422"/>
      <c r="AH19" s="168"/>
    </row>
    <row r="20" spans="1:34" ht="12" customHeight="1" x14ac:dyDescent="0.3">
      <c r="A20" s="423"/>
      <c r="B20" s="902"/>
      <c r="C20" s="902"/>
      <c r="D20" s="902"/>
      <c r="E20" s="207"/>
      <c r="F20" s="207"/>
      <c r="G20" s="207"/>
      <c r="H20" s="207"/>
      <c r="I20" s="207"/>
      <c r="J20" s="425"/>
      <c r="K20" s="385"/>
      <c r="L20" s="385"/>
      <c r="M20" s="166"/>
      <c r="N20" s="385"/>
      <c r="O20" s="385"/>
      <c r="P20" s="424"/>
      <c r="Q20" s="385"/>
      <c r="R20" s="385"/>
      <c r="S20" s="166"/>
      <c r="T20" s="49"/>
      <c r="U20" s="385"/>
      <c r="V20" s="420"/>
      <c r="W20" s="422"/>
      <c r="X20" s="420"/>
      <c r="Y20" s="420"/>
      <c r="Z20" s="420"/>
      <c r="AA20" s="420"/>
      <c r="AB20" s="422"/>
      <c r="AC20" s="424"/>
      <c r="AD20" s="424"/>
      <c r="AE20" s="424"/>
      <c r="AF20" s="424"/>
      <c r="AG20" s="424"/>
      <c r="AH20" s="166"/>
    </row>
    <row r="21" spans="1:34" ht="12" customHeight="1" x14ac:dyDescent="0.3">
      <c r="A21" s="423"/>
      <c r="B21" s="164"/>
      <c r="C21" s="164"/>
      <c r="D21" s="164"/>
      <c r="E21" s="207"/>
      <c r="F21" s="207"/>
      <c r="G21" s="207"/>
      <c r="H21" s="207"/>
      <c r="I21" s="207"/>
      <c r="J21" s="425"/>
      <c r="K21" s="385"/>
      <c r="L21" s="385"/>
      <c r="M21" s="166"/>
      <c r="N21" s="385"/>
      <c r="O21" s="385"/>
      <c r="P21" s="424"/>
      <c r="Q21" s="385"/>
      <c r="R21" s="385"/>
      <c r="S21" s="166"/>
      <c r="T21" s="49"/>
      <c r="U21" s="385"/>
      <c r="V21" s="385"/>
      <c r="W21" s="424"/>
      <c r="X21" s="385"/>
      <c r="Y21" s="385"/>
      <c r="Z21" s="903"/>
      <c r="AA21" s="385"/>
      <c r="AB21" s="424"/>
      <c r="AC21" s="424"/>
      <c r="AD21" s="424"/>
      <c r="AE21" s="424"/>
      <c r="AF21" s="424"/>
      <c r="AG21" s="424"/>
      <c r="AH21" s="166"/>
    </row>
    <row r="22" spans="1:34" ht="12" customHeight="1" x14ac:dyDescent="0.3">
      <c r="A22" s="164"/>
      <c r="B22" s="164"/>
      <c r="C22" s="164"/>
      <c r="D22" s="164"/>
      <c r="E22" s="207"/>
      <c r="F22" s="207"/>
      <c r="G22" s="207"/>
      <c r="H22" s="207"/>
      <c r="I22" s="207"/>
      <c r="J22" s="426"/>
      <c r="K22" s="385"/>
      <c r="L22" s="385"/>
      <c r="M22" s="166"/>
      <c r="N22" s="385"/>
      <c r="O22" s="385"/>
      <c r="P22" s="424"/>
      <c r="Q22" s="385"/>
      <c r="R22" s="385"/>
      <c r="S22" s="166"/>
      <c r="T22" s="49"/>
      <c r="U22" s="385"/>
      <c r="V22" s="385"/>
      <c r="W22" s="424"/>
      <c r="X22" s="385"/>
      <c r="Y22" s="385"/>
      <c r="Z22" s="385"/>
      <c r="AA22" s="385"/>
      <c r="AB22" s="424"/>
      <c r="AC22" s="424"/>
      <c r="AD22" s="424"/>
      <c r="AE22" s="424"/>
      <c r="AF22" s="424"/>
      <c r="AG22" s="424"/>
      <c r="AH22" s="166"/>
    </row>
    <row r="23" spans="1:34" ht="12" customHeight="1" x14ac:dyDescent="0.3">
      <c r="A23" s="164"/>
      <c r="B23" s="164"/>
      <c r="C23" s="164"/>
      <c r="D23" s="164"/>
      <c r="E23" s="207"/>
      <c r="F23" s="207"/>
      <c r="G23" s="207"/>
      <c r="H23" s="207"/>
      <c r="I23" s="207"/>
      <c r="J23" s="385"/>
      <c r="K23" s="385"/>
      <c r="L23" s="385"/>
      <c r="M23" s="166"/>
      <c r="N23" s="88"/>
      <c r="O23" s="88"/>
      <c r="P23" s="427"/>
      <c r="Q23" s="88"/>
      <c r="R23" s="88"/>
      <c r="S23" s="166"/>
      <c r="T23" s="49"/>
      <c r="U23" s="385"/>
      <c r="V23" s="385"/>
      <c r="W23" s="424"/>
      <c r="X23" s="385"/>
      <c r="Y23" s="385"/>
      <c r="Z23" s="385"/>
      <c r="AA23" s="385"/>
      <c r="AB23" s="424"/>
      <c r="AC23" s="424"/>
      <c r="AD23" s="424"/>
      <c r="AE23" s="424"/>
      <c r="AF23" s="424"/>
      <c r="AG23" s="424"/>
      <c r="AH23" s="166"/>
    </row>
    <row r="24" spans="1:34" ht="12" customHeight="1" x14ac:dyDescent="0.3">
      <c r="B24" s="88"/>
      <c r="C24" s="88"/>
      <c r="D24" s="88"/>
      <c r="E24" s="88"/>
      <c r="F24" s="253"/>
      <c r="I24" s="100"/>
      <c r="K24" s="100"/>
      <c r="L24" s="100"/>
      <c r="M24" s="100"/>
      <c r="O24" s="253"/>
      <c r="P24" s="253"/>
      <c r="T24" s="423"/>
      <c r="U24" s="88"/>
      <c r="V24" s="385"/>
      <c r="W24" s="424"/>
      <c r="X24" s="385"/>
      <c r="Y24" s="385"/>
      <c r="Z24" s="385"/>
      <c r="AA24" s="385"/>
      <c r="AB24" s="424"/>
    </row>
    <row r="25" spans="1:34" ht="12" customHeight="1" x14ac:dyDescent="0.3">
      <c r="B25" s="88"/>
      <c r="C25" s="88"/>
      <c r="D25" s="88"/>
      <c r="E25" s="88"/>
      <c r="F25" s="253"/>
      <c r="I25" s="100"/>
      <c r="K25" s="100"/>
      <c r="L25" s="100"/>
      <c r="M25" s="100"/>
      <c r="O25" s="253"/>
      <c r="P25" s="253"/>
    </row>
    <row r="26" spans="1:34" x14ac:dyDescent="0.3">
      <c r="B26" s="88"/>
      <c r="C26" s="88"/>
      <c r="D26" s="88"/>
      <c r="E26" s="88"/>
      <c r="F26" s="253"/>
      <c r="I26" s="100"/>
      <c r="K26" s="100"/>
      <c r="L26" s="100"/>
      <c r="M26" s="100"/>
      <c r="O26" s="253"/>
      <c r="P26" s="253"/>
    </row>
    <row r="27" spans="1:34" x14ac:dyDescent="0.3">
      <c r="B27" s="88"/>
      <c r="C27" s="88"/>
      <c r="D27" s="88"/>
      <c r="E27" s="88"/>
      <c r="F27" s="100"/>
      <c r="I27" s="100"/>
      <c r="K27" s="100"/>
      <c r="L27" s="100"/>
      <c r="M27" s="100"/>
      <c r="O27" s="253"/>
      <c r="P27" s="253"/>
    </row>
    <row r="28" spans="1:34" x14ac:dyDescent="0.3">
      <c r="B28" s="88"/>
      <c r="C28" s="88"/>
      <c r="D28" s="88"/>
      <c r="E28" s="88"/>
      <c r="F28" s="100"/>
      <c r="I28" s="100"/>
      <c r="K28" s="100"/>
      <c r="L28" s="100"/>
      <c r="M28" s="100"/>
      <c r="O28" s="253"/>
      <c r="P28" s="253"/>
    </row>
    <row r="29" spans="1:34" x14ac:dyDescent="0.3">
      <c r="B29" s="88"/>
      <c r="C29" s="88"/>
      <c r="D29" s="88"/>
      <c r="E29" s="88"/>
      <c r="F29" s="100"/>
      <c r="I29" s="100"/>
      <c r="K29" s="100"/>
      <c r="L29" s="100"/>
      <c r="M29" s="100"/>
      <c r="O29" s="253"/>
      <c r="P29" s="253"/>
    </row>
    <row r="30" spans="1:34" x14ac:dyDescent="0.3">
      <c r="B30" s="88"/>
      <c r="C30" s="88"/>
      <c r="D30" s="88"/>
      <c r="E30" s="88"/>
      <c r="F30" s="100"/>
      <c r="I30" s="100"/>
      <c r="K30" s="100"/>
      <c r="L30" s="100"/>
      <c r="M30" s="100"/>
    </row>
    <row r="31" spans="1:34" x14ac:dyDescent="0.3">
      <c r="B31" s="88"/>
      <c r="C31" s="88"/>
      <c r="D31" s="88"/>
      <c r="E31" s="88"/>
      <c r="F31" s="100"/>
      <c r="I31" s="100"/>
      <c r="K31" s="100"/>
      <c r="L31" s="100"/>
      <c r="M31" s="100"/>
    </row>
    <row r="32" spans="1:34" x14ac:dyDescent="0.3">
      <c r="B32" s="88"/>
      <c r="C32" s="88"/>
      <c r="D32" s="88"/>
      <c r="E32" s="88"/>
      <c r="F32" s="100"/>
      <c r="I32" s="100"/>
      <c r="K32" s="100"/>
      <c r="L32" s="100"/>
      <c r="M32" s="100"/>
    </row>
    <row r="33" spans="2:13" x14ac:dyDescent="0.3">
      <c r="B33" s="88"/>
      <c r="C33" s="88"/>
      <c r="D33" s="88"/>
      <c r="E33" s="88"/>
      <c r="F33" s="100"/>
      <c r="I33" s="100"/>
      <c r="K33" s="100"/>
      <c r="L33" s="100"/>
      <c r="M33" s="100"/>
    </row>
    <row r="34" spans="2:13" x14ac:dyDescent="0.3">
      <c r="B34" s="88"/>
      <c r="C34" s="88"/>
      <c r="D34" s="88"/>
      <c r="E34" s="88"/>
      <c r="F34" s="100"/>
      <c r="I34" s="100"/>
      <c r="K34" s="100"/>
      <c r="L34" s="100"/>
      <c r="M34" s="100"/>
    </row>
    <row r="35" spans="2:13" x14ac:dyDescent="0.3">
      <c r="B35" s="100"/>
      <c r="C35" s="100"/>
      <c r="D35" s="100"/>
      <c r="E35" s="100"/>
      <c r="F35" s="100"/>
      <c r="I35" s="100"/>
      <c r="K35" s="100"/>
      <c r="L35" s="100"/>
      <c r="M35" s="100"/>
    </row>
    <row r="36" spans="2:13" x14ac:dyDescent="0.3">
      <c r="B36" s="100"/>
      <c r="C36" s="100"/>
      <c r="D36" s="100"/>
      <c r="E36" s="100"/>
      <c r="F36" s="100"/>
      <c r="I36" s="100"/>
      <c r="K36" s="100"/>
      <c r="L36" s="100"/>
      <c r="M36" s="100"/>
    </row>
    <row r="37" spans="2:13" x14ac:dyDescent="0.3">
      <c r="B37" s="100"/>
      <c r="C37" s="100"/>
      <c r="D37" s="100"/>
      <c r="E37" s="100"/>
      <c r="F37" s="100"/>
      <c r="I37" s="100"/>
      <c r="K37" s="100"/>
      <c r="L37" s="100"/>
      <c r="M37" s="100"/>
    </row>
    <row r="38" spans="2:13" x14ac:dyDescent="0.3">
      <c r="B38" s="100"/>
      <c r="C38" s="100"/>
      <c r="D38" s="100"/>
      <c r="E38" s="100"/>
      <c r="F38" s="100"/>
      <c r="I38" s="100"/>
      <c r="K38" s="100"/>
      <c r="L38" s="100"/>
      <c r="M38" s="100"/>
    </row>
    <row r="39" spans="2:13" x14ac:dyDescent="0.3">
      <c r="B39" s="100"/>
      <c r="C39" s="100"/>
      <c r="D39" s="100"/>
      <c r="E39" s="100"/>
      <c r="F39" s="100"/>
      <c r="I39" s="100"/>
      <c r="K39" s="100"/>
      <c r="L39" s="100"/>
      <c r="M39" s="100"/>
    </row>
    <row r="40" spans="2:13" x14ac:dyDescent="0.3">
      <c r="B40" s="100"/>
      <c r="C40" s="100"/>
      <c r="D40" s="100"/>
      <c r="E40" s="100"/>
      <c r="F40" s="100"/>
      <c r="I40" s="100"/>
      <c r="K40" s="100"/>
      <c r="L40" s="100"/>
      <c r="M40" s="100"/>
    </row>
    <row r="41" spans="2:13" x14ac:dyDescent="0.3">
      <c r="B41" s="100"/>
      <c r="C41" s="100"/>
      <c r="D41" s="100"/>
      <c r="E41" s="100"/>
      <c r="F41" s="100"/>
      <c r="I41" s="100"/>
      <c r="K41" s="100"/>
      <c r="L41" s="100"/>
      <c r="M41" s="100"/>
    </row>
    <row r="42" spans="2:13" x14ac:dyDescent="0.3">
      <c r="B42" s="100"/>
      <c r="C42" s="100"/>
      <c r="D42" s="100"/>
      <c r="E42" s="100"/>
      <c r="F42" s="100"/>
      <c r="I42" s="100"/>
      <c r="K42" s="100"/>
      <c r="L42" s="100"/>
      <c r="M42" s="100"/>
    </row>
    <row r="43" spans="2:13" x14ac:dyDescent="0.3">
      <c r="B43" s="100"/>
      <c r="C43" s="100"/>
      <c r="D43" s="100"/>
      <c r="E43" s="100"/>
      <c r="F43" s="100"/>
      <c r="I43" s="100"/>
      <c r="K43" s="100"/>
      <c r="L43" s="100"/>
      <c r="M43" s="100"/>
    </row>
    <row r="44" spans="2:13" x14ac:dyDescent="0.3">
      <c r="B44" s="100"/>
      <c r="C44" s="100"/>
      <c r="D44" s="100"/>
      <c r="E44" s="100"/>
      <c r="F44" s="100"/>
      <c r="I44" s="100"/>
      <c r="K44" s="100"/>
      <c r="L44" s="100"/>
      <c r="M44" s="100"/>
    </row>
    <row r="45" spans="2:13" x14ac:dyDescent="0.3">
      <c r="B45" s="100"/>
      <c r="C45" s="100"/>
      <c r="D45" s="100"/>
      <c r="E45" s="100"/>
      <c r="F45" s="100"/>
      <c r="I45" s="100"/>
      <c r="K45" s="100"/>
      <c r="L45" s="100"/>
      <c r="M45" s="100"/>
    </row>
    <row r="46" spans="2:13" x14ac:dyDescent="0.3">
      <c r="B46" s="100"/>
      <c r="C46" s="100"/>
      <c r="D46" s="100"/>
      <c r="E46" s="100"/>
      <c r="F46" s="100"/>
      <c r="I46" s="100"/>
      <c r="K46" s="100"/>
      <c r="L46" s="100"/>
      <c r="M46" s="100"/>
    </row>
    <row r="47" spans="2:13" x14ac:dyDescent="0.3">
      <c r="B47" s="100"/>
      <c r="C47" s="100"/>
      <c r="D47" s="100"/>
      <c r="E47" s="100"/>
      <c r="F47" s="100"/>
      <c r="I47" s="100"/>
      <c r="K47" s="100"/>
      <c r="L47" s="100"/>
      <c r="M47" s="100"/>
    </row>
    <row r="48" spans="2:13" x14ac:dyDescent="0.3">
      <c r="B48" s="100"/>
      <c r="C48" s="100"/>
      <c r="D48" s="100"/>
      <c r="E48" s="100"/>
      <c r="F48" s="100"/>
      <c r="I48" s="100"/>
      <c r="K48" s="100"/>
      <c r="L48" s="100"/>
      <c r="M48" s="100"/>
    </row>
    <row r="49" spans="2:13" x14ac:dyDescent="0.3">
      <c r="B49" s="100"/>
      <c r="C49" s="100"/>
      <c r="D49" s="100"/>
      <c r="E49" s="100"/>
      <c r="F49" s="100"/>
      <c r="I49" s="100"/>
      <c r="K49" s="100"/>
      <c r="L49" s="100"/>
      <c r="M49" s="100"/>
    </row>
    <row r="50" spans="2:13" x14ac:dyDescent="0.3">
      <c r="B50" s="100"/>
      <c r="C50" s="100"/>
      <c r="D50" s="100"/>
      <c r="E50" s="100"/>
      <c r="F50" s="100"/>
      <c r="I50" s="100"/>
      <c r="K50" s="100"/>
      <c r="L50" s="100"/>
      <c r="M50" s="100"/>
    </row>
    <row r="51" spans="2:13" x14ac:dyDescent="0.3">
      <c r="B51" s="100"/>
      <c r="C51" s="100"/>
      <c r="D51" s="100"/>
      <c r="E51" s="100"/>
      <c r="F51" s="100"/>
      <c r="I51" s="100"/>
      <c r="K51" s="100"/>
      <c r="L51" s="100"/>
      <c r="M51" s="100"/>
    </row>
    <row r="52" spans="2:13" x14ac:dyDescent="0.3">
      <c r="B52" s="100"/>
      <c r="C52" s="100"/>
      <c r="D52" s="100"/>
      <c r="E52" s="100"/>
      <c r="F52" s="100"/>
      <c r="I52" s="100"/>
      <c r="K52" s="100"/>
      <c r="L52" s="100"/>
      <c r="M52" s="100"/>
    </row>
    <row r="53" spans="2:13" x14ac:dyDescent="0.3">
      <c r="B53" s="100"/>
      <c r="C53" s="100"/>
      <c r="D53" s="100"/>
      <c r="E53" s="100"/>
      <c r="F53" s="100"/>
      <c r="I53" s="100"/>
      <c r="K53" s="100"/>
      <c r="L53" s="100"/>
      <c r="M53" s="100"/>
    </row>
    <row r="54" spans="2:13" x14ac:dyDescent="0.3">
      <c r="B54" s="100"/>
      <c r="C54" s="100"/>
      <c r="D54" s="100"/>
      <c r="E54" s="100"/>
      <c r="F54" s="100"/>
      <c r="I54" s="100"/>
      <c r="K54" s="100"/>
      <c r="L54" s="100"/>
      <c r="M54" s="100"/>
    </row>
    <row r="55" spans="2:13" x14ac:dyDescent="0.3">
      <c r="B55" s="100"/>
      <c r="C55" s="100"/>
      <c r="D55" s="100"/>
      <c r="E55" s="100"/>
      <c r="F55" s="100"/>
      <c r="I55" s="100"/>
      <c r="K55" s="100"/>
      <c r="L55" s="100"/>
      <c r="M55" s="100"/>
    </row>
    <row r="56" spans="2:13" x14ac:dyDescent="0.3">
      <c r="B56" s="100"/>
      <c r="C56" s="100"/>
      <c r="D56" s="100"/>
      <c r="E56" s="100"/>
      <c r="F56" s="100"/>
      <c r="I56" s="100"/>
      <c r="K56" s="100"/>
      <c r="L56" s="100"/>
      <c r="M56" s="100"/>
    </row>
    <row r="57" spans="2:13" x14ac:dyDescent="0.3">
      <c r="B57" s="100"/>
      <c r="C57" s="100"/>
      <c r="D57" s="100"/>
      <c r="E57" s="100"/>
      <c r="F57" s="100"/>
      <c r="I57" s="100"/>
      <c r="K57" s="100"/>
      <c r="L57" s="100"/>
      <c r="M57" s="100"/>
    </row>
    <row r="58" spans="2:13" x14ac:dyDescent="0.3">
      <c r="B58" s="100"/>
      <c r="C58" s="100"/>
      <c r="D58" s="100"/>
      <c r="E58" s="100"/>
      <c r="F58" s="100"/>
      <c r="I58" s="100"/>
      <c r="K58" s="100"/>
      <c r="L58" s="100"/>
      <c r="M58" s="100"/>
    </row>
    <row r="59" spans="2:13" x14ac:dyDescent="0.3">
      <c r="B59" s="100"/>
      <c r="C59" s="100"/>
      <c r="D59" s="100"/>
      <c r="E59" s="100"/>
      <c r="F59" s="100"/>
      <c r="I59" s="100"/>
      <c r="K59" s="100"/>
      <c r="L59" s="100"/>
      <c r="M59" s="100"/>
    </row>
    <row r="60" spans="2:13" x14ac:dyDescent="0.3">
      <c r="B60" s="100"/>
      <c r="C60" s="100"/>
      <c r="D60" s="100"/>
      <c r="E60" s="100"/>
      <c r="F60" s="100"/>
      <c r="I60" s="100"/>
      <c r="K60" s="100"/>
      <c r="L60" s="100"/>
      <c r="M60" s="100"/>
    </row>
    <row r="61" spans="2:13" x14ac:dyDescent="0.3">
      <c r="B61" s="100"/>
      <c r="C61" s="100"/>
      <c r="D61" s="100"/>
      <c r="E61" s="100"/>
      <c r="F61" s="100"/>
      <c r="I61" s="100"/>
      <c r="K61" s="100"/>
      <c r="L61" s="100"/>
      <c r="M61" s="100"/>
    </row>
    <row r="62" spans="2:13" x14ac:dyDescent="0.3">
      <c r="B62" s="100"/>
      <c r="C62" s="100"/>
      <c r="D62" s="100"/>
      <c r="E62" s="100"/>
      <c r="F62" s="100"/>
      <c r="I62" s="100"/>
      <c r="K62" s="100"/>
      <c r="L62" s="100"/>
      <c r="M62" s="100"/>
    </row>
    <row r="63" spans="2:13" x14ac:dyDescent="0.3">
      <c r="B63" s="100"/>
      <c r="C63" s="100"/>
      <c r="D63" s="100"/>
      <c r="E63" s="100"/>
      <c r="F63" s="100"/>
      <c r="I63" s="100"/>
      <c r="K63" s="100"/>
      <c r="L63" s="100"/>
      <c r="M63" s="100"/>
    </row>
    <row r="64" spans="2:13" x14ac:dyDescent="0.3">
      <c r="B64" s="100"/>
      <c r="C64" s="100"/>
      <c r="D64" s="100"/>
      <c r="E64" s="100"/>
      <c r="F64" s="100"/>
      <c r="I64" s="100"/>
      <c r="K64" s="100"/>
      <c r="L64" s="100"/>
      <c r="M64" s="100"/>
    </row>
    <row r="65" spans="2:13" x14ac:dyDescent="0.3">
      <c r="B65" s="100"/>
      <c r="C65" s="100"/>
      <c r="D65" s="100"/>
      <c r="E65" s="100"/>
      <c r="F65" s="100"/>
      <c r="I65" s="100"/>
      <c r="K65" s="100"/>
      <c r="L65" s="100"/>
      <c r="M65" s="100"/>
    </row>
    <row r="66" spans="2:13" x14ac:dyDescent="0.3">
      <c r="B66" s="100"/>
      <c r="C66" s="100"/>
      <c r="D66" s="100"/>
      <c r="E66" s="100"/>
      <c r="F66" s="100"/>
      <c r="I66" s="100"/>
      <c r="K66" s="100"/>
      <c r="L66" s="100"/>
      <c r="M66" s="100"/>
    </row>
    <row r="67" spans="2:13" x14ac:dyDescent="0.3">
      <c r="B67" s="100"/>
      <c r="C67" s="100"/>
      <c r="D67" s="100"/>
      <c r="E67" s="100"/>
      <c r="F67" s="100"/>
      <c r="I67" s="100"/>
      <c r="K67" s="100"/>
      <c r="L67" s="100"/>
      <c r="M67" s="100"/>
    </row>
    <row r="68" spans="2:13" x14ac:dyDescent="0.3">
      <c r="B68" s="100"/>
      <c r="C68" s="100"/>
      <c r="D68" s="100"/>
      <c r="E68" s="100"/>
      <c r="F68" s="100"/>
      <c r="I68" s="100"/>
      <c r="K68" s="100"/>
      <c r="L68" s="100"/>
      <c r="M68" s="100"/>
    </row>
    <row r="69" spans="2:13" x14ac:dyDescent="0.3">
      <c r="B69" s="100"/>
      <c r="C69" s="100"/>
      <c r="D69" s="100"/>
      <c r="E69" s="100"/>
      <c r="F69" s="100"/>
      <c r="I69" s="100"/>
      <c r="K69" s="100"/>
      <c r="L69" s="100"/>
      <c r="M69" s="100"/>
    </row>
    <row r="70" spans="2:13" x14ac:dyDescent="0.3">
      <c r="B70" s="100"/>
      <c r="C70" s="100"/>
      <c r="D70" s="100"/>
      <c r="E70" s="100"/>
      <c r="F70" s="100"/>
      <c r="I70" s="100"/>
      <c r="K70" s="100"/>
      <c r="L70" s="100"/>
      <c r="M70" s="100"/>
    </row>
    <row r="71" spans="2:13" x14ac:dyDescent="0.3">
      <c r="B71" s="100"/>
      <c r="C71" s="100"/>
      <c r="D71" s="100"/>
      <c r="E71" s="100"/>
      <c r="F71" s="100"/>
      <c r="I71" s="100"/>
      <c r="K71" s="100"/>
      <c r="L71" s="100"/>
      <c r="M71" s="100"/>
    </row>
    <row r="72" spans="2:13" x14ac:dyDescent="0.3">
      <c r="B72" s="100"/>
      <c r="C72" s="100"/>
      <c r="D72" s="100"/>
      <c r="E72" s="100"/>
      <c r="F72" s="100"/>
      <c r="I72" s="100"/>
      <c r="K72" s="100"/>
      <c r="L72" s="100"/>
      <c r="M72" s="100"/>
    </row>
    <row r="73" spans="2:13" x14ac:dyDescent="0.3">
      <c r="B73" s="100"/>
      <c r="C73" s="100"/>
      <c r="D73" s="100"/>
      <c r="E73" s="100"/>
      <c r="F73" s="100"/>
      <c r="I73" s="100"/>
      <c r="K73" s="100"/>
      <c r="L73" s="100"/>
      <c r="M73" s="100"/>
    </row>
    <row r="74" spans="2:13" x14ac:dyDescent="0.3">
      <c r="B74" s="100"/>
      <c r="C74" s="100"/>
      <c r="D74" s="100"/>
      <c r="E74" s="100"/>
      <c r="F74" s="100"/>
      <c r="I74" s="100"/>
      <c r="K74" s="100"/>
      <c r="L74" s="100"/>
      <c r="M74" s="100"/>
    </row>
    <row r="75" spans="2:13" x14ac:dyDescent="0.3">
      <c r="B75" s="100"/>
      <c r="C75" s="100"/>
      <c r="D75" s="100"/>
      <c r="E75" s="100"/>
      <c r="F75" s="100"/>
      <c r="I75" s="100"/>
      <c r="K75" s="100"/>
      <c r="L75" s="100"/>
      <c r="M75" s="100"/>
    </row>
    <row r="76" spans="2:13" x14ac:dyDescent="0.3">
      <c r="B76" s="100"/>
      <c r="C76" s="100"/>
      <c r="D76" s="100"/>
      <c r="E76" s="100"/>
      <c r="F76" s="100"/>
      <c r="I76" s="100"/>
      <c r="K76" s="100"/>
      <c r="L76" s="100"/>
      <c r="M76" s="100"/>
    </row>
    <row r="77" spans="2:13" x14ac:dyDescent="0.3">
      <c r="B77" s="100"/>
      <c r="C77" s="100"/>
      <c r="D77" s="100"/>
      <c r="E77" s="100"/>
      <c r="F77" s="100"/>
      <c r="I77" s="100"/>
      <c r="K77" s="100"/>
      <c r="L77" s="100"/>
      <c r="M77" s="100"/>
    </row>
    <row r="78" spans="2:13" x14ac:dyDescent="0.3">
      <c r="B78" s="100"/>
      <c r="C78" s="100"/>
      <c r="D78" s="100"/>
      <c r="E78" s="100"/>
      <c r="F78" s="100"/>
      <c r="I78" s="100"/>
      <c r="K78" s="100"/>
      <c r="L78" s="100"/>
      <c r="M78" s="100"/>
    </row>
    <row r="79" spans="2:13" x14ac:dyDescent="0.3">
      <c r="B79" s="100"/>
      <c r="C79" s="100"/>
      <c r="D79" s="100"/>
      <c r="E79" s="100"/>
      <c r="F79" s="100"/>
      <c r="I79" s="100"/>
      <c r="K79" s="100"/>
      <c r="L79" s="100"/>
      <c r="M79" s="100"/>
    </row>
    <row r="80" spans="2:13" x14ac:dyDescent="0.3">
      <c r="B80" s="100"/>
      <c r="C80" s="100"/>
      <c r="D80" s="100"/>
      <c r="E80" s="100"/>
      <c r="F80" s="100"/>
      <c r="I80" s="100"/>
      <c r="K80" s="100"/>
      <c r="L80" s="100"/>
      <c r="M80" s="100"/>
    </row>
    <row r="81" spans="2:13" x14ac:dyDescent="0.3">
      <c r="B81" s="100"/>
      <c r="C81" s="100"/>
      <c r="D81" s="100"/>
      <c r="E81" s="100"/>
      <c r="F81" s="100"/>
      <c r="I81" s="100"/>
      <c r="K81" s="100"/>
      <c r="L81" s="100"/>
      <c r="M81" s="100"/>
    </row>
    <row r="82" spans="2:13" x14ac:dyDescent="0.3">
      <c r="B82" s="100"/>
      <c r="C82" s="100"/>
      <c r="D82" s="100"/>
      <c r="E82" s="100"/>
      <c r="F82" s="100"/>
      <c r="I82" s="100"/>
      <c r="K82" s="100"/>
      <c r="L82" s="100"/>
      <c r="M82" s="100"/>
    </row>
    <row r="83" spans="2:13" x14ac:dyDescent="0.3">
      <c r="B83" s="100"/>
      <c r="C83" s="100"/>
      <c r="D83" s="100"/>
      <c r="E83" s="100"/>
      <c r="F83" s="100"/>
      <c r="I83" s="100"/>
      <c r="K83" s="100"/>
      <c r="L83" s="100"/>
      <c r="M83" s="100"/>
    </row>
    <row r="84" spans="2:13" x14ac:dyDescent="0.3">
      <c r="B84" s="100"/>
      <c r="C84" s="100"/>
      <c r="D84" s="100"/>
      <c r="E84" s="100"/>
      <c r="F84" s="100"/>
      <c r="I84" s="100"/>
      <c r="K84" s="100"/>
      <c r="L84" s="100"/>
      <c r="M84" s="100"/>
    </row>
    <row r="85" spans="2:13" x14ac:dyDescent="0.3">
      <c r="B85" s="100"/>
      <c r="C85" s="100"/>
      <c r="D85" s="100"/>
      <c r="E85" s="100"/>
      <c r="F85" s="100"/>
      <c r="I85" s="100"/>
      <c r="K85" s="100"/>
      <c r="L85" s="100"/>
      <c r="M85" s="100"/>
    </row>
    <row r="86" spans="2:13" x14ac:dyDescent="0.3">
      <c r="B86" s="100"/>
      <c r="C86" s="100"/>
      <c r="D86" s="100"/>
      <c r="E86" s="100"/>
      <c r="F86" s="100"/>
      <c r="I86" s="100"/>
      <c r="K86" s="100"/>
      <c r="L86" s="100"/>
      <c r="M86" s="100"/>
    </row>
    <row r="87" spans="2:13" x14ac:dyDescent="0.3">
      <c r="B87" s="100"/>
      <c r="C87" s="100"/>
      <c r="D87" s="100"/>
      <c r="E87" s="100"/>
      <c r="F87" s="100"/>
      <c r="I87" s="100"/>
      <c r="K87" s="100"/>
      <c r="L87" s="100"/>
      <c r="M87" s="100"/>
    </row>
    <row r="88" spans="2:13" x14ac:dyDescent="0.3">
      <c r="B88" s="100"/>
      <c r="C88" s="100"/>
      <c r="D88" s="100"/>
      <c r="E88" s="100"/>
      <c r="F88" s="100"/>
      <c r="I88" s="100"/>
      <c r="K88" s="100"/>
      <c r="L88" s="100"/>
      <c r="M88" s="100"/>
    </row>
    <row r="89" spans="2:13" x14ac:dyDescent="0.3">
      <c r="B89" s="100"/>
      <c r="C89" s="100"/>
      <c r="D89" s="100"/>
      <c r="E89" s="100"/>
      <c r="F89" s="100"/>
      <c r="I89" s="100"/>
      <c r="K89" s="100"/>
      <c r="L89" s="100"/>
      <c r="M89" s="100"/>
    </row>
    <row r="90" spans="2:13" x14ac:dyDescent="0.3">
      <c r="B90" s="100"/>
      <c r="C90" s="100"/>
      <c r="D90" s="100"/>
      <c r="E90" s="100"/>
      <c r="F90" s="100"/>
      <c r="I90" s="100"/>
      <c r="K90" s="100"/>
      <c r="L90" s="100"/>
      <c r="M90" s="100"/>
    </row>
    <row r="91" spans="2:13" x14ac:dyDescent="0.3">
      <c r="B91" s="100"/>
      <c r="C91" s="100"/>
      <c r="D91" s="100"/>
      <c r="E91" s="100"/>
      <c r="F91" s="100"/>
      <c r="I91" s="100"/>
      <c r="K91" s="100"/>
      <c r="L91" s="100"/>
      <c r="M91" s="100"/>
    </row>
    <row r="92" spans="2:13" x14ac:dyDescent="0.3">
      <c r="B92" s="100"/>
      <c r="C92" s="100"/>
      <c r="D92" s="100"/>
      <c r="E92" s="100"/>
      <c r="F92" s="100"/>
      <c r="I92" s="100"/>
      <c r="K92" s="100"/>
      <c r="L92" s="100"/>
      <c r="M92" s="100"/>
    </row>
    <row r="93" spans="2:13" x14ac:dyDescent="0.3">
      <c r="B93" s="100"/>
      <c r="C93" s="100"/>
      <c r="D93" s="100"/>
      <c r="E93" s="100"/>
      <c r="F93" s="100"/>
      <c r="I93" s="100"/>
      <c r="K93" s="100"/>
      <c r="L93" s="100"/>
      <c r="M93" s="100"/>
    </row>
    <row r="94" spans="2:13" x14ac:dyDescent="0.3">
      <c r="B94" s="100"/>
      <c r="C94" s="100"/>
      <c r="D94" s="100"/>
      <c r="E94" s="100"/>
      <c r="F94" s="100"/>
      <c r="I94" s="100"/>
      <c r="K94" s="100"/>
      <c r="L94" s="100"/>
      <c r="M94" s="100"/>
    </row>
    <row r="95" spans="2:13" x14ac:dyDescent="0.3">
      <c r="B95" s="100"/>
      <c r="C95" s="100"/>
      <c r="D95" s="100"/>
      <c r="E95" s="100"/>
      <c r="F95" s="100"/>
      <c r="I95" s="100"/>
      <c r="K95" s="100"/>
      <c r="L95" s="100"/>
      <c r="M95" s="100"/>
    </row>
    <row r="96" spans="2:13" x14ac:dyDescent="0.3">
      <c r="B96" s="100"/>
      <c r="C96" s="100"/>
      <c r="D96" s="100"/>
      <c r="E96" s="100"/>
      <c r="F96" s="100"/>
      <c r="I96" s="100"/>
      <c r="K96" s="100"/>
      <c r="L96" s="100"/>
      <c r="M96" s="100"/>
    </row>
    <row r="97" spans="2:13" x14ac:dyDescent="0.3">
      <c r="B97" s="100"/>
      <c r="C97" s="100"/>
      <c r="D97" s="100"/>
      <c r="E97" s="100"/>
      <c r="F97" s="100"/>
      <c r="I97" s="100"/>
      <c r="K97" s="100"/>
      <c r="L97" s="100"/>
      <c r="M97" s="100"/>
    </row>
    <row r="98" spans="2:13" x14ac:dyDescent="0.3">
      <c r="B98" s="100"/>
      <c r="C98" s="100"/>
      <c r="D98" s="100"/>
      <c r="E98" s="100"/>
      <c r="F98" s="100"/>
      <c r="I98" s="100"/>
      <c r="K98" s="100"/>
      <c r="L98" s="100"/>
      <c r="M98" s="100"/>
    </row>
    <row r="99" spans="2:13" x14ac:dyDescent="0.3">
      <c r="B99" s="100"/>
      <c r="C99" s="100"/>
      <c r="D99" s="100"/>
      <c r="E99" s="100"/>
      <c r="F99" s="100"/>
      <c r="I99" s="100"/>
      <c r="K99" s="100"/>
      <c r="L99" s="100"/>
      <c r="M99" s="100"/>
    </row>
    <row r="100" spans="2:13" x14ac:dyDescent="0.3">
      <c r="B100" s="100"/>
      <c r="C100" s="100"/>
      <c r="D100" s="100"/>
      <c r="E100" s="100"/>
      <c r="F100" s="100"/>
      <c r="I100" s="100"/>
      <c r="K100" s="100"/>
      <c r="L100" s="100"/>
      <c r="M100" s="100"/>
    </row>
    <row r="101" spans="2:13" x14ac:dyDescent="0.3">
      <c r="B101" s="100"/>
      <c r="C101" s="100"/>
      <c r="D101" s="100"/>
      <c r="E101" s="100"/>
      <c r="F101" s="100"/>
      <c r="I101" s="100"/>
      <c r="K101" s="100"/>
      <c r="L101" s="100"/>
      <c r="M101" s="100"/>
    </row>
    <row r="102" spans="2:13" x14ac:dyDescent="0.3">
      <c r="B102" s="100"/>
      <c r="C102" s="100"/>
      <c r="D102" s="100"/>
      <c r="E102" s="100"/>
      <c r="F102" s="100"/>
      <c r="I102" s="100"/>
      <c r="K102" s="100"/>
      <c r="L102" s="100"/>
      <c r="M102" s="100"/>
    </row>
    <row r="103" spans="2:13" x14ac:dyDescent="0.3">
      <c r="B103" s="100"/>
      <c r="C103" s="100"/>
      <c r="D103" s="100"/>
      <c r="E103" s="100"/>
      <c r="F103" s="100"/>
      <c r="I103" s="100"/>
      <c r="K103" s="100"/>
      <c r="L103" s="100"/>
      <c r="M103" s="100"/>
    </row>
    <row r="104" spans="2:13" x14ac:dyDescent="0.3">
      <c r="B104" s="100"/>
      <c r="C104" s="100"/>
      <c r="D104" s="100"/>
      <c r="E104" s="100"/>
      <c r="F104" s="100"/>
      <c r="I104" s="100"/>
      <c r="K104" s="100"/>
      <c r="L104" s="100"/>
      <c r="M104" s="100"/>
    </row>
    <row r="105" spans="2:13" x14ac:dyDescent="0.3">
      <c r="B105" s="100"/>
      <c r="C105" s="100"/>
      <c r="D105" s="100"/>
      <c r="E105" s="100"/>
      <c r="F105" s="100"/>
      <c r="I105" s="100"/>
      <c r="K105" s="100"/>
      <c r="L105" s="100"/>
      <c r="M105" s="100"/>
    </row>
    <row r="106" spans="2:13" x14ac:dyDescent="0.3">
      <c r="B106" s="100"/>
      <c r="C106" s="100"/>
      <c r="D106" s="100"/>
      <c r="E106" s="100"/>
      <c r="F106" s="100"/>
      <c r="I106" s="100"/>
      <c r="K106" s="100"/>
      <c r="L106" s="100"/>
      <c r="M106" s="100"/>
    </row>
    <row r="107" spans="2:13" x14ac:dyDescent="0.3">
      <c r="I107" s="100"/>
      <c r="K107" s="100"/>
      <c r="L107" s="100"/>
      <c r="M107" s="100"/>
    </row>
    <row r="108" spans="2:13" x14ac:dyDescent="0.3">
      <c r="I108" s="100"/>
      <c r="K108" s="100"/>
      <c r="L108" s="100"/>
      <c r="M108" s="100"/>
    </row>
  </sheetData>
  <mergeCells count="24">
    <mergeCell ref="A3:A5"/>
    <mergeCell ref="H4:H5"/>
    <mergeCell ref="I4:I5"/>
    <mergeCell ref="A1:I1"/>
    <mergeCell ref="M4:M5"/>
    <mergeCell ref="N4:N5"/>
    <mergeCell ref="B3:D3"/>
    <mergeCell ref="U4:U5"/>
    <mergeCell ref="G4:G5"/>
    <mergeCell ref="K4:K5"/>
    <mergeCell ref="J4:J5"/>
    <mergeCell ref="F4:F5"/>
    <mergeCell ref="E3:I3"/>
    <mergeCell ref="L4:L5"/>
    <mergeCell ref="AH3:AH5"/>
    <mergeCell ref="AC4:AC5"/>
    <mergeCell ref="O4:O5"/>
    <mergeCell ref="Y4:Y5"/>
    <mergeCell ref="S3:S5"/>
    <mergeCell ref="V4:V5"/>
    <mergeCell ref="AD4:AD5"/>
    <mergeCell ref="AA4:AA5"/>
    <mergeCell ref="W4:W5"/>
    <mergeCell ref="T3:T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35" orientation="portrait" horizontalDpi="300" verticalDpi="300" r:id="rId1"/>
  <headerFooter>
    <oddHeader xml:space="preserve">&amp;L&amp;"돋움,Regular"   &amp;P&amp;R&amp;"돋움,Regular"&amp;P   </oddHeader>
  </headerFooter>
  <colBreaks count="1" manualBreakCount="1">
    <brk id="19" max="16383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14"/>
  <sheetViews>
    <sheetView view="pageBreakPreview" zoomScaleNormal="100" zoomScaleSheetLayoutView="100" workbookViewId="0">
      <selection activeCell="F25" sqref="F25"/>
    </sheetView>
  </sheetViews>
  <sheetFormatPr defaultColWidth="9" defaultRowHeight="17.25" x14ac:dyDescent="0.3"/>
  <cols>
    <col min="1" max="1" width="9.75" style="99" customWidth="1"/>
    <col min="2" max="7" width="11.25" style="99" customWidth="1"/>
    <col min="8" max="13" width="11.25" style="359" customWidth="1"/>
    <col min="14" max="14" width="9.75" style="359" customWidth="1"/>
    <col min="15" max="16384" width="9" style="100"/>
  </cols>
  <sheetData>
    <row r="1" spans="1:21" s="113" customFormat="1" ht="24.95" customHeight="1" x14ac:dyDescent="0.15">
      <c r="A1" s="44" t="s">
        <v>23</v>
      </c>
      <c r="B1" s="154"/>
      <c r="C1" s="154"/>
      <c r="D1" s="154"/>
      <c r="E1" s="154"/>
      <c r="F1" s="154"/>
      <c r="G1" s="154"/>
      <c r="H1" s="47" t="s">
        <v>157</v>
      </c>
      <c r="I1" s="45"/>
      <c r="J1" s="45"/>
      <c r="K1" s="45"/>
      <c r="L1" s="45"/>
      <c r="M1" s="45"/>
      <c r="N1" s="45"/>
      <c r="O1" s="119"/>
      <c r="P1" s="119"/>
      <c r="Q1" s="119"/>
      <c r="R1" s="119"/>
      <c r="S1" s="119"/>
      <c r="T1" s="119"/>
      <c r="U1" s="119"/>
    </row>
    <row r="2" spans="1:21" s="113" customFormat="1" ht="24.95" customHeight="1" x14ac:dyDescent="0.2">
      <c r="A2" s="110" t="s">
        <v>163</v>
      </c>
      <c r="B2" s="110"/>
      <c r="C2" s="110"/>
      <c r="D2" s="110"/>
      <c r="E2" s="110"/>
      <c r="F2" s="110"/>
      <c r="G2" s="430"/>
      <c r="H2" s="110"/>
      <c r="I2" s="110"/>
      <c r="J2" s="110"/>
      <c r="K2" s="110"/>
      <c r="L2" s="110"/>
      <c r="M2" s="110"/>
      <c r="N2" s="53" t="s">
        <v>48</v>
      </c>
      <c r="O2" s="119"/>
      <c r="P2" s="119"/>
      <c r="Q2" s="119"/>
      <c r="R2" s="119"/>
      <c r="S2" s="119"/>
      <c r="T2" s="119"/>
      <c r="U2" s="119"/>
    </row>
    <row r="3" spans="1:21" s="113" customFormat="1" ht="19.5" customHeight="1" x14ac:dyDescent="0.15">
      <c r="A3" s="1225" t="s">
        <v>171</v>
      </c>
      <c r="B3" s="308" t="s">
        <v>723</v>
      </c>
      <c r="C3" s="223"/>
      <c r="D3" s="223"/>
      <c r="E3" s="1331" t="s">
        <v>142</v>
      </c>
      <c r="F3" s="1332"/>
      <c r="G3" s="1351"/>
      <c r="H3" s="308" t="s">
        <v>713</v>
      </c>
      <c r="I3" s="223"/>
      <c r="J3" s="223"/>
      <c r="K3" s="308" t="s">
        <v>1169</v>
      </c>
      <c r="L3" s="223"/>
      <c r="M3" s="223"/>
      <c r="N3" s="1228" t="s">
        <v>179</v>
      </c>
      <c r="O3" s="119"/>
      <c r="P3" s="119"/>
      <c r="Q3" s="119"/>
      <c r="R3" s="119"/>
      <c r="S3" s="119"/>
      <c r="T3" s="119"/>
      <c r="U3" s="119"/>
    </row>
    <row r="4" spans="1:21" s="113" customFormat="1" ht="19.5" customHeight="1" x14ac:dyDescent="0.15">
      <c r="A4" s="1226"/>
      <c r="B4" s="431" t="s">
        <v>735</v>
      </c>
      <c r="C4" s="345" t="s">
        <v>753</v>
      </c>
      <c r="D4" s="345" t="s">
        <v>768</v>
      </c>
      <c r="E4" s="345" t="s">
        <v>735</v>
      </c>
      <c r="F4" s="345" t="s">
        <v>753</v>
      </c>
      <c r="G4" s="303" t="s">
        <v>768</v>
      </c>
      <c r="H4" s="431" t="s">
        <v>735</v>
      </c>
      <c r="I4" s="345" t="s">
        <v>753</v>
      </c>
      <c r="J4" s="345" t="s">
        <v>768</v>
      </c>
      <c r="K4" s="345" t="s">
        <v>735</v>
      </c>
      <c r="L4" s="345" t="s">
        <v>753</v>
      </c>
      <c r="M4" s="303" t="s">
        <v>768</v>
      </c>
      <c r="N4" s="1229"/>
      <c r="O4" s="119"/>
      <c r="P4" s="119"/>
      <c r="Q4" s="119"/>
      <c r="R4" s="119"/>
      <c r="S4" s="119"/>
      <c r="T4" s="119"/>
      <c r="U4" s="119"/>
    </row>
    <row r="5" spans="1:21" s="1020" customFormat="1" ht="19.5" customHeight="1" x14ac:dyDescent="0.15">
      <c r="A5" s="1227"/>
      <c r="B5" s="349" t="s">
        <v>191</v>
      </c>
      <c r="C5" s="349" t="s">
        <v>222</v>
      </c>
      <c r="D5" s="349" t="s">
        <v>211</v>
      </c>
      <c r="E5" s="349" t="s">
        <v>191</v>
      </c>
      <c r="F5" s="349" t="s">
        <v>222</v>
      </c>
      <c r="G5" s="347" t="s">
        <v>211</v>
      </c>
      <c r="H5" s="349" t="s">
        <v>191</v>
      </c>
      <c r="I5" s="349" t="s">
        <v>222</v>
      </c>
      <c r="J5" s="349" t="s">
        <v>211</v>
      </c>
      <c r="K5" s="349" t="s">
        <v>191</v>
      </c>
      <c r="L5" s="349" t="s">
        <v>222</v>
      </c>
      <c r="M5" s="347" t="s">
        <v>211</v>
      </c>
      <c r="N5" s="1230"/>
      <c r="O5" s="119"/>
      <c r="P5" s="119"/>
      <c r="Q5" s="119"/>
      <c r="R5" s="119"/>
      <c r="S5" s="119"/>
      <c r="T5" s="119"/>
      <c r="U5" s="119"/>
    </row>
    <row r="6" spans="1:21" s="233" customFormat="1" ht="24" customHeight="1" x14ac:dyDescent="0.3">
      <c r="A6" s="120">
        <v>2013</v>
      </c>
      <c r="B6" s="121">
        <v>239</v>
      </c>
      <c r="C6" s="121">
        <v>189</v>
      </c>
      <c r="D6" s="121">
        <v>50</v>
      </c>
      <c r="E6" s="121">
        <v>38</v>
      </c>
      <c r="F6" s="123">
        <v>38</v>
      </c>
      <c r="G6" s="123" t="s">
        <v>732</v>
      </c>
      <c r="H6" s="121">
        <v>173</v>
      </c>
      <c r="I6" s="123">
        <v>134</v>
      </c>
      <c r="J6" s="123">
        <v>39</v>
      </c>
      <c r="K6" s="121">
        <v>28</v>
      </c>
      <c r="L6" s="123">
        <v>17</v>
      </c>
      <c r="M6" s="628">
        <v>11</v>
      </c>
      <c r="N6" s="626">
        <v>2013</v>
      </c>
    </row>
    <row r="7" spans="1:21" s="233" customFormat="1" ht="24" customHeight="1" x14ac:dyDescent="0.3">
      <c r="A7" s="120">
        <v>2014</v>
      </c>
      <c r="B7" s="121">
        <v>288</v>
      </c>
      <c r="C7" s="121">
        <v>213</v>
      </c>
      <c r="D7" s="121">
        <v>75</v>
      </c>
      <c r="E7" s="121">
        <v>38</v>
      </c>
      <c r="F7" s="123">
        <v>38</v>
      </c>
      <c r="G7" s="123">
        <v>0</v>
      </c>
      <c r="H7" s="121">
        <v>212</v>
      </c>
      <c r="I7" s="123">
        <v>153</v>
      </c>
      <c r="J7" s="123">
        <v>59</v>
      </c>
      <c r="K7" s="121">
        <v>38</v>
      </c>
      <c r="L7" s="123">
        <v>22</v>
      </c>
      <c r="M7" s="628">
        <v>16</v>
      </c>
      <c r="N7" s="626">
        <v>2014</v>
      </c>
    </row>
    <row r="8" spans="1:21" s="233" customFormat="1" ht="24" customHeight="1" x14ac:dyDescent="0.3">
      <c r="A8" s="120">
        <v>2015</v>
      </c>
      <c r="B8" s="121">
        <v>302</v>
      </c>
      <c r="C8" s="121">
        <v>229</v>
      </c>
      <c r="D8" s="121">
        <v>73</v>
      </c>
      <c r="E8" s="121">
        <v>43</v>
      </c>
      <c r="F8" s="123">
        <v>43</v>
      </c>
      <c r="G8" s="123">
        <v>0</v>
      </c>
      <c r="H8" s="121">
        <v>215</v>
      </c>
      <c r="I8" s="123">
        <v>161</v>
      </c>
      <c r="J8" s="123">
        <v>54</v>
      </c>
      <c r="K8" s="121">
        <v>44</v>
      </c>
      <c r="L8" s="123">
        <v>25</v>
      </c>
      <c r="M8" s="628">
        <v>19</v>
      </c>
      <c r="N8" s="626">
        <v>2015</v>
      </c>
    </row>
    <row r="9" spans="1:21" s="233" customFormat="1" ht="24" customHeight="1" x14ac:dyDescent="0.3">
      <c r="A9" s="120">
        <v>2016</v>
      </c>
      <c r="B9" s="121">
        <v>285</v>
      </c>
      <c r="C9" s="121">
        <v>216</v>
      </c>
      <c r="D9" s="121">
        <v>69</v>
      </c>
      <c r="E9" s="121">
        <v>44</v>
      </c>
      <c r="F9" s="123">
        <v>44</v>
      </c>
      <c r="G9" s="123">
        <v>0</v>
      </c>
      <c r="H9" s="121">
        <v>204</v>
      </c>
      <c r="I9" s="123">
        <v>150</v>
      </c>
      <c r="J9" s="123">
        <v>54</v>
      </c>
      <c r="K9" s="121">
        <v>37</v>
      </c>
      <c r="L9" s="123">
        <v>22</v>
      </c>
      <c r="M9" s="628">
        <v>15</v>
      </c>
      <c r="N9" s="626">
        <v>2016</v>
      </c>
    </row>
    <row r="10" spans="1:21" s="233" customFormat="1" ht="24" customHeight="1" x14ac:dyDescent="0.3">
      <c r="A10" s="120">
        <v>2017</v>
      </c>
      <c r="B10" s="121">
        <v>331</v>
      </c>
      <c r="C10" s="121">
        <v>248</v>
      </c>
      <c r="D10" s="121">
        <v>83</v>
      </c>
      <c r="E10" s="121">
        <v>58</v>
      </c>
      <c r="F10" s="123">
        <v>57</v>
      </c>
      <c r="G10" s="123">
        <v>1</v>
      </c>
      <c r="H10" s="121">
        <v>231</v>
      </c>
      <c r="I10" s="123">
        <v>164</v>
      </c>
      <c r="J10" s="123">
        <v>67</v>
      </c>
      <c r="K10" s="121">
        <v>42</v>
      </c>
      <c r="L10" s="123">
        <v>27</v>
      </c>
      <c r="M10" s="628">
        <v>15</v>
      </c>
      <c r="N10" s="626">
        <v>2017</v>
      </c>
    </row>
    <row r="11" spans="1:21" s="233" customFormat="1" ht="24" customHeight="1" x14ac:dyDescent="0.3">
      <c r="A11" s="71">
        <v>2018</v>
      </c>
      <c r="B11" s="121">
        <v>504</v>
      </c>
      <c r="C11" s="121">
        <v>378</v>
      </c>
      <c r="D11" s="121">
        <v>126</v>
      </c>
      <c r="E11" s="121">
        <v>94</v>
      </c>
      <c r="F11" s="123">
        <v>94</v>
      </c>
      <c r="G11" s="123">
        <v>0</v>
      </c>
      <c r="H11" s="121">
        <v>383</v>
      </c>
      <c r="I11" s="123">
        <v>268</v>
      </c>
      <c r="J11" s="123">
        <v>115</v>
      </c>
      <c r="K11" s="121">
        <v>27</v>
      </c>
      <c r="L11" s="123">
        <v>16</v>
      </c>
      <c r="M11" s="628">
        <v>11</v>
      </c>
      <c r="N11" s="643">
        <v>2018</v>
      </c>
    </row>
    <row r="12" spans="1:21" s="1130" customFormat="1" ht="24" customHeight="1" x14ac:dyDescent="0.3">
      <c r="A12" s="676">
        <v>2019</v>
      </c>
      <c r="B12" s="917">
        <v>615</v>
      </c>
      <c r="C12" s="917">
        <v>467</v>
      </c>
      <c r="D12" s="917">
        <v>148</v>
      </c>
      <c r="E12" s="917">
        <v>95</v>
      </c>
      <c r="F12" s="917">
        <v>94</v>
      </c>
      <c r="G12" s="917">
        <v>1</v>
      </c>
      <c r="H12" s="917">
        <v>417</v>
      </c>
      <c r="I12" s="917">
        <v>299</v>
      </c>
      <c r="J12" s="917">
        <v>118</v>
      </c>
      <c r="K12" s="917">
        <v>103</v>
      </c>
      <c r="L12" s="917">
        <v>74</v>
      </c>
      <c r="M12" s="936">
        <v>29</v>
      </c>
      <c r="N12" s="675">
        <v>2019</v>
      </c>
    </row>
    <row r="13" spans="1:21" ht="12.75" customHeight="1" x14ac:dyDescent="0.3">
      <c r="A13" s="423" t="s">
        <v>1053</v>
      </c>
      <c r="B13" s="166"/>
      <c r="C13" s="166"/>
      <c r="D13" s="166"/>
      <c r="E13" s="166"/>
      <c r="F13" s="166"/>
      <c r="G13" s="338"/>
    </row>
    <row r="14" spans="1:21" x14ac:dyDescent="0.3">
      <c r="A14" s="432"/>
      <c r="B14" s="432"/>
      <c r="C14" s="432"/>
      <c r="D14" s="432"/>
      <c r="E14" s="432"/>
      <c r="F14" s="432"/>
      <c r="G14" s="432"/>
    </row>
  </sheetData>
  <mergeCells count="3">
    <mergeCell ref="A3:A5"/>
    <mergeCell ref="E3:G3"/>
    <mergeCell ref="N3:N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C19"/>
  <sheetViews>
    <sheetView view="pageBreakPreview" zoomScaleNormal="100" zoomScaleSheetLayoutView="100" workbookViewId="0">
      <selection activeCell="O12" sqref="O12"/>
    </sheetView>
  </sheetViews>
  <sheetFormatPr defaultColWidth="9" defaultRowHeight="17.25" x14ac:dyDescent="0.3"/>
  <cols>
    <col min="1" max="1" width="8.25" style="99" customWidth="1"/>
    <col min="2" max="2" width="6.625" style="100" customWidth="1"/>
    <col min="3" max="4" width="5.375" style="100" customWidth="1"/>
    <col min="5" max="7" width="7.5" style="100" customWidth="1"/>
    <col min="8" max="8" width="6.625" style="100" customWidth="1"/>
    <col min="9" max="9" width="7.5" style="100" customWidth="1"/>
    <col min="10" max="10" width="7.5" style="99" customWidth="1"/>
    <col min="11" max="11" width="7.5" style="100" customWidth="1"/>
    <col min="12" max="19" width="8.625" style="100" customWidth="1"/>
    <col min="20" max="20" width="8.25" style="100" customWidth="1"/>
    <col min="21" max="16384" width="9" style="100"/>
  </cols>
  <sheetData>
    <row r="1" spans="1:29" s="48" customFormat="1" ht="24.75" customHeight="1" x14ac:dyDescent="0.15">
      <c r="A1" s="44" t="s">
        <v>657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47" t="s">
        <v>460</v>
      </c>
      <c r="M1" s="154"/>
      <c r="N1" s="154"/>
      <c r="O1" s="154"/>
      <c r="P1" s="154"/>
      <c r="Q1" s="154"/>
      <c r="R1" s="154"/>
      <c r="S1" s="154"/>
      <c r="T1" s="154"/>
      <c r="U1" s="587"/>
    </row>
    <row r="2" spans="1:29" s="110" customFormat="1" ht="24.75" customHeight="1" x14ac:dyDescent="0.3">
      <c r="A2" s="110" t="s">
        <v>163</v>
      </c>
      <c r="J2" s="100"/>
      <c r="T2" s="53" t="s">
        <v>48</v>
      </c>
    </row>
    <row r="3" spans="1:29" s="54" customFormat="1" ht="19.5" customHeight="1" x14ac:dyDescent="0.15">
      <c r="A3" s="1225" t="s">
        <v>171</v>
      </c>
      <c r="B3" s="308" t="s">
        <v>674</v>
      </c>
      <c r="C3" s="223"/>
      <c r="D3" s="223"/>
      <c r="E3" s="223"/>
      <c r="F3" s="223"/>
      <c r="G3" s="224"/>
      <c r="H3" s="308" t="s">
        <v>671</v>
      </c>
      <c r="I3" s="223"/>
      <c r="J3" s="223"/>
      <c r="K3" s="224"/>
      <c r="L3" s="308" t="s">
        <v>628</v>
      </c>
      <c r="M3" s="223"/>
      <c r="N3" s="223"/>
      <c r="O3" s="223"/>
      <c r="P3" s="308" t="s">
        <v>1172</v>
      </c>
      <c r="Q3" s="223"/>
      <c r="R3" s="223"/>
      <c r="S3" s="224"/>
      <c r="T3" s="1228" t="s">
        <v>179</v>
      </c>
    </row>
    <row r="4" spans="1:29" s="54" customFormat="1" ht="19.5" customHeight="1" x14ac:dyDescent="0.15">
      <c r="A4" s="1226"/>
      <c r="B4" s="1370"/>
      <c r="C4" s="1467"/>
      <c r="D4" s="1468"/>
      <c r="E4" s="172" t="s">
        <v>767</v>
      </c>
      <c r="F4" s="172" t="s">
        <v>360</v>
      </c>
      <c r="G4" s="172" t="s">
        <v>359</v>
      </c>
      <c r="H4" s="861" t="s">
        <v>735</v>
      </c>
      <c r="I4" s="172" t="s">
        <v>767</v>
      </c>
      <c r="J4" s="172" t="s">
        <v>360</v>
      </c>
      <c r="K4" s="303" t="s">
        <v>359</v>
      </c>
      <c r="L4" s="861" t="s">
        <v>735</v>
      </c>
      <c r="M4" s="172" t="s">
        <v>767</v>
      </c>
      <c r="N4" s="172" t="s">
        <v>360</v>
      </c>
      <c r="O4" s="172" t="s">
        <v>359</v>
      </c>
      <c r="P4" s="861" t="s">
        <v>735</v>
      </c>
      <c r="Q4" s="303" t="s">
        <v>767</v>
      </c>
      <c r="R4" s="172" t="s">
        <v>360</v>
      </c>
      <c r="S4" s="172" t="s">
        <v>359</v>
      </c>
      <c r="T4" s="1229"/>
    </row>
    <row r="5" spans="1:29" s="54" customFormat="1" ht="19.5" customHeight="1" x14ac:dyDescent="0.15">
      <c r="A5" s="1226"/>
      <c r="B5" s="588" t="s">
        <v>126</v>
      </c>
      <c r="C5" s="904" t="s">
        <v>753</v>
      </c>
      <c r="D5" s="904" t="s">
        <v>768</v>
      </c>
      <c r="E5" s="172" t="s">
        <v>196</v>
      </c>
      <c r="F5" s="1007" t="s">
        <v>200</v>
      </c>
      <c r="G5" s="1007" t="s">
        <v>217</v>
      </c>
      <c r="H5" s="1273" t="s">
        <v>191</v>
      </c>
      <c r="I5" s="172" t="s">
        <v>196</v>
      </c>
      <c r="J5" s="1007" t="s">
        <v>200</v>
      </c>
      <c r="K5" s="1017" t="s">
        <v>217</v>
      </c>
      <c r="L5" s="1273" t="s">
        <v>191</v>
      </c>
      <c r="M5" s="172" t="s">
        <v>196</v>
      </c>
      <c r="N5" s="172" t="s">
        <v>200</v>
      </c>
      <c r="O5" s="1020" t="s">
        <v>217</v>
      </c>
      <c r="P5" s="1273" t="s">
        <v>191</v>
      </c>
      <c r="Q5" s="176" t="s">
        <v>196</v>
      </c>
      <c r="R5" s="172" t="s">
        <v>200</v>
      </c>
      <c r="S5" s="1007" t="s">
        <v>217</v>
      </c>
      <c r="T5" s="1229"/>
    </row>
    <row r="6" spans="1:29" s="54" customFormat="1" ht="19.5" customHeight="1" x14ac:dyDescent="0.15">
      <c r="A6" s="1227"/>
      <c r="B6" s="586" t="s">
        <v>997</v>
      </c>
      <c r="C6" s="1018" t="s">
        <v>222</v>
      </c>
      <c r="D6" s="1019" t="s">
        <v>211</v>
      </c>
      <c r="E6" s="516" t="s">
        <v>207</v>
      </c>
      <c r="F6" s="516" t="s">
        <v>207</v>
      </c>
      <c r="G6" s="516" t="s">
        <v>934</v>
      </c>
      <c r="H6" s="1435"/>
      <c r="I6" s="516" t="s">
        <v>207</v>
      </c>
      <c r="J6" s="516" t="s">
        <v>207</v>
      </c>
      <c r="K6" s="347" t="s">
        <v>934</v>
      </c>
      <c r="L6" s="1435"/>
      <c r="M6" s="516" t="s">
        <v>207</v>
      </c>
      <c r="N6" s="516" t="s">
        <v>207</v>
      </c>
      <c r="O6" s="526" t="s">
        <v>934</v>
      </c>
      <c r="P6" s="1435"/>
      <c r="Q6" s="347" t="s">
        <v>207</v>
      </c>
      <c r="R6" s="516" t="s">
        <v>207</v>
      </c>
      <c r="S6" s="516" t="s">
        <v>934</v>
      </c>
      <c r="T6" s="1230"/>
    </row>
    <row r="7" spans="1:29" s="137" customFormat="1" ht="24" customHeight="1" x14ac:dyDescent="0.15">
      <c r="A7" s="120">
        <v>2013</v>
      </c>
      <c r="B7" s="121">
        <v>187</v>
      </c>
      <c r="C7" s="589" t="s">
        <v>734</v>
      </c>
      <c r="D7" s="589" t="s">
        <v>734</v>
      </c>
      <c r="E7" s="121">
        <v>48</v>
      </c>
      <c r="F7" s="121">
        <v>68</v>
      </c>
      <c r="G7" s="121">
        <v>71</v>
      </c>
      <c r="H7" s="121">
        <v>16</v>
      </c>
      <c r="I7" s="123" t="s">
        <v>732</v>
      </c>
      <c r="J7" s="123" t="s">
        <v>732</v>
      </c>
      <c r="K7" s="123">
        <v>16</v>
      </c>
      <c r="L7" s="121" t="s">
        <v>732</v>
      </c>
      <c r="M7" s="123" t="s">
        <v>732</v>
      </c>
      <c r="N7" s="123" t="s">
        <v>732</v>
      </c>
      <c r="O7" s="123" t="s">
        <v>732</v>
      </c>
      <c r="P7" s="121">
        <v>171</v>
      </c>
      <c r="Q7" s="123">
        <v>48</v>
      </c>
      <c r="R7" s="123">
        <v>68</v>
      </c>
      <c r="S7" s="628">
        <v>55</v>
      </c>
      <c r="T7" s="626">
        <v>2013</v>
      </c>
      <c r="U7" s="162"/>
      <c r="V7" s="162"/>
      <c r="W7" s="162"/>
      <c r="X7" s="162"/>
      <c r="Y7" s="162"/>
      <c r="Z7" s="162"/>
      <c r="AA7" s="162"/>
      <c r="AB7" s="162"/>
      <c r="AC7" s="162"/>
    </row>
    <row r="8" spans="1:29" s="126" customFormat="1" ht="24" customHeight="1" x14ac:dyDescent="0.15">
      <c r="A8" s="120">
        <v>2014</v>
      </c>
      <c r="B8" s="121">
        <v>151</v>
      </c>
      <c r="C8" s="121">
        <v>72</v>
      </c>
      <c r="D8" s="121">
        <v>79</v>
      </c>
      <c r="E8" s="121">
        <v>31</v>
      </c>
      <c r="F8" s="121">
        <v>36</v>
      </c>
      <c r="G8" s="121">
        <v>84</v>
      </c>
      <c r="H8" s="121">
        <v>4</v>
      </c>
      <c r="I8" s="123">
        <v>0</v>
      </c>
      <c r="J8" s="123">
        <v>0</v>
      </c>
      <c r="K8" s="123">
        <v>4</v>
      </c>
      <c r="L8" s="121">
        <v>1</v>
      </c>
      <c r="M8" s="123">
        <v>0</v>
      </c>
      <c r="N8" s="123">
        <v>0</v>
      </c>
      <c r="O8" s="123">
        <v>1</v>
      </c>
      <c r="P8" s="121">
        <v>146</v>
      </c>
      <c r="Q8" s="123">
        <v>31</v>
      </c>
      <c r="R8" s="123">
        <v>36</v>
      </c>
      <c r="S8" s="628">
        <v>79</v>
      </c>
      <c r="T8" s="626">
        <v>2014</v>
      </c>
      <c r="U8" s="125"/>
      <c r="V8" s="125"/>
      <c r="W8" s="125"/>
      <c r="X8" s="125"/>
      <c r="Y8" s="125"/>
      <c r="Z8" s="125"/>
      <c r="AA8" s="125"/>
      <c r="AB8" s="125"/>
      <c r="AC8" s="125"/>
    </row>
    <row r="9" spans="1:29" s="126" customFormat="1" ht="24" customHeight="1" x14ac:dyDescent="0.15">
      <c r="A9" s="120">
        <v>2015</v>
      </c>
      <c r="B9" s="121">
        <v>163</v>
      </c>
      <c r="C9" s="121">
        <v>80</v>
      </c>
      <c r="D9" s="121">
        <v>83</v>
      </c>
      <c r="E9" s="121">
        <v>29</v>
      </c>
      <c r="F9" s="121">
        <v>31</v>
      </c>
      <c r="G9" s="121">
        <v>103</v>
      </c>
      <c r="H9" s="121">
        <v>20</v>
      </c>
      <c r="I9" s="123">
        <v>0</v>
      </c>
      <c r="J9" s="123">
        <v>0</v>
      </c>
      <c r="K9" s="123">
        <v>20</v>
      </c>
      <c r="L9" s="121">
        <v>0</v>
      </c>
      <c r="M9" s="123">
        <v>0</v>
      </c>
      <c r="N9" s="123">
        <v>0</v>
      </c>
      <c r="O9" s="123">
        <v>0</v>
      </c>
      <c r="P9" s="121">
        <v>143</v>
      </c>
      <c r="Q9" s="123">
        <v>29</v>
      </c>
      <c r="R9" s="123">
        <v>31</v>
      </c>
      <c r="S9" s="628">
        <v>83</v>
      </c>
      <c r="T9" s="626">
        <v>2015</v>
      </c>
      <c r="U9" s="125"/>
      <c r="V9" s="125"/>
      <c r="W9" s="125"/>
      <c r="X9" s="125"/>
      <c r="Y9" s="125"/>
      <c r="Z9" s="125"/>
      <c r="AA9" s="125"/>
      <c r="AB9" s="125"/>
      <c r="AC9" s="125"/>
    </row>
    <row r="10" spans="1:29" s="126" customFormat="1" ht="24" customHeight="1" x14ac:dyDescent="0.15">
      <c r="A10" s="120">
        <v>2016</v>
      </c>
      <c r="B10" s="121">
        <v>119</v>
      </c>
      <c r="C10" s="121">
        <v>55</v>
      </c>
      <c r="D10" s="121">
        <v>64</v>
      </c>
      <c r="E10" s="121">
        <v>21</v>
      </c>
      <c r="F10" s="121">
        <v>34</v>
      </c>
      <c r="G10" s="121">
        <v>64</v>
      </c>
      <c r="H10" s="121">
        <v>2</v>
      </c>
      <c r="I10" s="123">
        <v>0</v>
      </c>
      <c r="J10" s="123">
        <v>0</v>
      </c>
      <c r="K10" s="123">
        <v>2</v>
      </c>
      <c r="L10" s="121">
        <v>0</v>
      </c>
      <c r="M10" s="123">
        <v>0</v>
      </c>
      <c r="N10" s="123">
        <v>0</v>
      </c>
      <c r="O10" s="123">
        <v>0</v>
      </c>
      <c r="P10" s="121">
        <v>117</v>
      </c>
      <c r="Q10" s="123">
        <v>21</v>
      </c>
      <c r="R10" s="123">
        <v>34</v>
      </c>
      <c r="S10" s="628">
        <v>62</v>
      </c>
      <c r="T10" s="626">
        <v>2016</v>
      </c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29" s="126" customFormat="1" ht="24" customHeight="1" x14ac:dyDescent="0.15">
      <c r="A11" s="120">
        <v>2017</v>
      </c>
      <c r="B11" s="121">
        <v>89</v>
      </c>
      <c r="C11" s="121">
        <v>42</v>
      </c>
      <c r="D11" s="121">
        <v>47</v>
      </c>
      <c r="E11" s="121">
        <v>23</v>
      </c>
      <c r="F11" s="121">
        <v>33</v>
      </c>
      <c r="G11" s="121">
        <v>33</v>
      </c>
      <c r="H11" s="121">
        <v>5</v>
      </c>
      <c r="I11" s="123">
        <v>0</v>
      </c>
      <c r="J11" s="123">
        <v>0</v>
      </c>
      <c r="K11" s="123">
        <v>5</v>
      </c>
      <c r="L11" s="121">
        <v>1</v>
      </c>
      <c r="M11" s="123">
        <v>0</v>
      </c>
      <c r="N11" s="123">
        <v>0</v>
      </c>
      <c r="O11" s="123">
        <v>1</v>
      </c>
      <c r="P11" s="121">
        <v>83</v>
      </c>
      <c r="Q11" s="123">
        <v>23</v>
      </c>
      <c r="R11" s="123">
        <v>33</v>
      </c>
      <c r="S11" s="628">
        <v>27</v>
      </c>
      <c r="T11" s="626">
        <v>2017</v>
      </c>
      <c r="U11" s="125"/>
      <c r="V11" s="125"/>
      <c r="W11" s="125"/>
      <c r="X11" s="125"/>
      <c r="Y11" s="125"/>
      <c r="Z11" s="125"/>
      <c r="AA11" s="125"/>
      <c r="AB11" s="125"/>
      <c r="AC11" s="125"/>
    </row>
    <row r="12" spans="1:29" s="126" customFormat="1" ht="24" customHeight="1" x14ac:dyDescent="0.15">
      <c r="A12" s="71">
        <v>2018</v>
      </c>
      <c r="B12" s="121">
        <v>94</v>
      </c>
      <c r="C12" s="121">
        <v>43</v>
      </c>
      <c r="D12" s="121">
        <v>51</v>
      </c>
      <c r="E12" s="121">
        <v>26</v>
      </c>
      <c r="F12" s="121">
        <v>41</v>
      </c>
      <c r="G12" s="121">
        <v>27</v>
      </c>
      <c r="H12" s="121">
        <v>4</v>
      </c>
      <c r="I12" s="123">
        <v>0</v>
      </c>
      <c r="J12" s="123">
        <v>0</v>
      </c>
      <c r="K12" s="123">
        <v>4</v>
      </c>
      <c r="L12" s="121">
        <v>0</v>
      </c>
      <c r="M12" s="123">
        <v>0</v>
      </c>
      <c r="N12" s="123">
        <v>0</v>
      </c>
      <c r="O12" s="123">
        <v>0</v>
      </c>
      <c r="P12" s="121">
        <v>90</v>
      </c>
      <c r="Q12" s="123">
        <v>26</v>
      </c>
      <c r="R12" s="123">
        <v>41</v>
      </c>
      <c r="S12" s="628">
        <v>23</v>
      </c>
      <c r="T12" s="643">
        <v>2018</v>
      </c>
      <c r="U12" s="125"/>
      <c r="V12" s="125"/>
      <c r="W12" s="125"/>
      <c r="X12" s="125"/>
      <c r="Y12" s="125"/>
      <c r="Z12" s="125"/>
      <c r="AA12" s="125"/>
      <c r="AB12" s="125"/>
      <c r="AC12" s="125"/>
    </row>
    <row r="13" spans="1:29" s="78" customFormat="1" ht="24" customHeight="1" x14ac:dyDescent="0.15">
      <c r="A13" s="676">
        <v>2019</v>
      </c>
      <c r="B13" s="959">
        <v>109</v>
      </c>
      <c r="C13" s="959">
        <v>60</v>
      </c>
      <c r="D13" s="959">
        <v>49</v>
      </c>
      <c r="E13" s="959">
        <v>21</v>
      </c>
      <c r="F13" s="959">
        <v>36</v>
      </c>
      <c r="G13" s="959">
        <v>52</v>
      </c>
      <c r="H13" s="959">
        <v>5</v>
      </c>
      <c r="I13" s="959" t="s">
        <v>732</v>
      </c>
      <c r="J13" s="959" t="s">
        <v>732</v>
      </c>
      <c r="K13" s="959">
        <v>5</v>
      </c>
      <c r="L13" s="959" t="s">
        <v>732</v>
      </c>
      <c r="M13" s="959" t="s">
        <v>732</v>
      </c>
      <c r="N13" s="959" t="s">
        <v>732</v>
      </c>
      <c r="O13" s="959" t="s">
        <v>732</v>
      </c>
      <c r="P13" s="959">
        <v>104</v>
      </c>
      <c r="Q13" s="959">
        <v>21</v>
      </c>
      <c r="R13" s="959">
        <v>36</v>
      </c>
      <c r="S13" s="959">
        <v>47</v>
      </c>
      <c r="T13" s="919">
        <v>2019</v>
      </c>
      <c r="U13" s="127"/>
      <c r="V13" s="127"/>
      <c r="W13" s="127"/>
      <c r="X13" s="127"/>
      <c r="Y13" s="127"/>
      <c r="Z13" s="127"/>
      <c r="AA13" s="127"/>
      <c r="AB13" s="127"/>
      <c r="AC13" s="127"/>
    </row>
    <row r="14" spans="1:29" s="137" customFormat="1" ht="13.5" x14ac:dyDescent="0.2">
      <c r="A14" s="590" t="s">
        <v>1210</v>
      </c>
      <c r="B14" s="159"/>
      <c r="C14" s="159"/>
      <c r="D14" s="159"/>
      <c r="E14" s="159"/>
      <c r="F14" s="159"/>
      <c r="G14" s="159"/>
      <c r="H14" s="159"/>
      <c r="I14" s="160"/>
      <c r="J14" s="160"/>
      <c r="K14" s="160"/>
      <c r="L14" s="159"/>
      <c r="M14" s="160"/>
      <c r="N14" s="160"/>
      <c r="O14" s="160"/>
      <c r="P14" s="159"/>
      <c r="Q14" s="160"/>
      <c r="R14" s="160"/>
      <c r="S14" s="160"/>
      <c r="T14" s="591"/>
      <c r="U14" s="162"/>
      <c r="V14" s="162"/>
      <c r="W14" s="162"/>
      <c r="X14" s="162"/>
      <c r="Y14" s="162"/>
      <c r="Z14" s="162"/>
      <c r="AA14" s="162"/>
      <c r="AB14" s="162"/>
      <c r="AC14" s="162"/>
    </row>
    <row r="15" spans="1:29" ht="12.75" customHeight="1" x14ac:dyDescent="0.3">
      <c r="A15" s="423" t="s">
        <v>1053</v>
      </c>
      <c r="B15" s="481"/>
      <c r="C15" s="481"/>
      <c r="D15" s="481"/>
      <c r="E15" s="481"/>
      <c r="F15" s="481"/>
      <c r="G15" s="481"/>
      <c r="H15" s="481"/>
      <c r="I15" s="592"/>
      <c r="J15" s="593"/>
      <c r="K15" s="593"/>
      <c r="L15" s="593"/>
      <c r="M15" s="593"/>
      <c r="N15" s="593"/>
      <c r="O15" s="593"/>
      <c r="P15" s="593"/>
      <c r="Q15" s="233"/>
      <c r="R15" s="233"/>
      <c r="S15" s="233"/>
    </row>
    <row r="16" spans="1:29" x14ac:dyDescent="0.3">
      <c r="A16" s="432"/>
      <c r="B16" s="432"/>
      <c r="C16" s="432"/>
      <c r="D16" s="432"/>
      <c r="E16" s="432"/>
      <c r="F16" s="432"/>
      <c r="G16" s="432"/>
      <c r="H16" s="432"/>
      <c r="I16" s="432"/>
    </row>
    <row r="19" ht="5.25" customHeight="1" x14ac:dyDescent="0.3"/>
  </sheetData>
  <mergeCells count="6">
    <mergeCell ref="A3:A6"/>
    <mergeCell ref="T3:T6"/>
    <mergeCell ref="H5:H6"/>
    <mergeCell ref="L5:L6"/>
    <mergeCell ref="P5:P6"/>
    <mergeCell ref="B4:D4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P8"/>
  <sheetViews>
    <sheetView view="pageBreakPreview" zoomScaleNormal="100" zoomScaleSheetLayoutView="100" workbookViewId="0">
      <selection activeCell="D7" sqref="D7"/>
    </sheetView>
  </sheetViews>
  <sheetFormatPr defaultColWidth="9" defaultRowHeight="14.25" x14ac:dyDescent="0.15"/>
  <cols>
    <col min="2" max="2" width="9.125" style="1" bestFit="1" customWidth="1"/>
    <col min="3" max="3" width="16.5" style="1" bestFit="1" customWidth="1"/>
    <col min="4" max="6" width="9.125" style="1" bestFit="1" customWidth="1"/>
    <col min="7" max="7" width="16.75" style="1" bestFit="1" customWidth="1"/>
    <col min="8" max="8" width="14.125" style="1" bestFit="1" customWidth="1"/>
    <col min="9" max="15" width="9.125" style="1" bestFit="1" customWidth="1"/>
  </cols>
  <sheetData>
    <row r="1" spans="1:16" ht="44.25" customHeight="1" x14ac:dyDescent="0.15">
      <c r="B1" s="1478" t="s">
        <v>897</v>
      </c>
      <c r="C1" s="1478"/>
      <c r="D1" s="1478"/>
      <c r="E1" s="1478"/>
      <c r="F1" s="1478"/>
      <c r="G1" s="1478"/>
      <c r="H1" s="1478"/>
      <c r="I1" s="1478"/>
      <c r="J1" s="1477" t="s">
        <v>552</v>
      </c>
      <c r="K1" s="1477"/>
      <c r="L1" s="1477"/>
      <c r="M1" s="1477"/>
      <c r="N1" s="1477"/>
      <c r="O1" s="1477"/>
      <c r="P1" s="1477"/>
    </row>
    <row r="2" spans="1:16" x14ac:dyDescent="0.2">
      <c r="A2" s="806" t="s">
        <v>1076</v>
      </c>
      <c r="B2" s="807"/>
      <c r="C2" s="807"/>
      <c r="D2" s="807"/>
      <c r="E2" s="807"/>
      <c r="F2" s="807"/>
      <c r="G2" s="808"/>
      <c r="H2" s="806"/>
      <c r="I2" s="809"/>
      <c r="J2" s="806"/>
      <c r="K2" s="806"/>
      <c r="L2" s="806"/>
      <c r="M2" s="806"/>
      <c r="N2" s="806"/>
      <c r="O2" s="806"/>
      <c r="P2" s="809" t="s">
        <v>71</v>
      </c>
    </row>
    <row r="3" spans="1:16" x14ac:dyDescent="0.15">
      <c r="A3" s="1471" t="s">
        <v>425</v>
      </c>
      <c r="B3" s="1479" t="s">
        <v>438</v>
      </c>
      <c r="C3" s="1480"/>
      <c r="D3" s="810" t="s">
        <v>637</v>
      </c>
      <c r="E3" s="810"/>
      <c r="F3" s="1481" t="s">
        <v>1080</v>
      </c>
      <c r="G3" s="1481"/>
      <c r="H3" s="810" t="s">
        <v>97</v>
      </c>
      <c r="I3" s="810"/>
      <c r="J3" s="810" t="s">
        <v>1093</v>
      </c>
      <c r="K3" s="810"/>
      <c r="L3" s="1481" t="s">
        <v>435</v>
      </c>
      <c r="M3" s="1481"/>
      <c r="N3" s="810" t="s">
        <v>1095</v>
      </c>
      <c r="O3" s="810"/>
      <c r="P3" s="1474" t="s">
        <v>179</v>
      </c>
    </row>
    <row r="4" spans="1:16" x14ac:dyDescent="0.15">
      <c r="A4" s="1472"/>
      <c r="B4" s="1482" t="s">
        <v>191</v>
      </c>
      <c r="C4" s="1483"/>
      <c r="D4" s="812" t="s">
        <v>1098</v>
      </c>
      <c r="E4" s="812"/>
      <c r="F4" s="1470" t="s">
        <v>414</v>
      </c>
      <c r="G4" s="1470"/>
      <c r="H4" s="812" t="s">
        <v>1089</v>
      </c>
      <c r="I4" s="812"/>
      <c r="J4" s="812" t="s">
        <v>394</v>
      </c>
      <c r="K4" s="812"/>
      <c r="L4" s="1469" t="s">
        <v>11</v>
      </c>
      <c r="M4" s="1470"/>
      <c r="N4" s="1470" t="s">
        <v>1088</v>
      </c>
      <c r="O4" s="1470"/>
      <c r="P4" s="1475"/>
    </row>
    <row r="5" spans="1:16" x14ac:dyDescent="0.15">
      <c r="A5" s="1472"/>
      <c r="B5" s="814" t="s">
        <v>396</v>
      </c>
      <c r="C5" s="815" t="s">
        <v>1087</v>
      </c>
      <c r="D5" s="815" t="s">
        <v>396</v>
      </c>
      <c r="E5" s="815" t="s">
        <v>257</v>
      </c>
      <c r="F5" s="815" t="s">
        <v>396</v>
      </c>
      <c r="G5" s="815" t="s">
        <v>257</v>
      </c>
      <c r="H5" s="815" t="s">
        <v>396</v>
      </c>
      <c r="I5" s="815" t="s">
        <v>257</v>
      </c>
      <c r="J5" s="815" t="s">
        <v>396</v>
      </c>
      <c r="K5" s="815" t="s">
        <v>257</v>
      </c>
      <c r="L5" s="815" t="s">
        <v>396</v>
      </c>
      <c r="M5" s="815" t="s">
        <v>257</v>
      </c>
      <c r="N5" s="815" t="s">
        <v>396</v>
      </c>
      <c r="O5" s="815" t="s">
        <v>257</v>
      </c>
      <c r="P5" s="1475"/>
    </row>
    <row r="6" spans="1:16" x14ac:dyDescent="0.15">
      <c r="A6" s="1473"/>
      <c r="B6" s="813" t="s">
        <v>1090</v>
      </c>
      <c r="C6" s="812" t="s">
        <v>634</v>
      </c>
      <c r="D6" s="812" t="s">
        <v>1090</v>
      </c>
      <c r="E6" s="812" t="s">
        <v>437</v>
      </c>
      <c r="F6" s="812" t="s">
        <v>1090</v>
      </c>
      <c r="G6" s="812" t="s">
        <v>437</v>
      </c>
      <c r="H6" s="812" t="s">
        <v>1090</v>
      </c>
      <c r="I6" s="812" t="s">
        <v>437</v>
      </c>
      <c r="J6" s="812" t="s">
        <v>1090</v>
      </c>
      <c r="K6" s="812" t="s">
        <v>437</v>
      </c>
      <c r="L6" s="812" t="s">
        <v>1090</v>
      </c>
      <c r="M6" s="812" t="s">
        <v>437</v>
      </c>
      <c r="N6" s="812" t="s">
        <v>1090</v>
      </c>
      <c r="O6" s="812" t="s">
        <v>210</v>
      </c>
      <c r="P6" s="1476"/>
    </row>
    <row r="7" spans="1:16" ht="51" customHeight="1" x14ac:dyDescent="0.15">
      <c r="A7" s="816">
        <v>2019</v>
      </c>
      <c r="B7" s="990">
        <v>419</v>
      </c>
      <c r="C7" s="990">
        <v>2006</v>
      </c>
      <c r="D7" s="990">
        <v>1</v>
      </c>
      <c r="E7" s="990">
        <v>29</v>
      </c>
      <c r="F7" s="990">
        <v>404</v>
      </c>
      <c r="G7" s="990">
        <v>1812</v>
      </c>
      <c r="H7" s="990">
        <v>12</v>
      </c>
      <c r="I7" s="991">
        <v>115</v>
      </c>
      <c r="J7" s="990">
        <v>1</v>
      </c>
      <c r="K7" s="990">
        <v>15</v>
      </c>
      <c r="L7" s="990" t="s">
        <v>732</v>
      </c>
      <c r="M7" s="990" t="s">
        <v>732</v>
      </c>
      <c r="N7" s="990">
        <v>1</v>
      </c>
      <c r="O7" s="990">
        <v>35</v>
      </c>
      <c r="P7" s="817">
        <v>2019</v>
      </c>
    </row>
    <row r="8" spans="1:16" ht="15" x14ac:dyDescent="0.2">
      <c r="A8" s="909" t="s">
        <v>900</v>
      </c>
    </row>
  </sheetData>
  <mergeCells count="11">
    <mergeCell ref="L4:M4"/>
    <mergeCell ref="N4:O4"/>
    <mergeCell ref="A3:A6"/>
    <mergeCell ref="P3:P6"/>
    <mergeCell ref="J1:P1"/>
    <mergeCell ref="B1:I1"/>
    <mergeCell ref="B3:C3"/>
    <mergeCell ref="F3:G3"/>
    <mergeCell ref="L3:M3"/>
    <mergeCell ref="B4:C4"/>
    <mergeCell ref="F4:G4"/>
  </mergeCells>
  <phoneticPr fontId="43" type="noConversion"/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P58"/>
  <sheetViews>
    <sheetView view="pageBreakPreview" zoomScaleNormal="100" zoomScaleSheetLayoutView="100" workbookViewId="0">
      <selection activeCell="G22" sqref="G22"/>
    </sheetView>
  </sheetViews>
  <sheetFormatPr defaultColWidth="9" defaultRowHeight="17.25" x14ac:dyDescent="0.3"/>
  <cols>
    <col min="1" max="1" width="11.5" style="99" customWidth="1"/>
    <col min="2" max="3" width="16.5" style="99" customWidth="1"/>
    <col min="4" max="4" width="11.75" style="99" customWidth="1"/>
    <col min="5" max="6" width="10.5" style="99" customWidth="1"/>
    <col min="7" max="7" width="32.875" style="359" customWidth="1"/>
    <col min="8" max="8" width="32.875" style="99" customWidth="1"/>
    <col min="9" max="9" width="11.5" style="99" customWidth="1"/>
    <col min="10" max="10" width="16.5" style="99" customWidth="1"/>
    <col min="11" max="11" width="9.25" style="99" customWidth="1"/>
    <col min="12" max="16384" width="9" style="100"/>
  </cols>
  <sheetData>
    <row r="1" spans="1:16" s="48" customFormat="1" ht="25.5" customHeight="1" x14ac:dyDescent="0.15">
      <c r="A1" s="44" t="s">
        <v>648</v>
      </c>
      <c r="B1" s="44"/>
      <c r="C1" s="44"/>
      <c r="D1" s="44"/>
      <c r="E1" s="44"/>
      <c r="F1" s="44"/>
      <c r="G1" s="44" t="s">
        <v>156</v>
      </c>
      <c r="H1" s="44"/>
      <c r="I1" s="154"/>
    </row>
    <row r="2" spans="1:16" s="110" customFormat="1" ht="24.75" customHeight="1" x14ac:dyDescent="0.2">
      <c r="A2" s="110" t="s">
        <v>909</v>
      </c>
      <c r="G2" s="187"/>
      <c r="I2" s="53" t="s">
        <v>1157</v>
      </c>
    </row>
    <row r="3" spans="1:16" s="54" customFormat="1" ht="19.5" customHeight="1" x14ac:dyDescent="0.15">
      <c r="A3" s="1225" t="s">
        <v>171</v>
      </c>
      <c r="B3" s="282" t="s">
        <v>1039</v>
      </c>
      <c r="C3" s="1331" t="s">
        <v>1142</v>
      </c>
      <c r="D3" s="1332"/>
      <c r="E3" s="1332"/>
      <c r="F3" s="1351"/>
      <c r="G3" s="443" t="s">
        <v>155</v>
      </c>
      <c r="H3" s="441" t="s">
        <v>638</v>
      </c>
      <c r="I3" s="1228" t="s">
        <v>179</v>
      </c>
    </row>
    <row r="4" spans="1:16" s="54" customFormat="1" ht="19.5" customHeight="1" x14ac:dyDescent="0.15">
      <c r="A4" s="1226"/>
      <c r="B4" s="173" t="s">
        <v>752</v>
      </c>
      <c r="C4" s="173" t="s">
        <v>752</v>
      </c>
      <c r="D4" s="1484" t="s">
        <v>37</v>
      </c>
      <c r="E4" s="1485"/>
      <c r="F4" s="1486"/>
      <c r="G4" s="442" t="s">
        <v>752</v>
      </c>
      <c r="H4" s="173" t="s">
        <v>752</v>
      </c>
      <c r="I4" s="1229"/>
    </row>
    <row r="5" spans="1:16" s="54" customFormat="1" ht="30.75" customHeight="1" x14ac:dyDescent="0.15">
      <c r="A5" s="1227"/>
      <c r="B5" s="656" t="s">
        <v>1041</v>
      </c>
      <c r="C5" s="1028" t="s">
        <v>1041</v>
      </c>
      <c r="D5" s="1028"/>
      <c r="E5" s="433" t="s">
        <v>385</v>
      </c>
      <c r="F5" s="1038" t="s">
        <v>988</v>
      </c>
      <c r="G5" s="656" t="s">
        <v>1041</v>
      </c>
      <c r="H5" s="1028" t="s">
        <v>1041</v>
      </c>
      <c r="I5" s="1230"/>
    </row>
    <row r="6" spans="1:16" s="126" customFormat="1" ht="24" customHeight="1" x14ac:dyDescent="0.15">
      <c r="A6" s="120">
        <v>2013</v>
      </c>
      <c r="B6" s="434">
        <v>258</v>
      </c>
      <c r="C6" s="121">
        <v>1</v>
      </c>
      <c r="D6" s="121">
        <v>24</v>
      </c>
      <c r="E6" s="121">
        <v>4</v>
      </c>
      <c r="F6" s="121">
        <v>20</v>
      </c>
      <c r="G6" s="121">
        <v>241</v>
      </c>
      <c r="H6" s="182">
        <v>16</v>
      </c>
      <c r="I6" s="626">
        <v>2013</v>
      </c>
      <c r="J6" s="125"/>
      <c r="K6" s="125"/>
      <c r="L6" s="125"/>
      <c r="M6" s="125"/>
      <c r="N6" s="125"/>
      <c r="O6" s="125"/>
      <c r="P6" s="125"/>
    </row>
    <row r="7" spans="1:16" s="126" customFormat="1" ht="24" customHeight="1" x14ac:dyDescent="0.15">
      <c r="A7" s="120">
        <v>2014</v>
      </c>
      <c r="B7" s="434">
        <v>257</v>
      </c>
      <c r="C7" s="121">
        <v>1</v>
      </c>
      <c r="D7" s="121">
        <v>25</v>
      </c>
      <c r="E7" s="121">
        <v>5</v>
      </c>
      <c r="F7" s="121">
        <v>20</v>
      </c>
      <c r="G7" s="121">
        <v>243</v>
      </c>
      <c r="H7" s="182">
        <v>13</v>
      </c>
      <c r="I7" s="626">
        <v>2014</v>
      </c>
      <c r="J7" s="125"/>
      <c r="K7" s="125"/>
      <c r="L7" s="125"/>
      <c r="M7" s="125"/>
      <c r="N7" s="125"/>
      <c r="O7" s="125"/>
      <c r="P7" s="125"/>
    </row>
    <row r="8" spans="1:16" s="126" customFormat="1" ht="24" customHeight="1" x14ac:dyDescent="0.15">
      <c r="A8" s="120">
        <v>2015</v>
      </c>
      <c r="B8" s="434">
        <v>253</v>
      </c>
      <c r="C8" s="121">
        <v>1</v>
      </c>
      <c r="D8" s="121">
        <v>30</v>
      </c>
      <c r="E8" s="121">
        <v>5</v>
      </c>
      <c r="F8" s="121">
        <v>25</v>
      </c>
      <c r="G8" s="121">
        <v>244</v>
      </c>
      <c r="H8" s="182">
        <v>8</v>
      </c>
      <c r="I8" s="626">
        <v>2015</v>
      </c>
      <c r="J8" s="125"/>
      <c r="K8" s="125"/>
      <c r="L8" s="125"/>
      <c r="M8" s="125"/>
      <c r="N8" s="125"/>
      <c r="O8" s="125"/>
      <c r="P8" s="125"/>
    </row>
    <row r="9" spans="1:16" s="126" customFormat="1" ht="24" customHeight="1" x14ac:dyDescent="0.15">
      <c r="A9" s="120">
        <v>2016</v>
      </c>
      <c r="B9" s="434">
        <v>257</v>
      </c>
      <c r="C9" s="121">
        <v>1</v>
      </c>
      <c r="D9" s="121">
        <v>41</v>
      </c>
      <c r="E9" s="121">
        <v>6</v>
      </c>
      <c r="F9" s="121">
        <v>35</v>
      </c>
      <c r="G9" s="121">
        <v>248</v>
      </c>
      <c r="H9" s="182">
        <v>8</v>
      </c>
      <c r="I9" s="626">
        <v>2016</v>
      </c>
      <c r="J9" s="125"/>
      <c r="K9" s="125"/>
      <c r="L9" s="125"/>
      <c r="M9" s="125"/>
      <c r="N9" s="125"/>
      <c r="O9" s="125"/>
      <c r="P9" s="125"/>
    </row>
    <row r="10" spans="1:16" s="126" customFormat="1" ht="24" customHeight="1" x14ac:dyDescent="0.15">
      <c r="A10" s="120">
        <v>2017</v>
      </c>
      <c r="B10" s="434">
        <v>264</v>
      </c>
      <c r="C10" s="121">
        <v>1</v>
      </c>
      <c r="D10" s="121">
        <v>39</v>
      </c>
      <c r="E10" s="121">
        <v>5</v>
      </c>
      <c r="F10" s="121">
        <v>34</v>
      </c>
      <c r="G10" s="121">
        <v>255</v>
      </c>
      <c r="H10" s="182">
        <v>8</v>
      </c>
      <c r="I10" s="626">
        <v>2017</v>
      </c>
      <c r="J10" s="125"/>
      <c r="K10" s="125"/>
      <c r="L10" s="125"/>
      <c r="M10" s="125"/>
      <c r="N10" s="125"/>
      <c r="O10" s="125"/>
      <c r="P10" s="125"/>
    </row>
    <row r="11" spans="1:16" s="126" customFormat="1" ht="24" customHeight="1" x14ac:dyDescent="0.15">
      <c r="A11" s="120">
        <v>2018</v>
      </c>
      <c r="B11" s="434">
        <v>268</v>
      </c>
      <c r="C11" s="121">
        <v>1</v>
      </c>
      <c r="D11" s="121">
        <v>44</v>
      </c>
      <c r="E11" s="121">
        <v>6</v>
      </c>
      <c r="F11" s="121">
        <v>38</v>
      </c>
      <c r="G11" s="121">
        <v>267</v>
      </c>
      <c r="H11" s="182">
        <v>0</v>
      </c>
      <c r="I11" s="626">
        <v>2018</v>
      </c>
      <c r="J11" s="125"/>
      <c r="K11" s="125"/>
      <c r="L11" s="125"/>
      <c r="M11" s="125"/>
      <c r="N11" s="125"/>
      <c r="O11" s="125"/>
      <c r="P11" s="125"/>
    </row>
    <row r="12" spans="1:16" s="137" customFormat="1" ht="24" customHeight="1" x14ac:dyDescent="0.15">
      <c r="A12" s="676">
        <v>2019</v>
      </c>
      <c r="B12" s="963">
        <v>290</v>
      </c>
      <c r="C12" s="963">
        <v>1</v>
      </c>
      <c r="D12" s="963">
        <v>47</v>
      </c>
      <c r="E12" s="963">
        <v>7</v>
      </c>
      <c r="F12" s="963">
        <v>40</v>
      </c>
      <c r="G12" s="963">
        <v>283</v>
      </c>
      <c r="H12" s="963">
        <v>6</v>
      </c>
      <c r="I12" s="919">
        <v>2019</v>
      </c>
      <c r="J12" s="162"/>
      <c r="K12" s="162"/>
      <c r="L12" s="162"/>
      <c r="M12" s="162"/>
      <c r="N12" s="162"/>
      <c r="O12" s="162"/>
      <c r="P12" s="162"/>
    </row>
    <row r="13" spans="1:16" s="54" customFormat="1" ht="12.75" customHeight="1" x14ac:dyDescent="0.2">
      <c r="A13" s="187" t="s">
        <v>6</v>
      </c>
      <c r="B13" s="49"/>
      <c r="C13" s="49"/>
      <c r="D13" s="49"/>
      <c r="E13" s="49"/>
      <c r="F13" s="49"/>
      <c r="G13" s="209"/>
      <c r="H13" s="166"/>
      <c r="I13" s="244"/>
      <c r="J13" s="119"/>
      <c r="K13" s="119"/>
      <c r="L13" s="119"/>
      <c r="M13" s="119"/>
      <c r="N13" s="119"/>
      <c r="O13" s="119"/>
      <c r="P13" s="119"/>
    </row>
    <row r="14" spans="1:16" s="54" customFormat="1" ht="12.75" customHeight="1" x14ac:dyDescent="0.2">
      <c r="A14" s="187" t="s">
        <v>478</v>
      </c>
      <c r="B14" s="49"/>
      <c r="C14" s="49"/>
      <c r="D14" s="49"/>
      <c r="E14" s="49"/>
      <c r="F14" s="49"/>
      <c r="G14" s="209"/>
      <c r="H14" s="166"/>
      <c r="I14" s="244"/>
      <c r="J14" s="119"/>
      <c r="K14" s="119"/>
      <c r="L14" s="119"/>
      <c r="M14" s="119"/>
      <c r="N14" s="119"/>
      <c r="O14" s="119"/>
      <c r="P14" s="119"/>
    </row>
    <row r="15" spans="1:16" s="78" customFormat="1" ht="12" customHeight="1" x14ac:dyDescent="0.2">
      <c r="A15" s="49" t="s">
        <v>1196</v>
      </c>
      <c r="B15" s="164"/>
      <c r="C15" s="164"/>
      <c r="D15" s="164"/>
      <c r="E15" s="164"/>
      <c r="F15" s="164"/>
      <c r="G15" s="209"/>
      <c r="H15" s="164"/>
      <c r="I15" s="164"/>
      <c r="J15" s="127"/>
      <c r="K15" s="127"/>
      <c r="L15" s="127"/>
      <c r="M15" s="127"/>
      <c r="N15" s="127"/>
      <c r="O15" s="127"/>
      <c r="P15" s="127"/>
    </row>
    <row r="16" spans="1:16" s="439" customFormat="1" ht="24" customHeight="1" x14ac:dyDescent="0.15">
      <c r="A16" s="435"/>
      <c r="B16" s="436"/>
      <c r="C16" s="437"/>
      <c r="D16" s="437"/>
      <c r="E16" s="437"/>
      <c r="F16" s="436"/>
      <c r="G16" s="127"/>
      <c r="H16" s="436"/>
      <c r="I16" s="436"/>
      <c r="J16" s="438"/>
      <c r="K16" s="438"/>
    </row>
    <row r="17" spans="1:11" s="166" customFormat="1" x14ac:dyDescent="0.15">
      <c r="A17" s="164"/>
      <c r="B17" s="207"/>
      <c r="C17" s="207"/>
      <c r="D17" s="207"/>
      <c r="E17" s="207"/>
      <c r="F17" s="207"/>
      <c r="G17" s="209"/>
      <c r="H17" s="207"/>
      <c r="I17" s="207"/>
      <c r="J17" s="164"/>
      <c r="K17" s="164"/>
    </row>
    <row r="18" spans="1:11" s="166" customFormat="1" x14ac:dyDescent="0.15">
      <c r="A18" s="164"/>
      <c r="B18" s="207"/>
      <c r="C18" s="207"/>
      <c r="D18" s="207"/>
      <c r="E18" s="207"/>
      <c r="F18" s="207"/>
      <c r="G18" s="209"/>
      <c r="H18" s="207"/>
      <c r="I18" s="207"/>
      <c r="J18" s="164"/>
      <c r="K18" s="164"/>
    </row>
    <row r="19" spans="1:11" s="166" customFormat="1" x14ac:dyDescent="0.15">
      <c r="A19" s="164"/>
      <c r="B19" s="207"/>
      <c r="C19" s="207"/>
      <c r="D19" s="207"/>
      <c r="E19" s="207"/>
      <c r="F19" s="207"/>
      <c r="G19" s="209"/>
      <c r="H19" s="207"/>
      <c r="I19" s="207"/>
      <c r="J19" s="164"/>
      <c r="K19" s="164"/>
    </row>
    <row r="20" spans="1:11" s="166" customFormat="1" x14ac:dyDescent="0.15">
      <c r="A20" s="164"/>
      <c r="B20" s="207"/>
      <c r="C20" s="207"/>
      <c r="D20" s="207"/>
      <c r="E20" s="207"/>
      <c r="F20" s="207"/>
      <c r="G20" s="209"/>
      <c r="H20" s="207"/>
      <c r="I20" s="207"/>
      <c r="J20" s="164"/>
      <c r="K20" s="164"/>
    </row>
    <row r="21" spans="1:11" s="166" customFormat="1" x14ac:dyDescent="0.15">
      <c r="A21" s="164"/>
      <c r="B21" s="207"/>
      <c r="C21" s="207"/>
      <c r="D21" s="207"/>
      <c r="E21" s="207"/>
      <c r="F21" s="207"/>
      <c r="G21" s="440"/>
      <c r="H21" s="207"/>
      <c r="I21" s="207"/>
      <c r="J21" s="164"/>
      <c r="K21" s="164"/>
    </row>
    <row r="22" spans="1:11" s="166" customFormat="1" x14ac:dyDescent="0.15">
      <c r="A22" s="164"/>
      <c r="B22" s="207"/>
      <c r="C22" s="207"/>
      <c r="D22" s="207"/>
      <c r="E22" s="207"/>
      <c r="F22" s="207"/>
      <c r="G22" s="209"/>
      <c r="H22" s="207"/>
      <c r="I22" s="207"/>
      <c r="J22" s="164"/>
      <c r="K22" s="164"/>
    </row>
    <row r="23" spans="1:11" s="166" customFormat="1" ht="12.75" customHeight="1" x14ac:dyDescent="0.15">
      <c r="A23" s="164"/>
      <c r="B23" s="207"/>
      <c r="C23" s="207"/>
      <c r="D23" s="207"/>
      <c r="E23" s="207"/>
      <c r="F23" s="207"/>
      <c r="G23" s="209"/>
      <c r="H23" s="207"/>
      <c r="I23" s="207"/>
      <c r="J23" s="164"/>
      <c r="K23" s="164"/>
    </row>
    <row r="24" spans="1:11" s="166" customFormat="1" ht="8.25" hidden="1" customHeight="1" x14ac:dyDescent="0.15">
      <c r="A24" s="164"/>
      <c r="B24" s="207"/>
      <c r="C24" s="207"/>
      <c r="D24" s="207"/>
      <c r="E24" s="207"/>
      <c r="F24" s="207"/>
      <c r="G24" s="209"/>
      <c r="H24" s="207"/>
      <c r="I24" s="207"/>
      <c r="J24" s="164"/>
      <c r="K24" s="164"/>
    </row>
    <row r="25" spans="1:11" s="166" customFormat="1" x14ac:dyDescent="0.15">
      <c r="A25" s="164"/>
      <c r="B25" s="207"/>
      <c r="C25" s="207"/>
      <c r="D25" s="207"/>
      <c r="E25" s="207"/>
      <c r="F25" s="207"/>
      <c r="G25" s="209"/>
      <c r="H25" s="207"/>
      <c r="I25" s="207"/>
      <c r="J25" s="164"/>
      <c r="K25" s="164"/>
    </row>
    <row r="26" spans="1:11" s="166" customFormat="1" x14ac:dyDescent="0.15">
      <c r="A26" s="164"/>
      <c r="B26" s="207"/>
      <c r="C26" s="207"/>
      <c r="D26" s="207"/>
      <c r="E26" s="207"/>
      <c r="F26" s="207"/>
      <c r="G26" s="209"/>
      <c r="H26" s="207"/>
      <c r="I26" s="207"/>
      <c r="J26" s="164"/>
      <c r="K26" s="164"/>
    </row>
    <row r="27" spans="1:11" s="166" customFormat="1" x14ac:dyDescent="0.15">
      <c r="A27" s="164"/>
      <c r="B27" s="207"/>
      <c r="C27" s="207"/>
      <c r="D27" s="207"/>
      <c r="E27" s="207"/>
      <c r="F27" s="207"/>
      <c r="G27" s="209"/>
      <c r="H27" s="207"/>
      <c r="I27" s="207"/>
      <c r="J27" s="164"/>
      <c r="K27" s="164"/>
    </row>
    <row r="28" spans="1:11" s="166" customFormat="1" x14ac:dyDescent="0.15">
      <c r="A28" s="164"/>
      <c r="B28" s="207"/>
      <c r="C28" s="207"/>
      <c r="D28" s="207"/>
      <c r="E28" s="207"/>
      <c r="F28" s="207"/>
      <c r="G28" s="209"/>
      <c r="H28" s="207"/>
      <c r="I28" s="207"/>
      <c r="J28" s="164"/>
      <c r="K28" s="164"/>
    </row>
    <row r="29" spans="1:11" s="166" customFormat="1" x14ac:dyDescent="0.15">
      <c r="A29" s="164"/>
      <c r="B29" s="207"/>
      <c r="C29" s="207"/>
      <c r="D29" s="207"/>
      <c r="E29" s="207"/>
      <c r="F29" s="207"/>
      <c r="G29" s="209"/>
      <c r="H29" s="207"/>
      <c r="I29" s="207"/>
      <c r="J29" s="164"/>
      <c r="K29" s="164"/>
    </row>
    <row r="30" spans="1:11" s="166" customFormat="1" x14ac:dyDescent="0.15">
      <c r="A30" s="164"/>
      <c r="B30" s="207"/>
      <c r="C30" s="207"/>
      <c r="D30" s="207"/>
      <c r="E30" s="207"/>
      <c r="F30" s="207"/>
      <c r="G30" s="209"/>
      <c r="H30" s="207"/>
      <c r="I30" s="207"/>
      <c r="J30" s="164"/>
      <c r="K30" s="164"/>
    </row>
    <row r="31" spans="1:11" s="166" customFormat="1" x14ac:dyDescent="0.15">
      <c r="A31" s="164"/>
      <c r="B31" s="207"/>
      <c r="C31" s="207"/>
      <c r="D31" s="207"/>
      <c r="E31" s="207"/>
      <c r="F31" s="207"/>
      <c r="G31" s="209"/>
      <c r="H31" s="207"/>
      <c r="I31" s="207"/>
      <c r="J31" s="164"/>
      <c r="K31" s="164"/>
    </row>
    <row r="32" spans="1:11" s="166" customFormat="1" x14ac:dyDescent="0.15">
      <c r="A32" s="164"/>
      <c r="B32" s="207"/>
      <c r="C32" s="207"/>
      <c r="D32" s="207"/>
      <c r="E32" s="207"/>
      <c r="F32" s="207"/>
      <c r="G32" s="209"/>
      <c r="H32" s="207"/>
      <c r="I32" s="207"/>
      <c r="J32" s="164"/>
      <c r="K32" s="164"/>
    </row>
    <row r="33" spans="1:11" s="166" customFormat="1" x14ac:dyDescent="0.15">
      <c r="A33" s="164"/>
      <c r="B33" s="207"/>
      <c r="C33" s="207"/>
      <c r="D33" s="207"/>
      <c r="E33" s="207"/>
      <c r="F33" s="207"/>
      <c r="G33" s="209"/>
      <c r="H33" s="207"/>
      <c r="I33" s="207"/>
      <c r="J33" s="164"/>
      <c r="K33" s="164"/>
    </row>
    <row r="34" spans="1:11" s="166" customFormat="1" x14ac:dyDescent="0.15">
      <c r="A34" s="164"/>
      <c r="B34" s="207"/>
      <c r="C34" s="207"/>
      <c r="D34" s="207"/>
      <c r="E34" s="207"/>
      <c r="F34" s="207"/>
      <c r="G34" s="209"/>
      <c r="H34" s="207"/>
      <c r="I34" s="207"/>
      <c r="J34" s="164"/>
      <c r="K34" s="164"/>
    </row>
    <row r="35" spans="1:11" s="166" customFormat="1" x14ac:dyDescent="0.15">
      <c r="A35" s="164"/>
      <c r="B35" s="207"/>
      <c r="C35" s="207"/>
      <c r="D35" s="207"/>
      <c r="E35" s="207"/>
      <c r="F35" s="207"/>
      <c r="G35" s="209"/>
      <c r="H35" s="207"/>
      <c r="I35" s="207"/>
      <c r="J35" s="164"/>
      <c r="K35" s="164"/>
    </row>
    <row r="36" spans="1:11" s="166" customFormat="1" x14ac:dyDescent="0.15">
      <c r="A36" s="164"/>
      <c r="B36" s="207"/>
      <c r="C36" s="207"/>
      <c r="D36" s="207"/>
      <c r="E36" s="207"/>
      <c r="F36" s="207"/>
      <c r="G36" s="209"/>
      <c r="H36" s="207"/>
      <c r="I36" s="207"/>
      <c r="J36" s="164"/>
      <c r="K36" s="164"/>
    </row>
    <row r="37" spans="1:11" s="166" customFormat="1" x14ac:dyDescent="0.15">
      <c r="A37" s="164"/>
      <c r="B37" s="207"/>
      <c r="C37" s="207"/>
      <c r="D37" s="207"/>
      <c r="E37" s="207"/>
      <c r="F37" s="207"/>
      <c r="G37" s="209"/>
      <c r="H37" s="207"/>
      <c r="I37" s="207"/>
      <c r="J37" s="164"/>
      <c r="K37" s="164"/>
    </row>
    <row r="38" spans="1:11" s="166" customFormat="1" x14ac:dyDescent="0.15">
      <c r="A38" s="164"/>
      <c r="B38" s="207"/>
      <c r="C38" s="207"/>
      <c r="D38" s="207"/>
      <c r="E38" s="207"/>
      <c r="F38" s="207"/>
      <c r="G38" s="209"/>
      <c r="H38" s="207"/>
      <c r="I38" s="207"/>
      <c r="J38" s="164"/>
      <c r="K38" s="164"/>
    </row>
    <row r="39" spans="1:11" s="166" customFormat="1" x14ac:dyDescent="0.15">
      <c r="A39" s="164"/>
      <c r="B39" s="207"/>
      <c r="C39" s="207"/>
      <c r="D39" s="207"/>
      <c r="E39" s="207"/>
      <c r="F39" s="207"/>
      <c r="G39" s="209"/>
      <c r="H39" s="207"/>
      <c r="I39" s="207"/>
      <c r="J39" s="164"/>
      <c r="K39" s="164"/>
    </row>
    <row r="40" spans="1:11" s="166" customFormat="1" x14ac:dyDescent="0.15">
      <c r="A40" s="164"/>
      <c r="B40" s="207"/>
      <c r="C40" s="207"/>
      <c r="D40" s="207"/>
      <c r="E40" s="207"/>
      <c r="F40" s="207"/>
      <c r="G40" s="209"/>
      <c r="H40" s="207"/>
      <c r="I40" s="207"/>
      <c r="J40" s="164"/>
      <c r="K40" s="164"/>
    </row>
    <row r="41" spans="1:11" s="166" customFormat="1" x14ac:dyDescent="0.15">
      <c r="A41" s="164"/>
      <c r="B41" s="207"/>
      <c r="C41" s="207"/>
      <c r="D41" s="207"/>
      <c r="E41" s="207"/>
      <c r="F41" s="207"/>
      <c r="G41" s="209"/>
      <c r="H41" s="207"/>
      <c r="I41" s="207"/>
      <c r="J41" s="164"/>
      <c r="K41" s="164"/>
    </row>
    <row r="42" spans="1:11" s="166" customFormat="1" x14ac:dyDescent="0.15">
      <c r="A42" s="164"/>
      <c r="B42" s="207"/>
      <c r="C42" s="207"/>
      <c r="D42" s="207"/>
      <c r="E42" s="207"/>
      <c r="F42" s="207"/>
      <c r="G42" s="209"/>
      <c r="H42" s="207"/>
      <c r="I42" s="207"/>
      <c r="J42" s="164"/>
      <c r="K42" s="164"/>
    </row>
    <row r="43" spans="1:11" s="166" customFormat="1" x14ac:dyDescent="0.15">
      <c r="A43" s="164"/>
      <c r="B43" s="207"/>
      <c r="C43" s="207"/>
      <c r="D43" s="207"/>
      <c r="E43" s="207"/>
      <c r="F43" s="207"/>
      <c r="G43" s="209"/>
      <c r="H43" s="207"/>
      <c r="I43" s="207"/>
      <c r="J43" s="164"/>
      <c r="K43" s="164"/>
    </row>
    <row r="44" spans="1:11" s="166" customFormat="1" x14ac:dyDescent="0.15">
      <c r="A44" s="164"/>
      <c r="B44" s="207"/>
      <c r="C44" s="207"/>
      <c r="D44" s="207"/>
      <c r="E44" s="207"/>
      <c r="F44" s="207"/>
      <c r="G44" s="209"/>
      <c r="H44" s="207"/>
      <c r="I44" s="207"/>
      <c r="J44" s="164"/>
      <c r="K44" s="164"/>
    </row>
    <row r="45" spans="1:11" s="166" customFormat="1" x14ac:dyDescent="0.15">
      <c r="A45" s="164"/>
      <c r="B45" s="207"/>
      <c r="C45" s="207"/>
      <c r="D45" s="207"/>
      <c r="E45" s="207"/>
      <c r="F45" s="207"/>
      <c r="G45" s="209"/>
      <c r="H45" s="207"/>
      <c r="I45" s="207"/>
      <c r="J45" s="164"/>
      <c r="K45" s="164"/>
    </row>
    <row r="46" spans="1:11" s="166" customFormat="1" x14ac:dyDescent="0.15">
      <c r="A46" s="164"/>
      <c r="B46" s="207"/>
      <c r="C46" s="207"/>
      <c r="D46" s="207"/>
      <c r="E46" s="207"/>
      <c r="F46" s="207"/>
      <c r="G46" s="209"/>
      <c r="H46" s="207"/>
      <c r="I46" s="207"/>
      <c r="J46" s="164"/>
      <c r="K46" s="164"/>
    </row>
    <row r="47" spans="1:11" s="166" customFormat="1" x14ac:dyDescent="0.15">
      <c r="A47" s="164"/>
      <c r="B47" s="207"/>
      <c r="C47" s="207"/>
      <c r="D47" s="207"/>
      <c r="E47" s="207"/>
      <c r="F47" s="207"/>
      <c r="G47" s="209"/>
      <c r="H47" s="207"/>
      <c r="I47" s="207"/>
      <c r="J47" s="164"/>
      <c r="K47" s="164"/>
    </row>
    <row r="48" spans="1:11" s="166" customFormat="1" x14ac:dyDescent="0.15">
      <c r="A48" s="164"/>
      <c r="B48" s="207"/>
      <c r="C48" s="207"/>
      <c r="D48" s="207"/>
      <c r="E48" s="207"/>
      <c r="F48" s="207"/>
      <c r="G48" s="209"/>
      <c r="H48" s="207"/>
      <c r="I48" s="207"/>
      <c r="J48" s="164"/>
      <c r="K48" s="164"/>
    </row>
    <row r="49" spans="1:11" s="166" customFormat="1" x14ac:dyDescent="0.15">
      <c r="A49" s="164"/>
      <c r="B49" s="207"/>
      <c r="C49" s="207"/>
      <c r="D49" s="207"/>
      <c r="E49" s="207"/>
      <c r="F49" s="207"/>
      <c r="G49" s="209"/>
      <c r="H49" s="207"/>
      <c r="I49" s="207"/>
      <c r="J49" s="164"/>
      <c r="K49" s="164"/>
    </row>
    <row r="50" spans="1:11" s="166" customFormat="1" x14ac:dyDescent="0.15">
      <c r="A50" s="164"/>
      <c r="B50" s="207"/>
      <c r="C50" s="207"/>
      <c r="D50" s="207"/>
      <c r="E50" s="207"/>
      <c r="F50" s="207"/>
      <c r="G50" s="209"/>
      <c r="H50" s="207"/>
      <c r="I50" s="207"/>
      <c r="J50" s="164"/>
      <c r="K50" s="164"/>
    </row>
    <row r="51" spans="1:11" s="166" customFormat="1" x14ac:dyDescent="0.15">
      <c r="A51" s="164"/>
      <c r="B51" s="207"/>
      <c r="C51" s="207"/>
      <c r="D51" s="207"/>
      <c r="E51" s="207"/>
      <c r="F51" s="207"/>
      <c r="G51" s="209"/>
      <c r="H51" s="207"/>
      <c r="I51" s="207"/>
      <c r="J51" s="164"/>
      <c r="K51" s="164"/>
    </row>
    <row r="52" spans="1:11" s="166" customFormat="1" x14ac:dyDescent="0.15">
      <c r="A52" s="164"/>
      <c r="B52" s="207"/>
      <c r="C52" s="207"/>
      <c r="D52" s="207"/>
      <c r="E52" s="207"/>
      <c r="F52" s="207"/>
      <c r="G52" s="209"/>
      <c r="H52" s="207"/>
      <c r="I52" s="207"/>
      <c r="J52" s="164"/>
      <c r="K52" s="164"/>
    </row>
    <row r="53" spans="1:11" s="166" customFormat="1" x14ac:dyDescent="0.15">
      <c r="A53" s="164"/>
      <c r="B53" s="207"/>
      <c r="C53" s="207"/>
      <c r="D53" s="207"/>
      <c r="E53" s="207"/>
      <c r="F53" s="207"/>
      <c r="G53" s="209"/>
      <c r="H53" s="207"/>
      <c r="I53" s="207"/>
      <c r="J53" s="164"/>
      <c r="K53" s="164"/>
    </row>
    <row r="54" spans="1:11" s="166" customFormat="1" x14ac:dyDescent="0.15">
      <c r="A54" s="164"/>
      <c r="B54" s="207"/>
      <c r="C54" s="207"/>
      <c r="D54" s="207"/>
      <c r="E54" s="207"/>
      <c r="F54" s="207"/>
      <c r="G54" s="209"/>
      <c r="H54" s="207"/>
      <c r="I54" s="207"/>
      <c r="J54" s="164"/>
      <c r="K54" s="164"/>
    </row>
    <row r="55" spans="1:11" s="166" customFormat="1" x14ac:dyDescent="0.15">
      <c r="A55" s="164"/>
      <c r="B55" s="164"/>
      <c r="C55" s="164"/>
      <c r="D55" s="164"/>
      <c r="E55" s="164"/>
      <c r="F55" s="164"/>
      <c r="G55" s="209"/>
      <c r="H55" s="164"/>
      <c r="I55" s="164"/>
      <c r="J55" s="164"/>
      <c r="K55" s="164"/>
    </row>
    <row r="56" spans="1:11" x14ac:dyDescent="0.3">
      <c r="A56" s="164"/>
    </row>
    <row r="57" spans="1:11" x14ac:dyDescent="0.3">
      <c r="A57" s="164"/>
    </row>
    <row r="58" spans="1:11" x14ac:dyDescent="0.3">
      <c r="A58" s="164"/>
    </row>
  </sheetData>
  <mergeCells count="4">
    <mergeCell ref="A3:A5"/>
    <mergeCell ref="I3:I5"/>
    <mergeCell ref="D4:F4"/>
    <mergeCell ref="C3:F3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H40"/>
  <sheetViews>
    <sheetView view="pageBreakPreview" zoomScaleNormal="100" zoomScaleSheetLayoutView="100" workbookViewId="0">
      <selection activeCell="Z19" sqref="Z19"/>
    </sheetView>
  </sheetViews>
  <sheetFormatPr defaultColWidth="9" defaultRowHeight="17.25" x14ac:dyDescent="0.3"/>
  <cols>
    <col min="1" max="1" width="6.125" style="99" customWidth="1"/>
    <col min="2" max="2" width="5.625" style="99" customWidth="1"/>
    <col min="3" max="3" width="5.5" style="99" customWidth="1"/>
    <col min="4" max="4" width="4.375" style="87" customWidth="1"/>
    <col min="5" max="6" width="4.75" style="87" customWidth="1"/>
    <col min="7" max="7" width="5.625" style="99" customWidth="1"/>
    <col min="8" max="9" width="4.75" style="99" customWidth="1"/>
    <col min="10" max="10" width="5.625" style="99" customWidth="1"/>
    <col min="11" max="11" width="5.5" style="99" customWidth="1"/>
    <col min="12" max="12" width="4.375" style="99" customWidth="1"/>
    <col min="13" max="14" width="4.875" style="99" customWidth="1"/>
    <col min="15" max="15" width="5.625" style="99" customWidth="1"/>
    <col min="16" max="17" width="4.75" style="99" customWidth="1"/>
    <col min="18" max="19" width="5.5" style="99" customWidth="1"/>
    <col min="20" max="20" width="4.5" style="99" customWidth="1"/>
    <col min="21" max="22" width="4.75" style="99" customWidth="1"/>
    <col min="23" max="23" width="5.75" style="99" customWidth="1"/>
    <col min="24" max="25" width="4.75" style="99" customWidth="1"/>
    <col min="26" max="26" width="6.5" style="99" customWidth="1"/>
    <col min="27" max="27" width="5.5" style="99" customWidth="1"/>
    <col min="28" max="28" width="6.375" style="99" customWidth="1"/>
    <col min="29" max="30" width="4.75" style="99" customWidth="1"/>
    <col min="31" max="31" width="5.75" style="99" customWidth="1"/>
    <col min="32" max="33" width="4.75" style="99" customWidth="1"/>
    <col min="34" max="34" width="6.125" style="99" customWidth="1"/>
    <col min="35" max="16384" width="9" style="100"/>
  </cols>
  <sheetData>
    <row r="1" spans="1:34" s="48" customFormat="1" ht="24.75" customHeight="1" x14ac:dyDescent="0.15">
      <c r="A1" s="1280" t="s">
        <v>660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1280"/>
      <c r="M1" s="1280"/>
      <c r="N1" s="1280"/>
      <c r="O1" s="1280"/>
      <c r="P1" s="1280"/>
      <c r="Q1" s="1280"/>
      <c r="R1" s="44" t="s">
        <v>456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</row>
    <row r="2" spans="1:34" s="110" customFormat="1" ht="24.75" customHeight="1" x14ac:dyDescent="0.25">
      <c r="A2" s="110" t="s">
        <v>909</v>
      </c>
      <c r="B2" s="444"/>
      <c r="D2" s="53"/>
      <c r="E2" s="53"/>
      <c r="F2" s="53"/>
      <c r="AH2" s="53" t="s">
        <v>1157</v>
      </c>
    </row>
    <row r="3" spans="1:34" s="54" customFormat="1" ht="15.95" customHeight="1" x14ac:dyDescent="0.15">
      <c r="A3" s="1256" t="s">
        <v>750</v>
      </c>
      <c r="B3" s="1258" t="s">
        <v>798</v>
      </c>
      <c r="C3" s="1314"/>
      <c r="D3" s="1314"/>
      <c r="E3" s="1314"/>
      <c r="F3" s="1314"/>
      <c r="G3" s="1314"/>
      <c r="H3" s="1314"/>
      <c r="I3" s="1256"/>
      <c r="J3" s="1258" t="s">
        <v>387</v>
      </c>
      <c r="K3" s="1314"/>
      <c r="L3" s="1314"/>
      <c r="M3" s="1314"/>
      <c r="N3" s="1314"/>
      <c r="O3" s="1314"/>
      <c r="P3" s="1314"/>
      <c r="Q3" s="1256"/>
      <c r="R3" s="450" t="s">
        <v>35</v>
      </c>
      <c r="S3" s="450"/>
      <c r="T3" s="450"/>
      <c r="U3" s="450"/>
      <c r="V3" s="450"/>
      <c r="W3" s="450"/>
      <c r="X3" s="450"/>
      <c r="Y3" s="451"/>
      <c r="Z3" s="1489" t="s">
        <v>1038</v>
      </c>
      <c r="AA3" s="1489"/>
      <c r="AB3" s="1489"/>
      <c r="AC3" s="1489"/>
      <c r="AD3" s="1489"/>
      <c r="AE3" s="1489"/>
      <c r="AF3" s="1489"/>
      <c r="AG3" s="1443"/>
      <c r="AH3" s="1258" t="s">
        <v>179</v>
      </c>
    </row>
    <row r="4" spans="1:34" s="54" customFormat="1" ht="15.95" customHeight="1" x14ac:dyDescent="0.15">
      <c r="A4" s="1217"/>
      <c r="B4" s="1259" t="s">
        <v>191</v>
      </c>
      <c r="C4" s="1316"/>
      <c r="D4" s="1316"/>
      <c r="E4" s="1316"/>
      <c r="F4" s="1316"/>
      <c r="G4" s="1316"/>
      <c r="H4" s="1316"/>
      <c r="I4" s="1257"/>
      <c r="J4" s="1444" t="s">
        <v>1180</v>
      </c>
      <c r="K4" s="1310"/>
      <c r="L4" s="1310"/>
      <c r="M4" s="1310"/>
      <c r="N4" s="1310"/>
      <c r="O4" s="1310"/>
      <c r="P4" s="1310"/>
      <c r="Q4" s="1445"/>
      <c r="R4" s="1310" t="s">
        <v>27</v>
      </c>
      <c r="S4" s="1310"/>
      <c r="T4" s="1310"/>
      <c r="U4" s="1310"/>
      <c r="V4" s="1310"/>
      <c r="W4" s="1310"/>
      <c r="X4" s="1310"/>
      <c r="Y4" s="1445"/>
      <c r="Z4" s="1310" t="s">
        <v>40</v>
      </c>
      <c r="AA4" s="1310"/>
      <c r="AB4" s="1310"/>
      <c r="AC4" s="1310"/>
      <c r="AD4" s="1310"/>
      <c r="AE4" s="1310"/>
      <c r="AF4" s="1310"/>
      <c r="AG4" s="1445"/>
      <c r="AH4" s="1218"/>
    </row>
    <row r="5" spans="1:34" s="54" customFormat="1" ht="27.75" customHeight="1" x14ac:dyDescent="0.15">
      <c r="A5" s="1217"/>
      <c r="B5" s="445" t="s">
        <v>752</v>
      </c>
      <c r="C5" s="1352" t="s">
        <v>1183</v>
      </c>
      <c r="D5" s="1353"/>
      <c r="E5" s="1353"/>
      <c r="F5" s="1354"/>
      <c r="G5" s="1307" t="s">
        <v>299</v>
      </c>
      <c r="H5" s="1487"/>
      <c r="I5" s="1488"/>
      <c r="J5" s="445" t="s">
        <v>752</v>
      </c>
      <c r="K5" s="1352" t="s">
        <v>1183</v>
      </c>
      <c r="L5" s="1353"/>
      <c r="M5" s="1353"/>
      <c r="N5" s="1354"/>
      <c r="O5" s="1333" t="s">
        <v>299</v>
      </c>
      <c r="P5" s="1334"/>
      <c r="Q5" s="1335"/>
      <c r="R5" s="446" t="s">
        <v>752</v>
      </c>
      <c r="S5" s="1352" t="s">
        <v>1183</v>
      </c>
      <c r="T5" s="1353"/>
      <c r="U5" s="1353"/>
      <c r="V5" s="1354"/>
      <c r="W5" s="1333" t="s">
        <v>299</v>
      </c>
      <c r="X5" s="1334"/>
      <c r="Y5" s="1335"/>
      <c r="Z5" s="445" t="s">
        <v>752</v>
      </c>
      <c r="AA5" s="1352" t="s">
        <v>1183</v>
      </c>
      <c r="AB5" s="1353"/>
      <c r="AC5" s="1353"/>
      <c r="AD5" s="1354"/>
      <c r="AE5" s="1333" t="s">
        <v>299</v>
      </c>
      <c r="AF5" s="1334"/>
      <c r="AG5" s="1335"/>
      <c r="AH5" s="1218"/>
    </row>
    <row r="6" spans="1:34" s="156" customFormat="1" ht="31.5" customHeight="1" x14ac:dyDescent="0.15">
      <c r="A6" s="1217"/>
      <c r="B6" s="1490" t="s">
        <v>615</v>
      </c>
      <c r="C6" s="1059" t="s">
        <v>820</v>
      </c>
      <c r="D6" s="1307" t="s">
        <v>1040</v>
      </c>
      <c r="E6" s="1487"/>
      <c r="F6" s="1488"/>
      <c r="G6" s="1491" t="s">
        <v>307</v>
      </c>
      <c r="H6" s="1492" t="s">
        <v>311</v>
      </c>
      <c r="I6" s="1494" t="s">
        <v>979</v>
      </c>
      <c r="J6" s="1490" t="s">
        <v>615</v>
      </c>
      <c r="K6" s="1059" t="s">
        <v>820</v>
      </c>
      <c r="L6" s="1307" t="s">
        <v>1040</v>
      </c>
      <c r="M6" s="1487"/>
      <c r="N6" s="1488"/>
      <c r="O6" s="1491" t="s">
        <v>307</v>
      </c>
      <c r="P6" s="1492" t="s">
        <v>311</v>
      </c>
      <c r="Q6" s="1494" t="s">
        <v>979</v>
      </c>
      <c r="R6" s="1490" t="s">
        <v>615</v>
      </c>
      <c r="S6" s="1059" t="s">
        <v>820</v>
      </c>
      <c r="T6" s="1307" t="s">
        <v>1040</v>
      </c>
      <c r="U6" s="1487"/>
      <c r="V6" s="1488"/>
      <c r="W6" s="1491" t="s">
        <v>307</v>
      </c>
      <c r="X6" s="1492" t="s">
        <v>311</v>
      </c>
      <c r="Y6" s="1494" t="s">
        <v>979</v>
      </c>
      <c r="Z6" s="1490" t="s">
        <v>615</v>
      </c>
      <c r="AA6" s="1059" t="s">
        <v>820</v>
      </c>
      <c r="AB6" s="1307" t="s">
        <v>1040</v>
      </c>
      <c r="AC6" s="1487"/>
      <c r="AD6" s="1488"/>
      <c r="AE6" s="1491" t="s">
        <v>307</v>
      </c>
      <c r="AF6" s="1492" t="s">
        <v>311</v>
      </c>
      <c r="AG6" s="1494" t="s">
        <v>979</v>
      </c>
      <c r="AH6" s="1218"/>
    </row>
    <row r="7" spans="1:34" s="156" customFormat="1" ht="40.5" x14ac:dyDescent="0.15">
      <c r="A7" s="1257"/>
      <c r="B7" s="1464"/>
      <c r="C7" s="455" t="s">
        <v>389</v>
      </c>
      <c r="D7" s="454"/>
      <c r="E7" s="452" t="s">
        <v>311</v>
      </c>
      <c r="F7" s="452" t="s">
        <v>979</v>
      </c>
      <c r="G7" s="1444"/>
      <c r="H7" s="1493"/>
      <c r="I7" s="1460"/>
      <c r="J7" s="1464"/>
      <c r="K7" s="455" t="s">
        <v>389</v>
      </c>
      <c r="L7" s="454"/>
      <c r="M7" s="452" t="s">
        <v>311</v>
      </c>
      <c r="N7" s="452" t="s">
        <v>979</v>
      </c>
      <c r="O7" s="1464"/>
      <c r="P7" s="1493"/>
      <c r="Q7" s="1460"/>
      <c r="R7" s="1464"/>
      <c r="S7" s="455" t="s">
        <v>389</v>
      </c>
      <c r="T7" s="454"/>
      <c r="U7" s="452" t="s">
        <v>311</v>
      </c>
      <c r="V7" s="452" t="s">
        <v>979</v>
      </c>
      <c r="W7" s="1464"/>
      <c r="X7" s="1493"/>
      <c r="Y7" s="1460"/>
      <c r="Z7" s="1464"/>
      <c r="AA7" s="455" t="s">
        <v>389</v>
      </c>
      <c r="AB7" s="992" t="s">
        <v>445</v>
      </c>
      <c r="AC7" s="452" t="s">
        <v>311</v>
      </c>
      <c r="AD7" s="452" t="s">
        <v>979</v>
      </c>
      <c r="AE7" s="1464"/>
      <c r="AF7" s="1493"/>
      <c r="AG7" s="1460"/>
      <c r="AH7" s="1259"/>
    </row>
    <row r="8" spans="1:34" s="137" customFormat="1" ht="24" customHeight="1" x14ac:dyDescent="0.15">
      <c r="A8" s="659">
        <v>2013</v>
      </c>
      <c r="B8" s="447">
        <f t="shared" ref="B8:D9" si="0">SUM(J8,R8,Z8)</f>
        <v>5</v>
      </c>
      <c r="C8" s="447">
        <f t="shared" si="0"/>
        <v>61</v>
      </c>
      <c r="D8" s="447">
        <f t="shared" si="0"/>
        <v>45</v>
      </c>
      <c r="E8" s="447">
        <v>8</v>
      </c>
      <c r="F8" s="447">
        <v>37</v>
      </c>
      <c r="G8" s="447">
        <f>SUM(O8,W8,AE8)</f>
        <v>17</v>
      </c>
      <c r="H8" s="447">
        <v>7</v>
      </c>
      <c r="I8" s="447">
        <v>10</v>
      </c>
      <c r="J8" s="448">
        <v>2</v>
      </c>
      <c r="K8" s="448">
        <v>34</v>
      </c>
      <c r="L8" s="448">
        <v>22</v>
      </c>
      <c r="M8" s="448">
        <v>6</v>
      </c>
      <c r="N8" s="448">
        <v>16</v>
      </c>
      <c r="O8" s="448">
        <v>8</v>
      </c>
      <c r="P8" s="448">
        <v>4</v>
      </c>
      <c r="Q8" s="448">
        <v>4</v>
      </c>
      <c r="R8" s="448">
        <v>3</v>
      </c>
      <c r="S8" s="448">
        <v>27</v>
      </c>
      <c r="T8" s="448">
        <v>23</v>
      </c>
      <c r="U8" s="448">
        <v>2</v>
      </c>
      <c r="V8" s="448">
        <v>21</v>
      </c>
      <c r="W8" s="448">
        <v>9</v>
      </c>
      <c r="X8" s="448">
        <v>3</v>
      </c>
      <c r="Y8" s="448">
        <v>6</v>
      </c>
      <c r="Z8" s="448">
        <v>0</v>
      </c>
      <c r="AA8" s="448">
        <v>0</v>
      </c>
      <c r="AB8" s="448">
        <v>0</v>
      </c>
      <c r="AC8" s="448">
        <v>0</v>
      </c>
      <c r="AD8" s="448">
        <v>0</v>
      </c>
      <c r="AE8" s="448">
        <v>0</v>
      </c>
      <c r="AF8" s="448">
        <v>0</v>
      </c>
      <c r="AG8" s="692">
        <v>0</v>
      </c>
      <c r="AH8" s="668">
        <v>2013</v>
      </c>
    </row>
    <row r="9" spans="1:34" s="126" customFormat="1" ht="24" customHeight="1" x14ac:dyDescent="0.15">
      <c r="A9" s="659">
        <v>2014</v>
      </c>
      <c r="B9" s="447">
        <f t="shared" si="0"/>
        <v>6</v>
      </c>
      <c r="C9" s="447">
        <f t="shared" si="0"/>
        <v>89</v>
      </c>
      <c r="D9" s="447">
        <f t="shared" si="0"/>
        <v>52</v>
      </c>
      <c r="E9" s="447">
        <f>SUM(M9,U9,AC9)</f>
        <v>3</v>
      </c>
      <c r="F9" s="447">
        <f>SUM(N9,V9,AD9)</f>
        <v>49</v>
      </c>
      <c r="G9" s="447">
        <f>SUM(O9,W9,AE9)</f>
        <v>27</v>
      </c>
      <c r="H9" s="447">
        <f>SUM(P9,X9,AF9)</f>
        <v>8</v>
      </c>
      <c r="I9" s="447">
        <f>SUM(Q9,Y9,AG9)</f>
        <v>19</v>
      </c>
      <c r="J9" s="448">
        <v>3</v>
      </c>
      <c r="K9" s="448">
        <v>65</v>
      </c>
      <c r="L9" s="448">
        <v>33</v>
      </c>
      <c r="M9" s="448">
        <v>2</v>
      </c>
      <c r="N9" s="448">
        <v>31</v>
      </c>
      <c r="O9" s="448">
        <v>18</v>
      </c>
      <c r="P9" s="448">
        <v>5</v>
      </c>
      <c r="Q9" s="448">
        <v>13</v>
      </c>
      <c r="R9" s="448">
        <v>3</v>
      </c>
      <c r="S9" s="448">
        <v>24</v>
      </c>
      <c r="T9" s="448">
        <v>19</v>
      </c>
      <c r="U9" s="448">
        <v>1</v>
      </c>
      <c r="V9" s="448">
        <v>18</v>
      </c>
      <c r="W9" s="448">
        <v>9</v>
      </c>
      <c r="X9" s="448">
        <v>3</v>
      </c>
      <c r="Y9" s="448">
        <v>6</v>
      </c>
      <c r="Z9" s="448">
        <v>0</v>
      </c>
      <c r="AA9" s="448">
        <v>0</v>
      </c>
      <c r="AB9" s="448">
        <v>0</v>
      </c>
      <c r="AC9" s="448">
        <v>0</v>
      </c>
      <c r="AD9" s="448">
        <v>0</v>
      </c>
      <c r="AE9" s="448">
        <v>0</v>
      </c>
      <c r="AF9" s="448">
        <v>0</v>
      </c>
      <c r="AG9" s="692">
        <v>0</v>
      </c>
      <c r="AH9" s="668">
        <v>2014</v>
      </c>
    </row>
    <row r="10" spans="1:34" s="126" customFormat="1" ht="24" customHeight="1" x14ac:dyDescent="0.15">
      <c r="A10" s="659">
        <v>2015</v>
      </c>
      <c r="B10" s="447">
        <v>6</v>
      </c>
      <c r="C10" s="447">
        <v>89</v>
      </c>
      <c r="D10" s="447">
        <v>81</v>
      </c>
      <c r="E10" s="447">
        <v>15</v>
      </c>
      <c r="F10" s="447">
        <v>66</v>
      </c>
      <c r="G10" s="447">
        <v>31</v>
      </c>
      <c r="H10" s="447">
        <v>10</v>
      </c>
      <c r="I10" s="447">
        <v>21</v>
      </c>
      <c r="J10" s="448">
        <v>3</v>
      </c>
      <c r="K10" s="448">
        <v>65</v>
      </c>
      <c r="L10" s="448">
        <v>64</v>
      </c>
      <c r="M10" s="448">
        <v>14</v>
      </c>
      <c r="N10" s="448">
        <v>50</v>
      </c>
      <c r="O10" s="448">
        <v>23</v>
      </c>
      <c r="P10" s="448">
        <v>7</v>
      </c>
      <c r="Q10" s="448">
        <v>16</v>
      </c>
      <c r="R10" s="448">
        <v>3</v>
      </c>
      <c r="S10" s="448">
        <v>24</v>
      </c>
      <c r="T10" s="448">
        <v>17</v>
      </c>
      <c r="U10" s="448">
        <v>1</v>
      </c>
      <c r="V10" s="448">
        <v>16</v>
      </c>
      <c r="W10" s="448">
        <v>8</v>
      </c>
      <c r="X10" s="448">
        <v>3</v>
      </c>
      <c r="Y10" s="448">
        <v>5</v>
      </c>
      <c r="Z10" s="448">
        <v>0</v>
      </c>
      <c r="AA10" s="448">
        <v>0</v>
      </c>
      <c r="AB10" s="448">
        <v>0</v>
      </c>
      <c r="AC10" s="448">
        <v>0</v>
      </c>
      <c r="AD10" s="448">
        <v>0</v>
      </c>
      <c r="AE10" s="448">
        <v>0</v>
      </c>
      <c r="AF10" s="448">
        <v>0</v>
      </c>
      <c r="AG10" s="692">
        <v>0</v>
      </c>
      <c r="AH10" s="668">
        <v>2015</v>
      </c>
    </row>
    <row r="11" spans="1:34" s="126" customFormat="1" ht="24" customHeight="1" x14ac:dyDescent="0.15">
      <c r="A11" s="749">
        <v>2016</v>
      </c>
      <c r="B11" s="447">
        <v>6</v>
      </c>
      <c r="C11" s="447">
        <v>89</v>
      </c>
      <c r="D11" s="447">
        <v>66</v>
      </c>
      <c r="E11" s="447">
        <v>11</v>
      </c>
      <c r="F11" s="447">
        <v>55</v>
      </c>
      <c r="G11" s="447">
        <v>23</v>
      </c>
      <c r="H11" s="447">
        <v>5</v>
      </c>
      <c r="I11" s="447">
        <v>18</v>
      </c>
      <c r="J11" s="448">
        <v>3</v>
      </c>
      <c r="K11" s="448">
        <v>65</v>
      </c>
      <c r="L11" s="448">
        <v>53</v>
      </c>
      <c r="M11" s="448">
        <v>10</v>
      </c>
      <c r="N11" s="448">
        <v>43</v>
      </c>
      <c r="O11" s="448">
        <v>18</v>
      </c>
      <c r="P11" s="448">
        <v>3</v>
      </c>
      <c r="Q11" s="448">
        <v>15</v>
      </c>
      <c r="R11" s="448">
        <v>3</v>
      </c>
      <c r="S11" s="448">
        <v>24</v>
      </c>
      <c r="T11" s="448">
        <v>13</v>
      </c>
      <c r="U11" s="448">
        <v>1</v>
      </c>
      <c r="V11" s="448">
        <v>12</v>
      </c>
      <c r="W11" s="448">
        <v>5</v>
      </c>
      <c r="X11" s="448">
        <v>2</v>
      </c>
      <c r="Y11" s="448">
        <v>3</v>
      </c>
      <c r="Z11" s="448">
        <v>0</v>
      </c>
      <c r="AA11" s="448">
        <v>0</v>
      </c>
      <c r="AB11" s="448">
        <v>0</v>
      </c>
      <c r="AC11" s="448">
        <v>0</v>
      </c>
      <c r="AD11" s="448">
        <v>0</v>
      </c>
      <c r="AE11" s="448">
        <v>0</v>
      </c>
      <c r="AF11" s="448">
        <v>0</v>
      </c>
      <c r="AG11" s="692">
        <v>0</v>
      </c>
      <c r="AH11" s="668">
        <v>2016</v>
      </c>
    </row>
    <row r="12" spans="1:34" s="126" customFormat="1" ht="24" customHeight="1" x14ac:dyDescent="0.15">
      <c r="A12" s="791">
        <v>2017</v>
      </c>
      <c r="B12" s="447">
        <v>5</v>
      </c>
      <c r="C12" s="447">
        <v>75</v>
      </c>
      <c r="D12" s="447">
        <v>59</v>
      </c>
      <c r="E12" s="447">
        <v>10</v>
      </c>
      <c r="F12" s="447">
        <v>49</v>
      </c>
      <c r="G12" s="447">
        <v>25</v>
      </c>
      <c r="H12" s="447">
        <v>7</v>
      </c>
      <c r="I12" s="447">
        <v>18</v>
      </c>
      <c r="J12" s="448">
        <v>3</v>
      </c>
      <c r="K12" s="448">
        <v>59</v>
      </c>
      <c r="L12" s="448">
        <v>47</v>
      </c>
      <c r="M12" s="448">
        <v>10</v>
      </c>
      <c r="N12" s="448">
        <v>37</v>
      </c>
      <c r="O12" s="448">
        <v>20</v>
      </c>
      <c r="P12" s="448">
        <v>5</v>
      </c>
      <c r="Q12" s="448">
        <v>15</v>
      </c>
      <c r="R12" s="448">
        <v>2</v>
      </c>
      <c r="S12" s="448">
        <v>16</v>
      </c>
      <c r="T12" s="448">
        <v>12</v>
      </c>
      <c r="U12" s="448">
        <v>0</v>
      </c>
      <c r="V12" s="448">
        <v>12</v>
      </c>
      <c r="W12" s="448">
        <v>5</v>
      </c>
      <c r="X12" s="448">
        <v>2</v>
      </c>
      <c r="Y12" s="448">
        <v>3</v>
      </c>
      <c r="Z12" s="448">
        <v>0</v>
      </c>
      <c r="AA12" s="448">
        <v>0</v>
      </c>
      <c r="AB12" s="448">
        <v>0</v>
      </c>
      <c r="AC12" s="448">
        <v>0</v>
      </c>
      <c r="AD12" s="448">
        <v>0</v>
      </c>
      <c r="AE12" s="448">
        <v>0</v>
      </c>
      <c r="AF12" s="448">
        <v>0</v>
      </c>
      <c r="AG12" s="692">
        <v>0</v>
      </c>
      <c r="AH12" s="668">
        <v>2017</v>
      </c>
    </row>
    <row r="13" spans="1:34" s="126" customFormat="1" ht="24" customHeight="1" x14ac:dyDescent="0.15">
      <c r="A13" s="870">
        <v>2018</v>
      </c>
      <c r="B13" s="447">
        <v>5</v>
      </c>
      <c r="C13" s="447">
        <v>83</v>
      </c>
      <c r="D13" s="447">
        <v>57</v>
      </c>
      <c r="E13" s="447">
        <v>16</v>
      </c>
      <c r="F13" s="447">
        <v>41</v>
      </c>
      <c r="G13" s="447">
        <v>26</v>
      </c>
      <c r="H13" s="447">
        <v>3</v>
      </c>
      <c r="I13" s="447">
        <v>23</v>
      </c>
      <c r="J13" s="448">
        <v>3</v>
      </c>
      <c r="K13" s="448">
        <v>65</v>
      </c>
      <c r="L13" s="448">
        <v>44</v>
      </c>
      <c r="M13" s="448">
        <v>13</v>
      </c>
      <c r="N13" s="448">
        <v>31</v>
      </c>
      <c r="O13" s="448">
        <v>19</v>
      </c>
      <c r="P13" s="448">
        <v>2</v>
      </c>
      <c r="Q13" s="448">
        <v>17</v>
      </c>
      <c r="R13" s="448">
        <v>2</v>
      </c>
      <c r="S13" s="448">
        <v>18</v>
      </c>
      <c r="T13" s="448">
        <v>13</v>
      </c>
      <c r="U13" s="448">
        <v>3</v>
      </c>
      <c r="V13" s="448">
        <v>10</v>
      </c>
      <c r="W13" s="448">
        <v>7</v>
      </c>
      <c r="X13" s="448">
        <v>1</v>
      </c>
      <c r="Y13" s="448">
        <v>6</v>
      </c>
      <c r="Z13" s="448">
        <v>0</v>
      </c>
      <c r="AA13" s="448">
        <v>0</v>
      </c>
      <c r="AB13" s="448">
        <v>0</v>
      </c>
      <c r="AC13" s="448">
        <v>0</v>
      </c>
      <c r="AD13" s="448">
        <v>0</v>
      </c>
      <c r="AE13" s="448">
        <v>0</v>
      </c>
      <c r="AF13" s="448">
        <v>0</v>
      </c>
      <c r="AG13" s="692">
        <v>0</v>
      </c>
      <c r="AH13" s="668">
        <v>2018</v>
      </c>
    </row>
    <row r="14" spans="1:34" s="137" customFormat="1" ht="24" customHeight="1" x14ac:dyDescent="0.15">
      <c r="A14" s="674">
        <v>2019</v>
      </c>
      <c r="B14" s="963">
        <v>5</v>
      </c>
      <c r="C14" s="963">
        <v>83</v>
      </c>
      <c r="D14" s="963">
        <v>51</v>
      </c>
      <c r="E14" s="963">
        <v>7</v>
      </c>
      <c r="F14" s="963">
        <v>44</v>
      </c>
      <c r="G14" s="963">
        <v>26</v>
      </c>
      <c r="H14" s="963">
        <v>4</v>
      </c>
      <c r="I14" s="963">
        <v>22</v>
      </c>
      <c r="J14" s="963">
        <v>3</v>
      </c>
      <c r="K14" s="963">
        <v>65</v>
      </c>
      <c r="L14" s="963">
        <v>46</v>
      </c>
      <c r="M14" s="963">
        <v>7</v>
      </c>
      <c r="N14" s="963">
        <v>39</v>
      </c>
      <c r="O14" s="963">
        <v>19</v>
      </c>
      <c r="P14" s="963">
        <v>2</v>
      </c>
      <c r="Q14" s="963">
        <v>17</v>
      </c>
      <c r="R14" s="963">
        <v>2</v>
      </c>
      <c r="S14" s="963">
        <v>18</v>
      </c>
      <c r="T14" s="963">
        <v>5</v>
      </c>
      <c r="U14" s="964" t="s">
        <v>732</v>
      </c>
      <c r="V14" s="963">
        <v>5</v>
      </c>
      <c r="W14" s="963">
        <v>7</v>
      </c>
      <c r="X14" s="963">
        <v>2</v>
      </c>
      <c r="Y14" s="963">
        <v>5</v>
      </c>
      <c r="Z14" s="986" t="s">
        <v>732</v>
      </c>
      <c r="AA14" s="986" t="s">
        <v>732</v>
      </c>
      <c r="AB14" s="986" t="s">
        <v>732</v>
      </c>
      <c r="AC14" s="986" t="s">
        <v>732</v>
      </c>
      <c r="AD14" s="986" t="s">
        <v>732</v>
      </c>
      <c r="AE14" s="986" t="s">
        <v>732</v>
      </c>
      <c r="AF14" s="986" t="s">
        <v>732</v>
      </c>
      <c r="AG14" s="986" t="s">
        <v>732</v>
      </c>
      <c r="AH14" s="922">
        <v>2019</v>
      </c>
    </row>
    <row r="15" spans="1:34" s="49" customFormat="1" ht="12.75" customHeight="1" x14ac:dyDescent="0.2">
      <c r="A15" s="380" t="s">
        <v>724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250"/>
      <c r="AA15" s="250"/>
      <c r="AB15" s="250"/>
      <c r="AC15" s="250"/>
      <c r="AD15" s="250"/>
      <c r="AE15" s="250"/>
      <c r="AF15" s="250"/>
      <c r="AG15" s="250"/>
      <c r="AH15" s="250"/>
    </row>
    <row r="16" spans="1:34" s="49" customFormat="1" ht="12.75" customHeight="1" x14ac:dyDescent="0.2">
      <c r="A16" s="380" t="s">
        <v>1120</v>
      </c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49"/>
      <c r="U16" s="449"/>
      <c r="V16" s="449"/>
      <c r="W16" s="449"/>
      <c r="X16" s="449"/>
      <c r="Y16" s="449"/>
      <c r="Z16" s="250"/>
      <c r="AA16" s="250"/>
      <c r="AB16" s="250"/>
      <c r="AC16" s="250"/>
      <c r="AD16" s="250"/>
      <c r="AE16" s="250"/>
      <c r="AF16" s="250"/>
      <c r="AG16" s="250"/>
      <c r="AH16" s="250"/>
    </row>
    <row r="17" spans="1:34" ht="12" customHeight="1" x14ac:dyDescent="0.3">
      <c r="A17" s="49" t="s">
        <v>1196</v>
      </c>
      <c r="B17" s="87"/>
      <c r="C17" s="87"/>
      <c r="G17" s="87"/>
      <c r="H17" s="87"/>
      <c r="I17" s="87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</row>
    <row r="18" spans="1:34" x14ac:dyDescent="0.3">
      <c r="B18" s="87"/>
      <c r="C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AH18" s="87"/>
    </row>
    <row r="19" spans="1:34" x14ac:dyDescent="0.3">
      <c r="B19" s="87"/>
      <c r="C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AH19" s="87"/>
    </row>
    <row r="20" spans="1:34" x14ac:dyDescent="0.3">
      <c r="B20" s="87"/>
      <c r="C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</row>
    <row r="21" spans="1:34" x14ac:dyDescent="0.3">
      <c r="B21" s="87"/>
      <c r="C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</row>
    <row r="22" spans="1:34" x14ac:dyDescent="0.3">
      <c r="B22" s="87"/>
      <c r="C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</row>
    <row r="23" spans="1:34" x14ac:dyDescent="0.3">
      <c r="B23" s="87"/>
      <c r="C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</row>
    <row r="24" spans="1:34" x14ac:dyDescent="0.3">
      <c r="B24" s="87"/>
      <c r="C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34" ht="1.5" customHeight="1" x14ac:dyDescent="0.3">
      <c r="B25" s="87"/>
      <c r="C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</row>
    <row r="26" spans="1:34" ht="3" customHeight="1" x14ac:dyDescent="0.3">
      <c r="B26" s="87"/>
      <c r="C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</row>
    <row r="27" spans="1:34" x14ac:dyDescent="0.3">
      <c r="B27" s="87"/>
      <c r="C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</row>
    <row r="28" spans="1:34" x14ac:dyDescent="0.3">
      <c r="B28" s="87"/>
      <c r="C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</row>
    <row r="29" spans="1:34" x14ac:dyDescent="0.3">
      <c r="B29" s="87"/>
      <c r="C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</row>
    <row r="30" spans="1:34" x14ac:dyDescent="0.3">
      <c r="B30" s="87"/>
      <c r="C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</row>
    <row r="31" spans="1:34" x14ac:dyDescent="0.3">
      <c r="B31" s="87"/>
      <c r="C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</row>
    <row r="32" spans="1:34" x14ac:dyDescent="0.3">
      <c r="B32" s="87"/>
      <c r="C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</row>
    <row r="33" spans="2:17" x14ac:dyDescent="0.3">
      <c r="B33" s="87"/>
      <c r="C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</row>
    <row r="34" spans="2:17" x14ac:dyDescent="0.3">
      <c r="B34" s="87"/>
      <c r="C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</row>
    <row r="35" spans="2:17" x14ac:dyDescent="0.3">
      <c r="B35" s="87"/>
      <c r="C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</row>
    <row r="36" spans="2:17" x14ac:dyDescent="0.3">
      <c r="B36" s="87"/>
      <c r="C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</row>
    <row r="37" spans="2:17" x14ac:dyDescent="0.3">
      <c r="B37" s="87"/>
      <c r="C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</row>
    <row r="38" spans="2:17" x14ac:dyDescent="0.3">
      <c r="B38" s="87"/>
      <c r="C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</row>
    <row r="39" spans="2:17" x14ac:dyDescent="0.3">
      <c r="B39" s="87"/>
      <c r="C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</row>
    <row r="40" spans="2:17" x14ac:dyDescent="0.3">
      <c r="B40" s="87"/>
      <c r="C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</row>
  </sheetData>
  <mergeCells count="38">
    <mergeCell ref="O6:O7"/>
    <mergeCell ref="AE6:AE7"/>
    <mergeCell ref="W6:W7"/>
    <mergeCell ref="R6:R7"/>
    <mergeCell ref="AA5:AD5"/>
    <mergeCell ref="Z6:Z7"/>
    <mergeCell ref="AH3:AH7"/>
    <mergeCell ref="J6:J7"/>
    <mergeCell ref="B3:I3"/>
    <mergeCell ref="B4:I4"/>
    <mergeCell ref="AF6:AF7"/>
    <mergeCell ref="AG6:AG7"/>
    <mergeCell ref="H6:H7"/>
    <mergeCell ref="I6:I7"/>
    <mergeCell ref="P6:P7"/>
    <mergeCell ref="Q6:Q7"/>
    <mergeCell ref="D6:F6"/>
    <mergeCell ref="L6:N6"/>
    <mergeCell ref="T6:V6"/>
    <mergeCell ref="AB6:AD6"/>
    <mergeCell ref="X6:X7"/>
    <mergeCell ref="Y6:Y7"/>
    <mergeCell ref="A1:Q1"/>
    <mergeCell ref="O5:Q5"/>
    <mergeCell ref="G5:I5"/>
    <mergeCell ref="W5:Y5"/>
    <mergeCell ref="AE5:AG5"/>
    <mergeCell ref="S5:V5"/>
    <mergeCell ref="Z3:AG3"/>
    <mergeCell ref="Z4:AG4"/>
    <mergeCell ref="R4:Y4"/>
    <mergeCell ref="A3:A7"/>
    <mergeCell ref="C5:F5"/>
    <mergeCell ref="B6:B7"/>
    <mergeCell ref="J3:Q3"/>
    <mergeCell ref="J4:Q4"/>
    <mergeCell ref="G6:G7"/>
    <mergeCell ref="K5:N5"/>
  </mergeCells>
  <phoneticPr fontId="43" type="noConversion"/>
  <pageMargins left="0.60000002384185791" right="0.43000000715255737" top="1.2597222328186035" bottom="1.4959722757339478" header="0.82652777433395386" footer="0.51166665554046631"/>
  <pageSetup paperSize="9" scale="49" pageOrder="overThenDown" orientation="portrait" r:id="rId1"/>
  <headerFooter>
    <oddHeader xml:space="preserve">&amp;L&amp;"돋움,Regular"   &amp;P&amp;R&amp;"돋움,Regular"&amp;P   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Z19"/>
  <sheetViews>
    <sheetView view="pageBreakPreview" zoomScaleNormal="100" zoomScaleSheetLayoutView="100" workbookViewId="0">
      <selection activeCell="P20" sqref="P20"/>
    </sheetView>
  </sheetViews>
  <sheetFormatPr defaultColWidth="9" defaultRowHeight="17.25" x14ac:dyDescent="0.3"/>
  <cols>
    <col min="1" max="1" width="9.375" style="99" customWidth="1"/>
    <col min="2" max="2" width="8" style="99" customWidth="1"/>
    <col min="3" max="4" width="7.5" style="99" customWidth="1"/>
    <col min="5" max="6" width="6.625" style="99" customWidth="1"/>
    <col min="7" max="7" width="7.5" style="99" customWidth="1"/>
    <col min="8" max="9" width="6.625" style="99" customWidth="1"/>
    <col min="10" max="10" width="8" style="99" customWidth="1"/>
    <col min="11" max="12" width="7.5" style="99" customWidth="1"/>
    <col min="13" max="14" width="6.25" style="99" customWidth="1"/>
    <col min="15" max="15" width="6.75" style="99" customWidth="1"/>
    <col min="16" max="16" width="5.875" style="99" customWidth="1"/>
    <col min="17" max="17" width="6.25" style="99" customWidth="1"/>
    <col min="18" max="18" width="7.5" style="99" customWidth="1"/>
    <col min="19" max="19" width="6" style="99" customWidth="1"/>
    <col min="20" max="20" width="5.875" style="99" customWidth="1"/>
    <col min="21" max="21" width="5.625" style="99" customWidth="1"/>
    <col min="22" max="22" width="6.125" style="99" customWidth="1"/>
    <col min="23" max="23" width="5.75" style="99" customWidth="1"/>
    <col min="24" max="24" width="5.375" style="99" customWidth="1"/>
    <col min="25" max="25" width="6.25" style="99" customWidth="1"/>
    <col min="26" max="26" width="9.375" style="99" customWidth="1"/>
    <col min="27" max="16384" width="9" style="100"/>
  </cols>
  <sheetData>
    <row r="1" spans="1:26" s="48" customFormat="1" ht="24.75" customHeight="1" x14ac:dyDescent="0.15">
      <c r="A1" s="1280" t="s">
        <v>652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1280"/>
      <c r="M1" s="1280" t="s">
        <v>4</v>
      </c>
      <c r="N1" s="1280"/>
      <c r="O1" s="1280"/>
      <c r="P1" s="1280"/>
      <c r="Q1" s="1280"/>
      <c r="R1" s="1280"/>
      <c r="S1" s="1280"/>
      <c r="T1" s="1280"/>
      <c r="U1" s="1280"/>
      <c r="V1" s="1280"/>
      <c r="W1" s="1280"/>
      <c r="X1" s="1280"/>
      <c r="Y1" s="1280"/>
      <c r="Z1" s="1280"/>
    </row>
    <row r="2" spans="1:26" s="110" customFormat="1" ht="24.75" customHeight="1" x14ac:dyDescent="0.2">
      <c r="A2" s="110" t="s">
        <v>909</v>
      </c>
      <c r="Z2" s="53" t="s">
        <v>1157</v>
      </c>
    </row>
    <row r="3" spans="1:26" s="54" customFormat="1" ht="15.95" customHeight="1" x14ac:dyDescent="0.15">
      <c r="A3" s="1256" t="s">
        <v>750</v>
      </c>
      <c r="B3" s="1258" t="s">
        <v>798</v>
      </c>
      <c r="C3" s="1314"/>
      <c r="D3" s="1314"/>
      <c r="E3" s="1314"/>
      <c r="F3" s="1314"/>
      <c r="G3" s="1314"/>
      <c r="H3" s="220"/>
      <c r="I3" s="220"/>
      <c r="J3" s="1457" t="s">
        <v>1175</v>
      </c>
      <c r="K3" s="1462"/>
      <c r="L3" s="1462"/>
      <c r="M3" s="1462"/>
      <c r="N3" s="1462"/>
      <c r="O3" s="1462"/>
      <c r="P3" s="1462"/>
      <c r="Q3" s="1458"/>
      <c r="R3" s="1489" t="s">
        <v>96</v>
      </c>
      <c r="S3" s="1489"/>
      <c r="T3" s="1489"/>
      <c r="U3" s="1489"/>
      <c r="V3" s="1489"/>
      <c r="W3" s="1489"/>
      <c r="X3" s="1489"/>
      <c r="Y3" s="1443"/>
      <c r="Z3" s="1258" t="s">
        <v>179</v>
      </c>
    </row>
    <row r="4" spans="1:26" s="54" customFormat="1" ht="15.95" customHeight="1" x14ac:dyDescent="0.15">
      <c r="A4" s="1217"/>
      <c r="B4" s="1259" t="s">
        <v>191</v>
      </c>
      <c r="C4" s="1316"/>
      <c r="D4" s="1316"/>
      <c r="E4" s="1316"/>
      <c r="F4" s="1316"/>
      <c r="G4" s="1316"/>
      <c r="H4" s="365"/>
      <c r="I4" s="365"/>
      <c r="J4" s="1350"/>
      <c r="K4" s="1348"/>
      <c r="L4" s="1348"/>
      <c r="M4" s="1348"/>
      <c r="N4" s="1348"/>
      <c r="O4" s="1348"/>
      <c r="P4" s="1348"/>
      <c r="Q4" s="1349"/>
      <c r="R4" s="1310" t="s">
        <v>1187</v>
      </c>
      <c r="S4" s="1310"/>
      <c r="T4" s="1310"/>
      <c r="U4" s="1310"/>
      <c r="V4" s="1310"/>
      <c r="W4" s="1310"/>
      <c r="X4" s="1310"/>
      <c r="Y4" s="1445"/>
      <c r="Z4" s="1218"/>
    </row>
    <row r="5" spans="1:26" s="54" customFormat="1" ht="27.75" customHeight="1" x14ac:dyDescent="0.15">
      <c r="A5" s="1217"/>
      <c r="B5" s="445" t="s">
        <v>752</v>
      </c>
      <c r="C5" s="1352" t="s">
        <v>1183</v>
      </c>
      <c r="D5" s="1353"/>
      <c r="E5" s="1353"/>
      <c r="F5" s="1354"/>
      <c r="G5" s="453" t="s">
        <v>299</v>
      </c>
      <c r="H5" s="404"/>
      <c r="I5" s="405"/>
      <c r="J5" s="445" t="s">
        <v>752</v>
      </c>
      <c r="K5" s="1352" t="s">
        <v>1183</v>
      </c>
      <c r="L5" s="1353"/>
      <c r="M5" s="1353"/>
      <c r="N5" s="1354"/>
      <c r="O5" s="1504" t="s">
        <v>299</v>
      </c>
      <c r="P5" s="1505"/>
      <c r="Q5" s="1506"/>
      <c r="R5" s="446" t="s">
        <v>752</v>
      </c>
      <c r="S5" s="1352" t="s">
        <v>1183</v>
      </c>
      <c r="T5" s="1353"/>
      <c r="U5" s="1353"/>
      <c r="V5" s="1354"/>
      <c r="W5" s="1504" t="s">
        <v>299</v>
      </c>
      <c r="X5" s="1505"/>
      <c r="Y5" s="1506"/>
      <c r="Z5" s="1218"/>
    </row>
    <row r="6" spans="1:26" s="54" customFormat="1" ht="22.5" customHeight="1" x14ac:dyDescent="0.15">
      <c r="A6" s="1217"/>
      <c r="B6" s="1502" t="s">
        <v>605</v>
      </c>
      <c r="C6" s="1496" t="s">
        <v>1051</v>
      </c>
      <c r="D6" s="1355" t="s">
        <v>1050</v>
      </c>
      <c r="E6" s="457"/>
      <c r="F6" s="458"/>
      <c r="G6" s="1498" t="s">
        <v>307</v>
      </c>
      <c r="H6" s="1500" t="s">
        <v>311</v>
      </c>
      <c r="I6" s="1507" t="s">
        <v>1001</v>
      </c>
      <c r="J6" s="1502" t="s">
        <v>605</v>
      </c>
      <c r="K6" s="1496" t="s">
        <v>1051</v>
      </c>
      <c r="L6" s="1509" t="s">
        <v>1050</v>
      </c>
      <c r="M6" s="1061"/>
      <c r="N6" s="1039"/>
      <c r="O6" s="1498" t="s">
        <v>307</v>
      </c>
      <c r="P6" s="1500" t="s">
        <v>311</v>
      </c>
      <c r="Q6" s="1500" t="s">
        <v>1001</v>
      </c>
      <c r="R6" s="1495" t="s">
        <v>605</v>
      </c>
      <c r="S6" s="1496" t="s">
        <v>1051</v>
      </c>
      <c r="T6" s="1355" t="s">
        <v>1050</v>
      </c>
      <c r="U6" s="457"/>
      <c r="V6" s="458"/>
      <c r="W6" s="1498" t="s">
        <v>307</v>
      </c>
      <c r="X6" s="1500" t="s">
        <v>311</v>
      </c>
      <c r="Y6" s="1507" t="s">
        <v>979</v>
      </c>
      <c r="Z6" s="1218"/>
    </row>
    <row r="7" spans="1:26" s="54" customFormat="1" ht="27.75" customHeight="1" x14ac:dyDescent="0.15">
      <c r="A7" s="1257"/>
      <c r="B7" s="1503"/>
      <c r="C7" s="1497"/>
      <c r="D7" s="1361"/>
      <c r="E7" s="459" t="s">
        <v>311</v>
      </c>
      <c r="F7" s="459" t="s">
        <v>103</v>
      </c>
      <c r="G7" s="1499"/>
      <c r="H7" s="1501"/>
      <c r="I7" s="1508"/>
      <c r="J7" s="1503"/>
      <c r="K7" s="1497"/>
      <c r="L7" s="1510"/>
      <c r="M7" s="459" t="s">
        <v>311</v>
      </c>
      <c r="N7" s="459" t="s">
        <v>103</v>
      </c>
      <c r="O7" s="1499"/>
      <c r="P7" s="1501"/>
      <c r="Q7" s="1501"/>
      <c r="R7" s="1339"/>
      <c r="S7" s="1497"/>
      <c r="T7" s="1361"/>
      <c r="U7" s="459" t="s">
        <v>311</v>
      </c>
      <c r="V7" s="459" t="s">
        <v>103</v>
      </c>
      <c r="W7" s="1499"/>
      <c r="X7" s="1501"/>
      <c r="Y7" s="1508"/>
      <c r="Z7" s="1259"/>
    </row>
    <row r="8" spans="1:26" s="137" customFormat="1" ht="24" customHeight="1" x14ac:dyDescent="0.15">
      <c r="A8" s="659">
        <v>2013</v>
      </c>
      <c r="B8" s="447">
        <f t="shared" ref="B8:D9" si="0">SUM(J8,R8)</f>
        <v>63</v>
      </c>
      <c r="C8" s="447">
        <f t="shared" si="0"/>
        <v>1242</v>
      </c>
      <c r="D8" s="447">
        <f t="shared" si="0"/>
        <v>1124</v>
      </c>
      <c r="E8" s="447">
        <v>254</v>
      </c>
      <c r="F8" s="447">
        <v>870</v>
      </c>
      <c r="G8" s="447">
        <f>SUM(O8,W8)</f>
        <v>711</v>
      </c>
      <c r="H8" s="447">
        <v>78</v>
      </c>
      <c r="I8" s="447">
        <v>633</v>
      </c>
      <c r="J8" s="448">
        <v>27</v>
      </c>
      <c r="K8" s="448">
        <v>932</v>
      </c>
      <c r="L8" s="448">
        <v>851</v>
      </c>
      <c r="M8" s="448">
        <v>181</v>
      </c>
      <c r="N8" s="448">
        <v>670</v>
      </c>
      <c r="O8" s="448">
        <v>527</v>
      </c>
      <c r="P8" s="448">
        <v>55</v>
      </c>
      <c r="Q8" s="448">
        <v>472</v>
      </c>
      <c r="R8" s="448">
        <v>36</v>
      </c>
      <c r="S8" s="448">
        <v>310</v>
      </c>
      <c r="T8" s="448">
        <v>273</v>
      </c>
      <c r="U8" s="448">
        <v>73</v>
      </c>
      <c r="V8" s="448">
        <v>200</v>
      </c>
      <c r="W8" s="448">
        <v>184</v>
      </c>
      <c r="X8" s="448">
        <v>23</v>
      </c>
      <c r="Y8" s="692">
        <v>161</v>
      </c>
      <c r="Z8" s="658">
        <v>2013</v>
      </c>
    </row>
    <row r="9" spans="1:26" s="126" customFormat="1" ht="24" customHeight="1" x14ac:dyDescent="0.15">
      <c r="A9" s="659">
        <v>2014</v>
      </c>
      <c r="B9" s="447">
        <f t="shared" si="0"/>
        <v>66</v>
      </c>
      <c r="C9" s="447">
        <f t="shared" si="0"/>
        <v>1222</v>
      </c>
      <c r="D9" s="447">
        <f t="shared" si="0"/>
        <v>1060</v>
      </c>
      <c r="E9" s="447">
        <f>SUM(M9,U9)</f>
        <v>231</v>
      </c>
      <c r="F9" s="447">
        <f>SUM(N9,V9)</f>
        <v>829</v>
      </c>
      <c r="G9" s="447">
        <f>SUM(O9,W9)</f>
        <v>793</v>
      </c>
      <c r="H9" s="447">
        <f>SUM(P9,X9)</f>
        <v>123</v>
      </c>
      <c r="I9" s="447">
        <f>SUM(Q9,Y9)</f>
        <v>670</v>
      </c>
      <c r="J9" s="448">
        <v>27</v>
      </c>
      <c r="K9" s="448">
        <v>885</v>
      </c>
      <c r="L9" s="448">
        <v>797</v>
      </c>
      <c r="M9" s="448">
        <v>176</v>
      </c>
      <c r="N9" s="448">
        <v>621</v>
      </c>
      <c r="O9" s="448">
        <v>549</v>
      </c>
      <c r="P9" s="448">
        <v>74</v>
      </c>
      <c r="Q9" s="448">
        <v>475</v>
      </c>
      <c r="R9" s="448">
        <v>39</v>
      </c>
      <c r="S9" s="448">
        <v>337</v>
      </c>
      <c r="T9" s="448">
        <v>263</v>
      </c>
      <c r="U9" s="448">
        <v>55</v>
      </c>
      <c r="V9" s="448">
        <v>208</v>
      </c>
      <c r="W9" s="448">
        <v>244</v>
      </c>
      <c r="X9" s="448">
        <v>49</v>
      </c>
      <c r="Y9" s="692">
        <v>195</v>
      </c>
      <c r="Z9" s="658">
        <v>2014</v>
      </c>
    </row>
    <row r="10" spans="1:26" s="126" customFormat="1" ht="24" customHeight="1" x14ac:dyDescent="0.15">
      <c r="A10" s="659">
        <v>2015</v>
      </c>
      <c r="B10" s="447">
        <v>66</v>
      </c>
      <c r="C10" s="447">
        <v>1318</v>
      </c>
      <c r="D10" s="447">
        <v>1176</v>
      </c>
      <c r="E10" s="447">
        <v>278</v>
      </c>
      <c r="F10" s="447">
        <v>898</v>
      </c>
      <c r="G10" s="447">
        <v>803</v>
      </c>
      <c r="H10" s="447">
        <v>75</v>
      </c>
      <c r="I10" s="447">
        <v>728</v>
      </c>
      <c r="J10" s="448">
        <v>31</v>
      </c>
      <c r="K10" s="448">
        <v>1007</v>
      </c>
      <c r="L10" s="448">
        <v>912</v>
      </c>
      <c r="M10" s="448">
        <v>203</v>
      </c>
      <c r="N10" s="448">
        <v>709</v>
      </c>
      <c r="O10" s="448">
        <v>604</v>
      </c>
      <c r="P10" s="448">
        <v>55</v>
      </c>
      <c r="Q10" s="448">
        <v>549</v>
      </c>
      <c r="R10" s="448">
        <v>35</v>
      </c>
      <c r="S10" s="448">
        <v>311</v>
      </c>
      <c r="T10" s="448">
        <v>264</v>
      </c>
      <c r="U10" s="448">
        <v>75</v>
      </c>
      <c r="V10" s="448">
        <v>189</v>
      </c>
      <c r="W10" s="448">
        <v>199</v>
      </c>
      <c r="X10" s="448">
        <v>20</v>
      </c>
      <c r="Y10" s="692">
        <v>179</v>
      </c>
      <c r="Z10" s="658">
        <v>2015</v>
      </c>
    </row>
    <row r="11" spans="1:26" s="126" customFormat="1" ht="24" customHeight="1" x14ac:dyDescent="0.15">
      <c r="A11" s="749">
        <v>2016</v>
      </c>
      <c r="B11" s="447">
        <v>68</v>
      </c>
      <c r="C11" s="447">
        <v>1388</v>
      </c>
      <c r="D11" s="447">
        <v>1247</v>
      </c>
      <c r="E11" s="447">
        <v>280</v>
      </c>
      <c r="F11" s="447">
        <v>967</v>
      </c>
      <c r="G11" s="447">
        <v>872</v>
      </c>
      <c r="H11" s="447">
        <v>76</v>
      </c>
      <c r="I11" s="447">
        <v>796</v>
      </c>
      <c r="J11" s="448">
        <v>36</v>
      </c>
      <c r="K11" s="448">
        <v>1104</v>
      </c>
      <c r="L11" s="448">
        <v>998</v>
      </c>
      <c r="M11" s="448">
        <v>226</v>
      </c>
      <c r="N11" s="448">
        <v>772</v>
      </c>
      <c r="O11" s="448">
        <v>674</v>
      </c>
      <c r="P11" s="448">
        <v>57</v>
      </c>
      <c r="Q11" s="448">
        <v>617</v>
      </c>
      <c r="R11" s="448">
        <v>32</v>
      </c>
      <c r="S11" s="448">
        <v>284</v>
      </c>
      <c r="T11" s="448">
        <v>249</v>
      </c>
      <c r="U11" s="448">
        <v>54</v>
      </c>
      <c r="V11" s="448">
        <v>195</v>
      </c>
      <c r="W11" s="448">
        <v>198</v>
      </c>
      <c r="X11" s="448">
        <v>19</v>
      </c>
      <c r="Y11" s="692">
        <v>179</v>
      </c>
      <c r="Z11" s="748">
        <v>2016</v>
      </c>
    </row>
    <row r="12" spans="1:26" s="126" customFormat="1" ht="24" customHeight="1" x14ac:dyDescent="0.15">
      <c r="A12" s="791">
        <v>2017</v>
      </c>
      <c r="B12" s="447">
        <v>72</v>
      </c>
      <c r="C12" s="447">
        <v>1494</v>
      </c>
      <c r="D12" s="447">
        <v>1342</v>
      </c>
      <c r="E12" s="447">
        <v>297</v>
      </c>
      <c r="F12" s="447">
        <v>1045</v>
      </c>
      <c r="G12" s="447">
        <v>970</v>
      </c>
      <c r="H12" s="447">
        <v>103</v>
      </c>
      <c r="I12" s="447">
        <v>867</v>
      </c>
      <c r="J12" s="448">
        <v>39</v>
      </c>
      <c r="K12" s="448">
        <v>1201</v>
      </c>
      <c r="L12" s="448">
        <v>1101</v>
      </c>
      <c r="M12" s="448">
        <v>242</v>
      </c>
      <c r="N12" s="448">
        <v>859</v>
      </c>
      <c r="O12" s="448">
        <v>776</v>
      </c>
      <c r="P12" s="448">
        <v>85</v>
      </c>
      <c r="Q12" s="448">
        <v>691</v>
      </c>
      <c r="R12" s="448">
        <v>33</v>
      </c>
      <c r="S12" s="448">
        <v>293</v>
      </c>
      <c r="T12" s="448">
        <v>241</v>
      </c>
      <c r="U12" s="448">
        <v>55</v>
      </c>
      <c r="V12" s="448">
        <v>186</v>
      </c>
      <c r="W12" s="448">
        <v>194</v>
      </c>
      <c r="X12" s="448">
        <v>18</v>
      </c>
      <c r="Y12" s="692">
        <v>176</v>
      </c>
      <c r="Z12" s="790">
        <v>2017</v>
      </c>
    </row>
    <row r="13" spans="1:26" s="126" customFormat="1" ht="24" customHeight="1" x14ac:dyDescent="0.15">
      <c r="A13" s="865">
        <v>2018</v>
      </c>
      <c r="B13" s="447">
        <v>72</v>
      </c>
      <c r="C13" s="447">
        <v>1532</v>
      </c>
      <c r="D13" s="447">
        <v>1486</v>
      </c>
      <c r="E13" s="447">
        <v>313</v>
      </c>
      <c r="F13" s="447">
        <v>1173</v>
      </c>
      <c r="G13" s="447">
        <v>1088</v>
      </c>
      <c r="H13" s="447">
        <v>163</v>
      </c>
      <c r="I13" s="447">
        <v>925</v>
      </c>
      <c r="J13" s="448">
        <v>40</v>
      </c>
      <c r="K13" s="448">
        <v>1248</v>
      </c>
      <c r="L13" s="448">
        <v>1205</v>
      </c>
      <c r="M13" s="448">
        <v>290</v>
      </c>
      <c r="N13" s="448">
        <v>915</v>
      </c>
      <c r="O13" s="448">
        <v>816</v>
      </c>
      <c r="P13" s="448">
        <v>98</v>
      </c>
      <c r="Q13" s="448">
        <v>718</v>
      </c>
      <c r="R13" s="448">
        <v>32</v>
      </c>
      <c r="S13" s="448">
        <v>284</v>
      </c>
      <c r="T13" s="448">
        <v>281</v>
      </c>
      <c r="U13" s="448">
        <v>23</v>
      </c>
      <c r="V13" s="448">
        <v>258</v>
      </c>
      <c r="W13" s="448">
        <v>272</v>
      </c>
      <c r="X13" s="448">
        <v>65</v>
      </c>
      <c r="Y13" s="692">
        <v>207</v>
      </c>
      <c r="Z13" s="866">
        <v>2018</v>
      </c>
    </row>
    <row r="14" spans="1:26" s="78" customFormat="1" ht="24" customHeight="1" x14ac:dyDescent="0.15">
      <c r="A14" s="674">
        <v>2019</v>
      </c>
      <c r="B14" s="963">
        <f>SUM(J14+R14)</f>
        <v>83</v>
      </c>
      <c r="C14" s="985" t="s">
        <v>732</v>
      </c>
      <c r="D14" s="984">
        <v>1761</v>
      </c>
      <c r="E14" s="984">
        <v>404</v>
      </c>
      <c r="F14" s="984">
        <v>1357</v>
      </c>
      <c r="G14" s="984">
        <v>1239</v>
      </c>
      <c r="H14" s="984">
        <v>127</v>
      </c>
      <c r="I14" s="984">
        <v>1112</v>
      </c>
      <c r="J14" s="984">
        <v>49</v>
      </c>
      <c r="K14" s="985" t="s">
        <v>732</v>
      </c>
      <c r="L14" s="984">
        <v>1489</v>
      </c>
      <c r="M14" s="984">
        <v>348</v>
      </c>
      <c r="N14" s="984">
        <v>1141</v>
      </c>
      <c r="O14" s="984">
        <v>968</v>
      </c>
      <c r="P14" s="984">
        <v>84</v>
      </c>
      <c r="Q14" s="984">
        <v>884</v>
      </c>
      <c r="R14" s="984">
        <v>34</v>
      </c>
      <c r="S14" s="985" t="s">
        <v>732</v>
      </c>
      <c r="T14" s="984">
        <v>272</v>
      </c>
      <c r="U14" s="984">
        <v>56</v>
      </c>
      <c r="V14" s="984">
        <v>216</v>
      </c>
      <c r="W14" s="984">
        <v>271</v>
      </c>
      <c r="X14" s="963">
        <v>43</v>
      </c>
      <c r="Y14" s="963">
        <v>228</v>
      </c>
      <c r="Z14" s="932">
        <v>2019</v>
      </c>
    </row>
    <row r="15" spans="1:26" s="49" customFormat="1" ht="12.75" customHeight="1" x14ac:dyDescent="0.2">
      <c r="A15" s="380" t="s">
        <v>724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352"/>
    </row>
    <row r="16" spans="1:26" ht="12.75" customHeight="1" x14ac:dyDescent="0.3">
      <c r="A16" s="187" t="s">
        <v>565</v>
      </c>
    </row>
    <row r="17" spans="1:25" ht="12.75" customHeight="1" x14ac:dyDescent="0.3">
      <c r="A17" s="187" t="s">
        <v>1192</v>
      </c>
    </row>
    <row r="18" spans="1:25" ht="12.75" customHeight="1" x14ac:dyDescent="0.3">
      <c r="A18" s="49" t="s">
        <v>1196</v>
      </c>
      <c r="B18" s="460"/>
      <c r="C18" s="460"/>
      <c r="D18" s="460"/>
      <c r="E18" s="460"/>
      <c r="F18" s="460"/>
      <c r="G18" s="460"/>
      <c r="H18" s="460"/>
      <c r="I18" s="460"/>
      <c r="J18" s="460"/>
      <c r="K18" s="460"/>
      <c r="L18" s="460"/>
      <c r="M18" s="460"/>
      <c r="N18" s="460"/>
      <c r="O18" s="460"/>
      <c r="P18" s="460"/>
      <c r="Q18" s="460"/>
      <c r="R18" s="460"/>
      <c r="S18" s="460"/>
      <c r="T18" s="460"/>
      <c r="U18" s="460"/>
      <c r="V18" s="460"/>
      <c r="W18" s="460"/>
      <c r="X18" s="460"/>
      <c r="Y18" s="460"/>
    </row>
    <row r="19" spans="1:25" x14ac:dyDescent="0.3">
      <c r="A19" s="187"/>
    </row>
  </sheetData>
  <mergeCells count="32">
    <mergeCell ref="A1:L1"/>
    <mergeCell ref="M1:Z1"/>
    <mergeCell ref="Z3:Z7"/>
    <mergeCell ref="R4:Y4"/>
    <mergeCell ref="X6:X7"/>
    <mergeCell ref="Y6:Y7"/>
    <mergeCell ref="W5:Y5"/>
    <mergeCell ref="R3:Y3"/>
    <mergeCell ref="L6:L7"/>
    <mergeCell ref="B4:G4"/>
    <mergeCell ref="D6:D7"/>
    <mergeCell ref="J3:Q4"/>
    <mergeCell ref="K5:N5"/>
    <mergeCell ref="G6:G7"/>
    <mergeCell ref="O6:O7"/>
    <mergeCell ref="P6:P7"/>
    <mergeCell ref="A3:A7"/>
    <mergeCell ref="H6:H7"/>
    <mergeCell ref="I6:I7"/>
    <mergeCell ref="J6:J7"/>
    <mergeCell ref="K6:K7"/>
    <mergeCell ref="Q6:Q7"/>
    <mergeCell ref="B3:G3"/>
    <mergeCell ref="C5:F5"/>
    <mergeCell ref="B6:B7"/>
    <mergeCell ref="C6:C7"/>
    <mergeCell ref="O5:Q5"/>
    <mergeCell ref="S5:V5"/>
    <mergeCell ref="R6:R7"/>
    <mergeCell ref="S6:S7"/>
    <mergeCell ref="T6:T7"/>
    <mergeCell ref="W6:W7"/>
  </mergeCells>
  <phoneticPr fontId="43" type="noConversion"/>
  <pageMargins left="0.43000000715255737" right="0.36000001430511475" top="1.2597222328186035" bottom="1.4959722757339478" header="0.82652777433395386" footer="0.51166665554046631"/>
  <pageSetup paperSize="9" scale="50" pageOrder="overThenDown" orientation="portrait" r:id="rId1"/>
  <headerFooter>
    <oddHeader xml:space="preserve">&amp;L&amp;"돋움,Regular"   &amp;P&amp;R&amp;"돋움,Regular"&amp;P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4.25" x14ac:dyDescent="0.15"/>
  <sheetData/>
  <phoneticPr fontId="43" type="noConversion"/>
  <pageMargins left="0.75" right="0.75" top="1" bottom="1" header="0.5" footer="0.5"/>
  <pageSetup paperSize="9" fitToWidth="0" fitToHeight="0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Z24"/>
  <sheetViews>
    <sheetView view="pageBreakPreview" zoomScaleNormal="100" zoomScaleSheetLayoutView="100" workbookViewId="0">
      <selection activeCell="I28" sqref="I28"/>
    </sheetView>
  </sheetViews>
  <sheetFormatPr defaultColWidth="9" defaultRowHeight="17.25" x14ac:dyDescent="0.3"/>
  <cols>
    <col min="1" max="1" width="6.5" style="99" customWidth="1"/>
    <col min="2" max="2" width="5.875" style="99" customWidth="1"/>
    <col min="3" max="4" width="6.375" style="99" customWidth="1"/>
    <col min="5" max="5" width="6.25" style="99" customWidth="1"/>
    <col min="6" max="6" width="5.875" style="99" customWidth="1"/>
    <col min="7" max="8" width="6.375" style="99" customWidth="1"/>
    <col min="9" max="9" width="6.25" style="99" customWidth="1"/>
    <col min="10" max="10" width="5.875" style="99" customWidth="1"/>
    <col min="11" max="12" width="6.375" style="99" customWidth="1"/>
    <col min="13" max="13" width="6.25" style="99" customWidth="1"/>
    <col min="14" max="14" width="5.875" style="99" customWidth="1"/>
    <col min="15" max="16" width="6.375" style="99" customWidth="1"/>
    <col min="17" max="17" width="6.25" style="99" customWidth="1"/>
    <col min="18" max="18" width="5.875" style="99" customWidth="1"/>
    <col min="19" max="20" width="6.375" style="99" customWidth="1"/>
    <col min="21" max="21" width="6.25" style="99" customWidth="1"/>
    <col min="22" max="22" width="5.875" style="99" customWidth="1"/>
    <col min="23" max="24" width="6.375" style="99" customWidth="1"/>
    <col min="25" max="25" width="6.25" style="99" customWidth="1"/>
    <col min="26" max="26" width="6.5" style="99" customWidth="1"/>
    <col min="27" max="16384" width="9" style="100"/>
  </cols>
  <sheetData>
    <row r="1" spans="1:26" s="48" customFormat="1" ht="24.75" customHeight="1" x14ac:dyDescent="0.15">
      <c r="A1" s="1280" t="s">
        <v>656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1280"/>
      <c r="M1" s="1280"/>
      <c r="N1" s="1280" t="s">
        <v>520</v>
      </c>
      <c r="O1" s="1280"/>
      <c r="P1" s="1280"/>
      <c r="Q1" s="1280"/>
      <c r="R1" s="1280"/>
      <c r="S1" s="1280"/>
      <c r="T1" s="1280"/>
      <c r="U1" s="1280"/>
      <c r="V1" s="1280"/>
      <c r="W1" s="1280"/>
      <c r="X1" s="1280"/>
      <c r="Y1" s="1280"/>
      <c r="Z1" s="1280"/>
    </row>
    <row r="2" spans="1:26" s="110" customFormat="1" ht="24.75" customHeight="1" x14ac:dyDescent="0.2">
      <c r="A2" s="110" t="s">
        <v>909</v>
      </c>
      <c r="Z2" s="53" t="s">
        <v>1157</v>
      </c>
    </row>
    <row r="3" spans="1:26" s="54" customFormat="1" ht="15.95" customHeight="1" x14ac:dyDescent="0.15">
      <c r="A3" s="1256" t="s">
        <v>750</v>
      </c>
      <c r="B3" s="1258" t="s">
        <v>798</v>
      </c>
      <c r="C3" s="1314"/>
      <c r="D3" s="1314"/>
      <c r="E3" s="1314"/>
      <c r="F3" s="306" t="s">
        <v>318</v>
      </c>
      <c r="G3" s="218"/>
      <c r="H3" s="218"/>
      <c r="I3" s="307"/>
      <c r="J3" s="1442" t="s">
        <v>1061</v>
      </c>
      <c r="K3" s="1489"/>
      <c r="L3" s="1489"/>
      <c r="M3" s="1443"/>
      <c r="N3" s="1442" t="s">
        <v>312</v>
      </c>
      <c r="O3" s="1489"/>
      <c r="P3" s="1489"/>
      <c r="Q3" s="1443"/>
      <c r="R3" s="1442" t="s">
        <v>290</v>
      </c>
      <c r="S3" s="1489"/>
      <c r="T3" s="1489"/>
      <c r="U3" s="1443"/>
      <c r="V3" s="1442" t="s">
        <v>281</v>
      </c>
      <c r="W3" s="1489"/>
      <c r="X3" s="1489"/>
      <c r="Y3" s="1443"/>
      <c r="Z3" s="1258" t="s">
        <v>179</v>
      </c>
    </row>
    <row r="4" spans="1:26" s="54" customFormat="1" ht="15.95" customHeight="1" x14ac:dyDescent="0.15">
      <c r="A4" s="1217"/>
      <c r="B4" s="1259" t="s">
        <v>191</v>
      </c>
      <c r="C4" s="1316"/>
      <c r="D4" s="1316"/>
      <c r="E4" s="1316"/>
      <c r="F4" s="1444" t="s">
        <v>52</v>
      </c>
      <c r="G4" s="1310"/>
      <c r="H4" s="1310"/>
      <c r="I4" s="1445"/>
      <c r="J4" s="1444" t="s">
        <v>1128</v>
      </c>
      <c r="K4" s="1310"/>
      <c r="L4" s="1310"/>
      <c r="M4" s="1445"/>
      <c r="N4" s="1444" t="s">
        <v>1148</v>
      </c>
      <c r="O4" s="1310"/>
      <c r="P4" s="1310"/>
      <c r="Q4" s="1445"/>
      <c r="R4" s="1310" t="s">
        <v>622</v>
      </c>
      <c r="S4" s="1310"/>
      <c r="T4" s="1310"/>
      <c r="U4" s="1445"/>
      <c r="V4" s="1444" t="s">
        <v>548</v>
      </c>
      <c r="W4" s="1310"/>
      <c r="X4" s="1310"/>
      <c r="Y4" s="1445"/>
      <c r="Z4" s="1218"/>
    </row>
    <row r="5" spans="1:26" s="54" customFormat="1" ht="27.75" customHeight="1" x14ac:dyDescent="0.15">
      <c r="A5" s="1217"/>
      <c r="B5" s="445" t="s">
        <v>752</v>
      </c>
      <c r="C5" s="1352" t="s">
        <v>32</v>
      </c>
      <c r="D5" s="1354"/>
      <c r="E5" s="1059" t="s">
        <v>299</v>
      </c>
      <c r="F5" s="445" t="s">
        <v>752</v>
      </c>
      <c r="G5" s="1352" t="s">
        <v>32</v>
      </c>
      <c r="H5" s="1354"/>
      <c r="I5" s="1059" t="s">
        <v>299</v>
      </c>
      <c r="J5" s="445" t="s">
        <v>752</v>
      </c>
      <c r="K5" s="1352" t="s">
        <v>32</v>
      </c>
      <c r="L5" s="1354"/>
      <c r="M5" s="1059" t="s">
        <v>299</v>
      </c>
      <c r="N5" s="445" t="s">
        <v>752</v>
      </c>
      <c r="O5" s="1352" t="s">
        <v>32</v>
      </c>
      <c r="P5" s="1354"/>
      <c r="Q5" s="1059" t="s">
        <v>299</v>
      </c>
      <c r="R5" s="445" t="s">
        <v>752</v>
      </c>
      <c r="S5" s="1352" t="s">
        <v>32</v>
      </c>
      <c r="T5" s="1354"/>
      <c r="U5" s="1059" t="s">
        <v>299</v>
      </c>
      <c r="V5" s="445" t="s">
        <v>752</v>
      </c>
      <c r="W5" s="1352" t="s">
        <v>32</v>
      </c>
      <c r="X5" s="1354"/>
      <c r="Y5" s="1059" t="s">
        <v>299</v>
      </c>
      <c r="Z5" s="1218"/>
    </row>
    <row r="6" spans="1:26" s="54" customFormat="1" ht="41.25" customHeight="1" x14ac:dyDescent="0.15">
      <c r="A6" s="1257"/>
      <c r="B6" s="429" t="s">
        <v>605</v>
      </c>
      <c r="C6" s="461" t="s">
        <v>1051</v>
      </c>
      <c r="D6" s="461" t="s">
        <v>1050</v>
      </c>
      <c r="E6" s="1060" t="s">
        <v>307</v>
      </c>
      <c r="F6" s="429" t="s">
        <v>605</v>
      </c>
      <c r="G6" s="461" t="s">
        <v>1051</v>
      </c>
      <c r="H6" s="461" t="s">
        <v>1050</v>
      </c>
      <c r="I6" s="1060" t="s">
        <v>307</v>
      </c>
      <c r="J6" s="429" t="s">
        <v>605</v>
      </c>
      <c r="K6" s="461" t="s">
        <v>1051</v>
      </c>
      <c r="L6" s="461" t="s">
        <v>1050</v>
      </c>
      <c r="M6" s="1060" t="s">
        <v>307</v>
      </c>
      <c r="N6" s="429" t="s">
        <v>605</v>
      </c>
      <c r="O6" s="461" t="s">
        <v>1051</v>
      </c>
      <c r="P6" s="461" t="s">
        <v>1050</v>
      </c>
      <c r="Q6" s="1060" t="s">
        <v>307</v>
      </c>
      <c r="R6" s="429" t="s">
        <v>605</v>
      </c>
      <c r="S6" s="461" t="s">
        <v>1051</v>
      </c>
      <c r="T6" s="461" t="s">
        <v>1050</v>
      </c>
      <c r="U6" s="1060" t="s">
        <v>307</v>
      </c>
      <c r="V6" s="429" t="s">
        <v>605</v>
      </c>
      <c r="W6" s="461" t="s">
        <v>1051</v>
      </c>
      <c r="X6" s="461" t="s">
        <v>1050</v>
      </c>
      <c r="Y6" s="1060" t="s">
        <v>307</v>
      </c>
      <c r="Z6" s="1259"/>
    </row>
    <row r="7" spans="1:26" s="137" customFormat="1" ht="24" customHeight="1" x14ac:dyDescent="0.15">
      <c r="A7" s="664">
        <v>2013</v>
      </c>
      <c r="B7" s="75">
        <v>11</v>
      </c>
      <c r="C7" s="75">
        <v>131</v>
      </c>
      <c r="D7" s="75">
        <v>359</v>
      </c>
      <c r="E7" s="75">
        <v>131</v>
      </c>
      <c r="F7" s="232">
        <v>3</v>
      </c>
      <c r="G7" s="232">
        <v>0</v>
      </c>
      <c r="H7" s="232">
        <v>74</v>
      </c>
      <c r="I7" s="232">
        <v>76</v>
      </c>
      <c r="J7" s="232">
        <v>5</v>
      </c>
      <c r="K7" s="232">
        <v>131</v>
      </c>
      <c r="L7" s="232">
        <v>115</v>
      </c>
      <c r="M7" s="232">
        <v>41</v>
      </c>
      <c r="N7" s="448">
        <v>0</v>
      </c>
      <c r="O7" s="448">
        <v>0</v>
      </c>
      <c r="P7" s="448">
        <v>0</v>
      </c>
      <c r="Q7" s="448">
        <v>0</v>
      </c>
      <c r="R7" s="448">
        <v>1</v>
      </c>
      <c r="S7" s="448">
        <v>0</v>
      </c>
      <c r="T7" s="448">
        <v>2</v>
      </c>
      <c r="U7" s="448">
        <v>4</v>
      </c>
      <c r="V7" s="448">
        <v>2</v>
      </c>
      <c r="W7" s="448">
        <v>0</v>
      </c>
      <c r="X7" s="448">
        <v>168</v>
      </c>
      <c r="Y7" s="692">
        <v>10</v>
      </c>
      <c r="Z7" s="663">
        <v>2013</v>
      </c>
    </row>
    <row r="8" spans="1:26" s="126" customFormat="1" ht="24" customHeight="1" x14ac:dyDescent="0.15">
      <c r="A8" s="664">
        <v>2014</v>
      </c>
      <c r="B8" s="75">
        <v>12</v>
      </c>
      <c r="C8" s="75">
        <v>134</v>
      </c>
      <c r="D8" s="75">
        <v>375</v>
      </c>
      <c r="E8" s="75">
        <v>165</v>
      </c>
      <c r="F8" s="232">
        <v>3</v>
      </c>
      <c r="G8" s="232">
        <v>0</v>
      </c>
      <c r="H8" s="232">
        <v>67</v>
      </c>
      <c r="I8" s="232">
        <v>81</v>
      </c>
      <c r="J8" s="232">
        <v>5</v>
      </c>
      <c r="K8" s="232">
        <v>134</v>
      </c>
      <c r="L8" s="232">
        <v>134</v>
      </c>
      <c r="M8" s="232">
        <v>44</v>
      </c>
      <c r="N8" s="448">
        <v>0</v>
      </c>
      <c r="O8" s="448">
        <v>0</v>
      </c>
      <c r="P8" s="448">
        <v>0</v>
      </c>
      <c r="Q8" s="448">
        <v>0</v>
      </c>
      <c r="R8" s="448">
        <v>2</v>
      </c>
      <c r="S8" s="448">
        <v>0</v>
      </c>
      <c r="T8" s="448">
        <v>1</v>
      </c>
      <c r="U8" s="448">
        <v>34</v>
      </c>
      <c r="V8" s="448">
        <v>2</v>
      </c>
      <c r="W8" s="448">
        <v>0</v>
      </c>
      <c r="X8" s="448">
        <v>173</v>
      </c>
      <c r="Y8" s="692">
        <v>6</v>
      </c>
      <c r="Z8" s="663">
        <v>2014</v>
      </c>
    </row>
    <row r="9" spans="1:26" s="126" customFormat="1" ht="24" customHeight="1" x14ac:dyDescent="0.15">
      <c r="A9" s="664">
        <v>2015</v>
      </c>
      <c r="B9" s="75">
        <v>10</v>
      </c>
      <c r="C9" s="75">
        <v>131</v>
      </c>
      <c r="D9" s="75">
        <v>344</v>
      </c>
      <c r="E9" s="75">
        <v>104</v>
      </c>
      <c r="F9" s="232">
        <v>2</v>
      </c>
      <c r="G9" s="232">
        <v>0</v>
      </c>
      <c r="H9" s="232">
        <v>53</v>
      </c>
      <c r="I9" s="232">
        <v>51</v>
      </c>
      <c r="J9" s="232">
        <v>5</v>
      </c>
      <c r="K9" s="232">
        <v>131</v>
      </c>
      <c r="L9" s="232">
        <v>124</v>
      </c>
      <c r="M9" s="232">
        <v>43</v>
      </c>
      <c r="N9" s="448">
        <v>0</v>
      </c>
      <c r="O9" s="448">
        <v>0</v>
      </c>
      <c r="P9" s="448">
        <v>0</v>
      </c>
      <c r="Q9" s="448">
        <v>0</v>
      </c>
      <c r="R9" s="448">
        <v>1</v>
      </c>
      <c r="S9" s="448">
        <v>0</v>
      </c>
      <c r="T9" s="448">
        <v>2</v>
      </c>
      <c r="U9" s="448">
        <v>0</v>
      </c>
      <c r="V9" s="448">
        <v>2</v>
      </c>
      <c r="W9" s="448">
        <v>0</v>
      </c>
      <c r="X9" s="448">
        <v>165</v>
      </c>
      <c r="Y9" s="692">
        <v>10</v>
      </c>
      <c r="Z9" s="663">
        <v>2015</v>
      </c>
    </row>
    <row r="10" spans="1:26" s="126" customFormat="1" ht="24" customHeight="1" x14ac:dyDescent="0.15">
      <c r="A10" s="749">
        <v>2016</v>
      </c>
      <c r="B10" s="75">
        <v>14</v>
      </c>
      <c r="C10" s="75">
        <v>159</v>
      </c>
      <c r="D10" s="75">
        <v>373</v>
      </c>
      <c r="E10" s="75">
        <v>161</v>
      </c>
      <c r="F10" s="232">
        <v>4</v>
      </c>
      <c r="G10" s="232">
        <v>0</v>
      </c>
      <c r="H10" s="232">
        <v>67</v>
      </c>
      <c r="I10" s="232">
        <v>69</v>
      </c>
      <c r="J10" s="232">
        <v>6</v>
      </c>
      <c r="K10" s="232">
        <v>159</v>
      </c>
      <c r="L10" s="232">
        <v>130</v>
      </c>
      <c r="M10" s="232">
        <v>48</v>
      </c>
      <c r="N10" s="448">
        <v>0</v>
      </c>
      <c r="O10" s="448">
        <v>0</v>
      </c>
      <c r="P10" s="448">
        <v>0</v>
      </c>
      <c r="Q10" s="448">
        <v>0</v>
      </c>
      <c r="R10" s="448">
        <v>2</v>
      </c>
      <c r="S10" s="448">
        <v>0</v>
      </c>
      <c r="T10" s="448">
        <v>2</v>
      </c>
      <c r="U10" s="448">
        <v>36</v>
      </c>
      <c r="V10" s="448">
        <v>2</v>
      </c>
      <c r="W10" s="448">
        <v>0</v>
      </c>
      <c r="X10" s="448">
        <v>174</v>
      </c>
      <c r="Y10" s="692">
        <v>8</v>
      </c>
      <c r="Z10" s="748">
        <v>2016</v>
      </c>
    </row>
    <row r="11" spans="1:26" s="126" customFormat="1" ht="24" customHeight="1" x14ac:dyDescent="0.15">
      <c r="A11" s="791">
        <v>2017</v>
      </c>
      <c r="B11" s="75">
        <v>16</v>
      </c>
      <c r="C11" s="75">
        <v>230</v>
      </c>
      <c r="D11" s="75">
        <v>401</v>
      </c>
      <c r="E11" s="75">
        <v>193</v>
      </c>
      <c r="F11" s="232">
        <v>4</v>
      </c>
      <c r="G11" s="232">
        <v>0</v>
      </c>
      <c r="H11" s="232">
        <v>78</v>
      </c>
      <c r="I11" s="232">
        <v>74</v>
      </c>
      <c r="J11" s="232">
        <v>8</v>
      </c>
      <c r="K11" s="232">
        <v>230</v>
      </c>
      <c r="L11" s="232">
        <v>154</v>
      </c>
      <c r="M11" s="232">
        <v>72</v>
      </c>
      <c r="N11" s="448">
        <v>0</v>
      </c>
      <c r="O11" s="448">
        <v>0</v>
      </c>
      <c r="P11" s="448">
        <v>0</v>
      </c>
      <c r="Q11" s="448">
        <v>0</v>
      </c>
      <c r="R11" s="448">
        <v>2</v>
      </c>
      <c r="S11" s="448">
        <v>0</v>
      </c>
      <c r="T11" s="448">
        <v>0</v>
      </c>
      <c r="U11" s="448">
        <v>41</v>
      </c>
      <c r="V11" s="448">
        <v>2</v>
      </c>
      <c r="W11" s="448">
        <v>0</v>
      </c>
      <c r="X11" s="448">
        <v>169</v>
      </c>
      <c r="Y11" s="692">
        <v>6</v>
      </c>
      <c r="Z11" s="790">
        <v>2017</v>
      </c>
    </row>
    <row r="12" spans="1:26" s="126" customFormat="1" ht="24" customHeight="1" x14ac:dyDescent="0.15">
      <c r="A12" s="865">
        <v>2018</v>
      </c>
      <c r="B12" s="75">
        <v>17</v>
      </c>
      <c r="C12" s="75">
        <v>342</v>
      </c>
      <c r="D12" s="75">
        <v>486</v>
      </c>
      <c r="E12" s="75">
        <v>429</v>
      </c>
      <c r="F12" s="232">
        <v>3</v>
      </c>
      <c r="G12" s="232">
        <v>0</v>
      </c>
      <c r="H12" s="232">
        <v>108</v>
      </c>
      <c r="I12" s="232">
        <v>130</v>
      </c>
      <c r="J12" s="232">
        <v>10</v>
      </c>
      <c r="K12" s="232">
        <v>342</v>
      </c>
      <c r="L12" s="232">
        <v>173</v>
      </c>
      <c r="M12" s="232">
        <v>166</v>
      </c>
      <c r="N12" s="448">
        <v>0</v>
      </c>
      <c r="O12" s="448">
        <v>0</v>
      </c>
      <c r="P12" s="448">
        <v>0</v>
      </c>
      <c r="Q12" s="448">
        <v>0</v>
      </c>
      <c r="R12" s="448">
        <v>2</v>
      </c>
      <c r="S12" s="448">
        <v>0</v>
      </c>
      <c r="T12" s="448">
        <v>70</v>
      </c>
      <c r="U12" s="448">
        <v>21</v>
      </c>
      <c r="V12" s="448">
        <v>2</v>
      </c>
      <c r="W12" s="448">
        <v>0</v>
      </c>
      <c r="X12" s="448">
        <v>135</v>
      </c>
      <c r="Y12" s="692">
        <v>112</v>
      </c>
      <c r="Z12" s="866">
        <v>2018</v>
      </c>
    </row>
    <row r="13" spans="1:26" s="78" customFormat="1" ht="24" customHeight="1" x14ac:dyDescent="0.15">
      <c r="A13" s="674">
        <v>2019</v>
      </c>
      <c r="B13" s="963">
        <f>SUM(F13,J13,N13,R13,V13)</f>
        <v>26</v>
      </c>
      <c r="C13" s="963">
        <v>430</v>
      </c>
      <c r="D13" s="963">
        <v>543</v>
      </c>
      <c r="E13" s="963">
        <v>246</v>
      </c>
      <c r="F13" s="963">
        <v>6</v>
      </c>
      <c r="G13" s="964" t="s">
        <v>732</v>
      </c>
      <c r="H13" s="963">
        <v>132</v>
      </c>
      <c r="I13" s="963">
        <v>102</v>
      </c>
      <c r="J13" s="963">
        <v>12</v>
      </c>
      <c r="K13" s="963">
        <v>426</v>
      </c>
      <c r="L13" s="963">
        <v>280</v>
      </c>
      <c r="M13" s="963">
        <v>128</v>
      </c>
      <c r="N13" s="964">
        <v>1</v>
      </c>
      <c r="O13" s="964">
        <v>4</v>
      </c>
      <c r="P13" s="964" t="s">
        <v>732</v>
      </c>
      <c r="Q13" s="964">
        <v>1</v>
      </c>
      <c r="R13" s="963">
        <v>5</v>
      </c>
      <c r="S13" s="964" t="s">
        <v>732</v>
      </c>
      <c r="T13" s="964" t="s">
        <v>732</v>
      </c>
      <c r="U13" s="963">
        <v>5</v>
      </c>
      <c r="V13" s="963">
        <v>2</v>
      </c>
      <c r="W13" s="964" t="s">
        <v>732</v>
      </c>
      <c r="X13" s="963">
        <v>131</v>
      </c>
      <c r="Y13" s="963">
        <v>10</v>
      </c>
      <c r="Z13" s="932">
        <v>2019</v>
      </c>
    </row>
    <row r="14" spans="1:26" s="49" customFormat="1" ht="12.75" customHeight="1" x14ac:dyDescent="0.2">
      <c r="A14" s="380" t="s">
        <v>724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250"/>
      <c r="O14" s="250"/>
      <c r="P14" s="250"/>
      <c r="Q14" s="250"/>
      <c r="R14" s="250"/>
      <c r="S14" s="250"/>
      <c r="T14" s="250"/>
      <c r="U14" s="250"/>
      <c r="V14" s="250"/>
      <c r="W14" s="250"/>
      <c r="X14" s="250"/>
      <c r="Y14" s="250"/>
      <c r="Z14" s="352"/>
    </row>
    <row r="15" spans="1:26" ht="12" customHeight="1" x14ac:dyDescent="0.3">
      <c r="A15" s="49" t="s">
        <v>1196</v>
      </c>
    </row>
    <row r="16" spans="1:26" x14ac:dyDescent="0.3">
      <c r="B16" s="462"/>
      <c r="C16" s="462"/>
      <c r="D16" s="462"/>
      <c r="E16" s="462"/>
      <c r="F16" s="463"/>
      <c r="G16" s="463"/>
      <c r="H16" s="464"/>
      <c r="I16" s="463"/>
      <c r="J16" s="464"/>
      <c r="K16" s="463"/>
      <c r="L16" s="463"/>
      <c r="M16" s="463"/>
      <c r="N16" s="463"/>
      <c r="O16" s="463"/>
      <c r="P16" s="463"/>
      <c r="Q16" s="463"/>
      <c r="R16" s="463"/>
      <c r="S16" s="463"/>
      <c r="T16" s="463"/>
      <c r="U16" s="463"/>
      <c r="V16" s="463"/>
      <c r="W16" s="463"/>
      <c r="X16" s="463"/>
      <c r="Y16" s="463"/>
    </row>
    <row r="24" ht="12.75" customHeight="1" x14ac:dyDescent="0.3"/>
  </sheetData>
  <mergeCells count="21">
    <mergeCell ref="N1:Z1"/>
    <mergeCell ref="A1:M1"/>
    <mergeCell ref="S5:T5"/>
    <mergeCell ref="B4:E4"/>
    <mergeCell ref="O5:P5"/>
    <mergeCell ref="G5:H5"/>
    <mergeCell ref="F4:I4"/>
    <mergeCell ref="B3:E3"/>
    <mergeCell ref="N4:Q4"/>
    <mergeCell ref="J3:M3"/>
    <mergeCell ref="J4:M4"/>
    <mergeCell ref="K5:L5"/>
    <mergeCell ref="Z3:Z6"/>
    <mergeCell ref="W5:X5"/>
    <mergeCell ref="A3:A6"/>
    <mergeCell ref="V3:Y3"/>
    <mergeCell ref="V4:Y4"/>
    <mergeCell ref="C5:D5"/>
    <mergeCell ref="N3:Q3"/>
    <mergeCell ref="R3:U3"/>
    <mergeCell ref="R4:U4"/>
  </mergeCells>
  <phoneticPr fontId="43" type="noConversion"/>
  <pageMargins left="0.79000002145767212" right="0.68986111879348755" top="1.2597222328186035" bottom="1.4959722757339478" header="0.82652777433395386" footer="0.51166665554046631"/>
  <pageSetup paperSize="9" scale="49" pageOrder="overThenDown" orientation="portrait" r:id="rId1"/>
  <headerFooter>
    <oddHeader xml:space="preserve">&amp;L&amp;"돋움,Regular"   &amp;P&amp;R&amp;"돋움,Regular"&amp;P   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I49"/>
  <sheetViews>
    <sheetView view="pageBreakPreview" zoomScaleNormal="100" zoomScaleSheetLayoutView="100" workbookViewId="0">
      <selection activeCell="O12" sqref="O12"/>
    </sheetView>
  </sheetViews>
  <sheetFormatPr defaultColWidth="9" defaultRowHeight="17.25" x14ac:dyDescent="0.3"/>
  <cols>
    <col min="1" max="1" width="10.625" style="99" customWidth="1"/>
    <col min="2" max="9" width="8.625" style="99" customWidth="1"/>
    <col min="10" max="11" width="8.625" style="102" customWidth="1"/>
    <col min="12" max="12" width="8.625" style="99" customWidth="1"/>
    <col min="13" max="13" width="8.625" style="102" customWidth="1"/>
    <col min="14" max="14" width="8.625" style="99" customWidth="1"/>
    <col min="15" max="15" width="8.625" style="102" customWidth="1"/>
    <col min="16" max="16" width="10.375" style="99" customWidth="1"/>
    <col min="17" max="17" width="10.25" style="102" customWidth="1"/>
    <col min="18" max="18" width="10.625" style="99" customWidth="1"/>
    <col min="19" max="16384" width="9" style="100"/>
  </cols>
  <sheetData>
    <row r="1" spans="1:35" s="48" customFormat="1" ht="24.95" customHeight="1" x14ac:dyDescent="0.15">
      <c r="A1" s="1511" t="s">
        <v>659</v>
      </c>
      <c r="B1" s="1511"/>
      <c r="C1" s="1511"/>
      <c r="D1" s="1511"/>
      <c r="E1" s="1511"/>
      <c r="F1" s="1511"/>
      <c r="G1" s="1511"/>
      <c r="H1" s="1511"/>
      <c r="I1" s="1511"/>
      <c r="J1" s="1280" t="s">
        <v>452</v>
      </c>
      <c r="K1" s="1280"/>
      <c r="L1" s="1280"/>
      <c r="M1" s="1280"/>
      <c r="N1" s="1280"/>
      <c r="O1" s="1280"/>
      <c r="P1" s="1280"/>
      <c r="Q1" s="1280"/>
      <c r="R1" s="1280"/>
    </row>
    <row r="2" spans="1:35" s="110" customFormat="1" ht="24.95" customHeight="1" x14ac:dyDescent="0.2">
      <c r="A2" s="110" t="s">
        <v>62</v>
      </c>
      <c r="J2" s="49"/>
      <c r="K2" s="49"/>
      <c r="M2" s="49"/>
      <c r="O2" s="49"/>
      <c r="Q2" s="49"/>
      <c r="R2" s="53" t="s">
        <v>160</v>
      </c>
    </row>
    <row r="3" spans="1:35" s="54" customFormat="1" ht="19.5" customHeight="1" x14ac:dyDescent="0.15">
      <c r="A3" s="1517" t="s">
        <v>55</v>
      </c>
      <c r="B3" s="1457" t="s">
        <v>298</v>
      </c>
      <c r="C3" s="1462"/>
      <c r="D3" s="1462"/>
      <c r="E3" s="1458"/>
      <c r="F3" s="1258" t="s">
        <v>227</v>
      </c>
      <c r="G3" s="1314"/>
      <c r="H3" s="1314"/>
      <c r="I3" s="1256"/>
      <c r="J3" s="475" t="s">
        <v>148</v>
      </c>
      <c r="K3" s="476"/>
      <c r="L3" s="477"/>
      <c r="M3" s="224"/>
      <c r="N3" s="308"/>
      <c r="O3" s="224"/>
      <c r="P3" s="218" t="s">
        <v>204</v>
      </c>
      <c r="Q3" s="307"/>
      <c r="R3" s="1512" t="s">
        <v>984</v>
      </c>
    </row>
    <row r="4" spans="1:35" s="54" customFormat="1" ht="19.5" customHeight="1" x14ac:dyDescent="0.15">
      <c r="A4" s="1518"/>
      <c r="B4" s="1350" t="s">
        <v>585</v>
      </c>
      <c r="C4" s="1348"/>
      <c r="D4" s="1348"/>
      <c r="E4" s="1349"/>
      <c r="F4" s="1350" t="s">
        <v>586</v>
      </c>
      <c r="G4" s="1348"/>
      <c r="H4" s="1348"/>
      <c r="I4" s="1349"/>
      <c r="J4" s="1520" t="s">
        <v>58</v>
      </c>
      <c r="K4" s="1521"/>
      <c r="L4" s="466" t="s">
        <v>695</v>
      </c>
      <c r="M4" s="467"/>
      <c r="N4" s="1348" t="s">
        <v>708</v>
      </c>
      <c r="O4" s="1349"/>
      <c r="P4" s="1348" t="s">
        <v>581</v>
      </c>
      <c r="Q4" s="1349"/>
      <c r="R4" s="1513"/>
    </row>
    <row r="5" spans="1:35" s="54" customFormat="1" ht="19.5" customHeight="1" x14ac:dyDescent="0.15">
      <c r="A5" s="1518"/>
      <c r="B5" s="1021" t="s">
        <v>733</v>
      </c>
      <c r="C5" s="1515" t="s">
        <v>1044</v>
      </c>
      <c r="D5" s="1516"/>
      <c r="E5" s="1278"/>
      <c r="F5" s="1021" t="s">
        <v>733</v>
      </c>
      <c r="G5" s="1515" t="s">
        <v>1044</v>
      </c>
      <c r="H5" s="1516"/>
      <c r="I5" s="1278"/>
      <c r="J5" s="1021" t="s">
        <v>733</v>
      </c>
      <c r="K5" s="1021" t="s">
        <v>748</v>
      </c>
      <c r="L5" s="1025" t="s">
        <v>733</v>
      </c>
      <c r="M5" s="1062" t="s">
        <v>748</v>
      </c>
      <c r="N5" s="1021" t="s">
        <v>733</v>
      </c>
      <c r="O5" s="1021" t="s">
        <v>748</v>
      </c>
      <c r="P5" s="1025" t="s">
        <v>752</v>
      </c>
      <c r="Q5" s="1021" t="s">
        <v>748</v>
      </c>
      <c r="R5" s="1513"/>
    </row>
    <row r="6" spans="1:35" s="1020" customFormat="1" ht="31.5" customHeight="1" x14ac:dyDescent="0.15">
      <c r="A6" s="1519"/>
      <c r="B6" s="661" t="s">
        <v>1043</v>
      </c>
      <c r="C6" s="461" t="s">
        <v>696</v>
      </c>
      <c r="D6" s="461" t="s">
        <v>311</v>
      </c>
      <c r="E6" s="461" t="s">
        <v>988</v>
      </c>
      <c r="F6" s="1057" t="s">
        <v>1043</v>
      </c>
      <c r="G6" s="461" t="s">
        <v>1045</v>
      </c>
      <c r="H6" s="461" t="s">
        <v>311</v>
      </c>
      <c r="I6" s="461" t="s">
        <v>988</v>
      </c>
      <c r="J6" s="1057" t="s">
        <v>1043</v>
      </c>
      <c r="K6" s="1060" t="s">
        <v>210</v>
      </c>
      <c r="L6" s="1057" t="s">
        <v>1043</v>
      </c>
      <c r="M6" s="1016" t="s">
        <v>210</v>
      </c>
      <c r="N6" s="1057" t="s">
        <v>1043</v>
      </c>
      <c r="O6" s="1018" t="s">
        <v>210</v>
      </c>
      <c r="P6" s="185" t="s">
        <v>593</v>
      </c>
      <c r="Q6" s="1018" t="s">
        <v>210</v>
      </c>
      <c r="R6" s="1514"/>
    </row>
    <row r="7" spans="1:35" s="658" customFormat="1" ht="18.95" customHeight="1" x14ac:dyDescent="0.15">
      <c r="A7" s="120">
        <v>2013</v>
      </c>
      <c r="B7" s="121">
        <v>3422</v>
      </c>
      <c r="C7" s="121">
        <v>5872</v>
      </c>
      <c r="D7" s="631">
        <v>2572</v>
      </c>
      <c r="E7" s="631">
        <v>3300</v>
      </c>
      <c r="F7" s="630">
        <v>3263</v>
      </c>
      <c r="G7" s="630">
        <v>5193</v>
      </c>
      <c r="H7" s="630">
        <v>2328</v>
      </c>
      <c r="I7" s="630">
        <v>2865</v>
      </c>
      <c r="J7" s="631">
        <v>159</v>
      </c>
      <c r="K7" s="631">
        <v>313</v>
      </c>
      <c r="L7" s="121">
        <v>423</v>
      </c>
      <c r="M7" s="121">
        <v>768</v>
      </c>
      <c r="N7" s="121" t="s">
        <v>732</v>
      </c>
      <c r="O7" s="121" t="s">
        <v>732</v>
      </c>
      <c r="P7" s="121">
        <v>46</v>
      </c>
      <c r="Q7" s="182">
        <v>366</v>
      </c>
      <c r="R7" s="626">
        <v>2013</v>
      </c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</row>
    <row r="8" spans="1:35" s="658" customFormat="1" ht="18.95" customHeight="1" x14ac:dyDescent="0.15">
      <c r="A8" s="120">
        <v>2014</v>
      </c>
      <c r="B8" s="121">
        <v>3544</v>
      </c>
      <c r="C8" s="121">
        <v>6025</v>
      </c>
      <c r="D8" s="121">
        <v>2671</v>
      </c>
      <c r="E8" s="121">
        <v>3354</v>
      </c>
      <c r="F8" s="121">
        <v>3305</v>
      </c>
      <c r="G8" s="121">
        <v>5207</v>
      </c>
      <c r="H8" s="121">
        <v>2380</v>
      </c>
      <c r="I8" s="121">
        <v>2827</v>
      </c>
      <c r="J8" s="121">
        <v>239</v>
      </c>
      <c r="K8" s="121">
        <v>431</v>
      </c>
      <c r="L8" s="121">
        <v>239</v>
      </c>
      <c r="M8" s="121">
        <v>431</v>
      </c>
      <c r="N8" s="121" t="s">
        <v>732</v>
      </c>
      <c r="O8" s="121" t="s">
        <v>732</v>
      </c>
      <c r="P8" s="121">
        <v>50</v>
      </c>
      <c r="Q8" s="182">
        <v>387</v>
      </c>
      <c r="R8" s="626">
        <v>2014</v>
      </c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</row>
    <row r="9" spans="1:35" s="658" customFormat="1" ht="18.95" customHeight="1" x14ac:dyDescent="0.15">
      <c r="A9" s="120">
        <v>2015</v>
      </c>
      <c r="B9" s="121">
        <v>4787</v>
      </c>
      <c r="C9" s="121">
        <v>8116</v>
      </c>
      <c r="D9" s="121">
        <v>3742</v>
      </c>
      <c r="E9" s="121">
        <v>4374</v>
      </c>
      <c r="F9" s="121">
        <v>4675</v>
      </c>
      <c r="G9" s="121">
        <v>7519</v>
      </c>
      <c r="H9" s="121">
        <v>3536</v>
      </c>
      <c r="I9" s="121">
        <v>3983</v>
      </c>
      <c r="J9" s="121">
        <v>112</v>
      </c>
      <c r="K9" s="121">
        <v>148</v>
      </c>
      <c r="L9" s="121" t="s">
        <v>732</v>
      </c>
      <c r="M9" s="121" t="s">
        <v>732</v>
      </c>
      <c r="N9" s="121" t="s">
        <v>732</v>
      </c>
      <c r="O9" s="121" t="s">
        <v>732</v>
      </c>
      <c r="P9" s="121">
        <v>55</v>
      </c>
      <c r="Q9" s="182">
        <v>449</v>
      </c>
      <c r="R9" s="626">
        <v>2015</v>
      </c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</row>
    <row r="10" spans="1:35" s="658" customFormat="1" ht="18.95" customHeight="1" x14ac:dyDescent="0.15">
      <c r="A10" s="120">
        <v>2016</v>
      </c>
      <c r="B10" s="121">
        <v>5281</v>
      </c>
      <c r="C10" s="121">
        <v>8693</v>
      </c>
      <c r="D10" s="121">
        <v>3993</v>
      </c>
      <c r="E10" s="121">
        <v>4700</v>
      </c>
      <c r="F10" s="121">
        <v>5167</v>
      </c>
      <c r="G10" s="121">
        <v>8057</v>
      </c>
      <c r="H10" s="121">
        <v>3783</v>
      </c>
      <c r="I10" s="121">
        <v>4274</v>
      </c>
      <c r="J10" s="121">
        <v>114</v>
      </c>
      <c r="K10" s="121">
        <v>150</v>
      </c>
      <c r="L10" s="121" t="s">
        <v>732</v>
      </c>
      <c r="M10" s="121" t="s">
        <v>732</v>
      </c>
      <c r="N10" s="121" t="s">
        <v>732</v>
      </c>
      <c r="O10" s="121" t="s">
        <v>732</v>
      </c>
      <c r="P10" s="121">
        <v>57</v>
      </c>
      <c r="Q10" s="182">
        <v>486</v>
      </c>
      <c r="R10" s="626">
        <v>2016</v>
      </c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</row>
    <row r="11" spans="1:35" s="748" customFormat="1" ht="18.95" customHeight="1" x14ac:dyDescent="0.15">
      <c r="A11" s="120">
        <v>2017</v>
      </c>
      <c r="B11" s="121">
        <v>5453</v>
      </c>
      <c r="C11" s="121">
        <v>8615</v>
      </c>
      <c r="D11" s="121">
        <v>4005</v>
      </c>
      <c r="E11" s="121">
        <v>4610</v>
      </c>
      <c r="F11" s="121">
        <v>5365</v>
      </c>
      <c r="G11" s="121">
        <v>8162</v>
      </c>
      <c r="H11" s="121">
        <v>3838</v>
      </c>
      <c r="I11" s="121">
        <v>4324</v>
      </c>
      <c r="J11" s="121">
        <v>88</v>
      </c>
      <c r="K11" s="121">
        <v>110</v>
      </c>
      <c r="L11" s="121" t="s">
        <v>732</v>
      </c>
      <c r="M11" s="121" t="s">
        <v>732</v>
      </c>
      <c r="N11" s="121" t="s">
        <v>732</v>
      </c>
      <c r="O11" s="121" t="s">
        <v>732</v>
      </c>
      <c r="P11" s="121">
        <v>60</v>
      </c>
      <c r="Q11" s="182">
        <v>343</v>
      </c>
      <c r="R11" s="626">
        <v>2017</v>
      </c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</row>
    <row r="12" spans="1:35" s="790" customFormat="1" ht="18.95" customHeight="1" x14ac:dyDescent="0.15">
      <c r="A12" s="120">
        <v>2018</v>
      </c>
      <c r="B12" s="920">
        <v>6271</v>
      </c>
      <c r="C12" s="121">
        <v>9710</v>
      </c>
      <c r="D12" s="121">
        <v>4506</v>
      </c>
      <c r="E12" s="121">
        <v>5204</v>
      </c>
      <c r="F12" s="121">
        <v>6199</v>
      </c>
      <c r="G12" s="121">
        <v>9261</v>
      </c>
      <c r="H12" s="121">
        <v>4347</v>
      </c>
      <c r="I12" s="121">
        <v>4914</v>
      </c>
      <c r="J12" s="121">
        <v>72</v>
      </c>
      <c r="K12" s="121">
        <v>86</v>
      </c>
      <c r="L12" s="121" t="s">
        <v>732</v>
      </c>
      <c r="M12" s="121" t="s">
        <v>732</v>
      </c>
      <c r="N12" s="121" t="s">
        <v>732</v>
      </c>
      <c r="O12" s="121" t="s">
        <v>732</v>
      </c>
      <c r="P12" s="121">
        <v>66</v>
      </c>
      <c r="Q12" s="182">
        <v>363</v>
      </c>
      <c r="R12" s="124">
        <v>2018</v>
      </c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</row>
    <row r="13" spans="1:35" s="161" customFormat="1" ht="18.95" customHeight="1" x14ac:dyDescent="0.15">
      <c r="A13" s="676">
        <v>2019</v>
      </c>
      <c r="B13" s="956">
        <f>SUM(B14:B32)</f>
        <v>7351</v>
      </c>
      <c r="C13" s="956">
        <f t="shared" ref="C13:Q13" si="0">SUM(C14:C32)</f>
        <v>11133</v>
      </c>
      <c r="D13" s="956">
        <f t="shared" si="0"/>
        <v>5110</v>
      </c>
      <c r="E13" s="956">
        <f t="shared" si="0"/>
        <v>6023</v>
      </c>
      <c r="F13" s="956">
        <f t="shared" si="0"/>
        <v>7266</v>
      </c>
      <c r="G13" s="956">
        <f t="shared" si="0"/>
        <v>10618</v>
      </c>
      <c r="H13" s="956">
        <f t="shared" si="0"/>
        <v>4927</v>
      </c>
      <c r="I13" s="956">
        <f t="shared" si="0"/>
        <v>5691</v>
      </c>
      <c r="J13" s="956">
        <f t="shared" si="0"/>
        <v>85</v>
      </c>
      <c r="K13" s="956">
        <f t="shared" si="0"/>
        <v>102</v>
      </c>
      <c r="L13" s="956">
        <f t="shared" si="0"/>
        <v>0</v>
      </c>
      <c r="M13" s="956">
        <f t="shared" si="0"/>
        <v>0</v>
      </c>
      <c r="N13" s="956">
        <f t="shared" si="0"/>
        <v>0</v>
      </c>
      <c r="O13" s="956">
        <f t="shared" si="0"/>
        <v>0</v>
      </c>
      <c r="P13" s="956">
        <f t="shared" si="0"/>
        <v>68</v>
      </c>
      <c r="Q13" s="956">
        <f t="shared" si="0"/>
        <v>413</v>
      </c>
      <c r="R13" s="919">
        <v>2019</v>
      </c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</row>
    <row r="14" spans="1:35" s="161" customFormat="1" ht="18.95" customHeight="1" x14ac:dyDescent="0.15">
      <c r="A14" s="905" t="s">
        <v>845</v>
      </c>
      <c r="B14" s="391" t="s">
        <v>732</v>
      </c>
      <c r="C14" s="391">
        <v>413</v>
      </c>
      <c r="D14" s="391">
        <v>133</v>
      </c>
      <c r="E14" s="391">
        <v>280</v>
      </c>
      <c r="F14" s="391">
        <v>0</v>
      </c>
      <c r="G14" s="391">
        <v>0</v>
      </c>
      <c r="H14" s="391">
        <v>0</v>
      </c>
      <c r="I14" s="391">
        <v>0</v>
      </c>
      <c r="J14" s="391">
        <v>0</v>
      </c>
      <c r="K14" s="391">
        <v>0</v>
      </c>
      <c r="L14" s="982">
        <f t="shared" ref="L14:O14" si="1">SUM(L15:L33)</f>
        <v>0</v>
      </c>
      <c r="M14" s="982">
        <f t="shared" si="1"/>
        <v>0</v>
      </c>
      <c r="N14" s="982">
        <f t="shared" si="1"/>
        <v>0</v>
      </c>
      <c r="O14" s="982">
        <f t="shared" si="1"/>
        <v>0</v>
      </c>
      <c r="P14" s="391">
        <v>68</v>
      </c>
      <c r="Q14" s="1081">
        <v>413</v>
      </c>
      <c r="R14" s="125" t="s">
        <v>1100</v>
      </c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</row>
    <row r="15" spans="1:35" s="161" customFormat="1" ht="18.95" customHeight="1" x14ac:dyDescent="0.15">
      <c r="A15" s="693" t="s">
        <v>872</v>
      </c>
      <c r="B15" s="391">
        <v>527</v>
      </c>
      <c r="C15" s="391">
        <v>767</v>
      </c>
      <c r="D15" s="391">
        <v>360</v>
      </c>
      <c r="E15" s="391">
        <v>407</v>
      </c>
      <c r="F15" s="391">
        <v>521</v>
      </c>
      <c r="G15" s="391">
        <v>757</v>
      </c>
      <c r="H15" s="391">
        <v>357</v>
      </c>
      <c r="I15" s="391">
        <v>400</v>
      </c>
      <c r="J15" s="391">
        <v>6</v>
      </c>
      <c r="K15" s="391">
        <v>10</v>
      </c>
      <c r="L15" s="982">
        <f t="shared" ref="L15:O15" si="2">SUM(L16:L34)</f>
        <v>0</v>
      </c>
      <c r="M15" s="982">
        <f t="shared" si="2"/>
        <v>0</v>
      </c>
      <c r="N15" s="982">
        <f t="shared" si="2"/>
        <v>0</v>
      </c>
      <c r="O15" s="982">
        <f t="shared" si="2"/>
        <v>0</v>
      </c>
      <c r="P15" s="391">
        <v>0</v>
      </c>
      <c r="Q15" s="391">
        <v>0</v>
      </c>
      <c r="R15" s="694" t="s">
        <v>253</v>
      </c>
      <c r="S15" s="159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</row>
    <row r="16" spans="1:35" s="122" customFormat="1" ht="18.95" customHeight="1" x14ac:dyDescent="0.15">
      <c r="A16" s="468" t="s">
        <v>813</v>
      </c>
      <c r="B16" s="391">
        <v>1026</v>
      </c>
      <c r="C16" s="391">
        <v>1525</v>
      </c>
      <c r="D16" s="391">
        <v>736</v>
      </c>
      <c r="E16" s="391">
        <v>789</v>
      </c>
      <c r="F16" s="391">
        <v>1003</v>
      </c>
      <c r="G16" s="391">
        <v>1496</v>
      </c>
      <c r="H16" s="390">
        <v>720</v>
      </c>
      <c r="I16" s="391">
        <v>776</v>
      </c>
      <c r="J16" s="391">
        <v>23</v>
      </c>
      <c r="K16" s="391">
        <v>29</v>
      </c>
      <c r="L16" s="982">
        <f t="shared" ref="L16:O16" si="3">SUM(L17:L35)</f>
        <v>0</v>
      </c>
      <c r="M16" s="982">
        <f t="shared" si="3"/>
        <v>0</v>
      </c>
      <c r="N16" s="982">
        <f t="shared" si="3"/>
        <v>0</v>
      </c>
      <c r="O16" s="982">
        <f t="shared" si="3"/>
        <v>0</v>
      </c>
      <c r="P16" s="391">
        <v>0</v>
      </c>
      <c r="Q16" s="390">
        <v>0</v>
      </c>
      <c r="R16" s="469" t="s">
        <v>948</v>
      </c>
      <c r="S16" s="159"/>
      <c r="T16" s="470"/>
      <c r="U16" s="470"/>
      <c r="V16" s="125"/>
      <c r="W16" s="125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</row>
    <row r="17" spans="1:35" s="122" customFormat="1" ht="18.95" customHeight="1" x14ac:dyDescent="0.15">
      <c r="A17" s="468" t="s">
        <v>853</v>
      </c>
      <c r="B17" s="391">
        <v>169</v>
      </c>
      <c r="C17" s="391">
        <v>243</v>
      </c>
      <c r="D17" s="391">
        <v>121</v>
      </c>
      <c r="E17" s="391">
        <v>122</v>
      </c>
      <c r="F17" s="391">
        <v>166</v>
      </c>
      <c r="G17" s="391">
        <v>240</v>
      </c>
      <c r="H17" s="390">
        <v>121</v>
      </c>
      <c r="I17" s="391">
        <v>119</v>
      </c>
      <c r="J17" s="391">
        <v>3</v>
      </c>
      <c r="K17" s="391">
        <v>3</v>
      </c>
      <c r="L17" s="982">
        <f t="shared" ref="L17:O17" si="4">SUM(L18:L36)</f>
        <v>0</v>
      </c>
      <c r="M17" s="982">
        <f t="shared" si="4"/>
        <v>0</v>
      </c>
      <c r="N17" s="982">
        <f t="shared" si="4"/>
        <v>0</v>
      </c>
      <c r="O17" s="982">
        <f t="shared" si="4"/>
        <v>0</v>
      </c>
      <c r="P17" s="391">
        <v>0</v>
      </c>
      <c r="Q17" s="390">
        <v>0</v>
      </c>
      <c r="R17" s="469" t="s">
        <v>949</v>
      </c>
      <c r="S17" s="159"/>
      <c r="T17" s="470"/>
      <c r="U17" s="470"/>
      <c r="V17" s="125"/>
      <c r="W17" s="125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</row>
    <row r="18" spans="1:35" s="122" customFormat="1" ht="18.95" customHeight="1" x14ac:dyDescent="0.15">
      <c r="A18" s="468" t="s">
        <v>856</v>
      </c>
      <c r="B18" s="391">
        <v>769</v>
      </c>
      <c r="C18" s="391">
        <v>1040</v>
      </c>
      <c r="D18" s="391">
        <v>478</v>
      </c>
      <c r="E18" s="391">
        <v>562</v>
      </c>
      <c r="F18" s="391">
        <v>755</v>
      </c>
      <c r="G18" s="391">
        <v>1024</v>
      </c>
      <c r="H18" s="390">
        <v>468</v>
      </c>
      <c r="I18" s="391">
        <v>556</v>
      </c>
      <c r="J18" s="391">
        <v>14</v>
      </c>
      <c r="K18" s="391">
        <v>16</v>
      </c>
      <c r="L18" s="982">
        <f t="shared" ref="L18:O18" si="5">SUM(L19:L37)</f>
        <v>0</v>
      </c>
      <c r="M18" s="982">
        <f t="shared" si="5"/>
        <v>0</v>
      </c>
      <c r="N18" s="982">
        <f t="shared" si="5"/>
        <v>0</v>
      </c>
      <c r="O18" s="982">
        <f t="shared" si="5"/>
        <v>0</v>
      </c>
      <c r="P18" s="391">
        <v>0</v>
      </c>
      <c r="Q18" s="390">
        <v>0</v>
      </c>
      <c r="R18" s="469" t="s">
        <v>950</v>
      </c>
      <c r="S18" s="159"/>
      <c r="T18" s="470"/>
      <c r="U18" s="470"/>
      <c r="V18" s="125"/>
      <c r="W18" s="125"/>
      <c r="X18" s="470"/>
      <c r="Y18" s="470"/>
      <c r="Z18" s="470"/>
      <c r="AA18" s="470"/>
      <c r="AB18" s="470"/>
      <c r="AC18" s="470"/>
      <c r="AD18" s="470"/>
      <c r="AE18" s="470"/>
      <c r="AF18" s="470"/>
      <c r="AG18" s="470"/>
      <c r="AH18" s="470"/>
      <c r="AI18" s="470"/>
    </row>
    <row r="19" spans="1:35" s="122" customFormat="1" ht="18.95" customHeight="1" x14ac:dyDescent="0.15">
      <c r="A19" s="468" t="s">
        <v>864</v>
      </c>
      <c r="B19" s="391">
        <v>242</v>
      </c>
      <c r="C19" s="391">
        <v>391</v>
      </c>
      <c r="D19" s="391">
        <v>188</v>
      </c>
      <c r="E19" s="391">
        <v>203</v>
      </c>
      <c r="F19" s="391">
        <v>240</v>
      </c>
      <c r="G19" s="391">
        <v>389</v>
      </c>
      <c r="H19" s="390">
        <v>186</v>
      </c>
      <c r="I19" s="391">
        <v>203</v>
      </c>
      <c r="J19" s="391">
        <v>2</v>
      </c>
      <c r="K19" s="391">
        <v>2</v>
      </c>
      <c r="L19" s="982">
        <f t="shared" ref="L19:O19" si="6">SUM(L20:L38)</f>
        <v>0</v>
      </c>
      <c r="M19" s="982">
        <f t="shared" si="6"/>
        <v>0</v>
      </c>
      <c r="N19" s="982">
        <f t="shared" si="6"/>
        <v>0</v>
      </c>
      <c r="O19" s="982">
        <f t="shared" si="6"/>
        <v>0</v>
      </c>
      <c r="P19" s="391">
        <v>0</v>
      </c>
      <c r="Q19" s="390">
        <v>0</v>
      </c>
      <c r="R19" s="469" t="s">
        <v>239</v>
      </c>
      <c r="S19" s="159"/>
      <c r="T19" s="470"/>
      <c r="U19" s="470"/>
      <c r="V19" s="125"/>
      <c r="W19" s="125"/>
      <c r="X19" s="470"/>
      <c r="Y19" s="470"/>
      <c r="Z19" s="470"/>
      <c r="AA19" s="470"/>
      <c r="AB19" s="470"/>
      <c r="AC19" s="470"/>
      <c r="AD19" s="470"/>
      <c r="AE19" s="470"/>
      <c r="AF19" s="470"/>
      <c r="AG19" s="470"/>
      <c r="AH19" s="470"/>
      <c r="AI19" s="470"/>
    </row>
    <row r="20" spans="1:35" s="122" customFormat="1" ht="18.95" customHeight="1" x14ac:dyDescent="0.15">
      <c r="A20" s="468" t="s">
        <v>846</v>
      </c>
      <c r="B20" s="391">
        <v>940</v>
      </c>
      <c r="C20" s="391">
        <v>1233</v>
      </c>
      <c r="D20" s="391">
        <v>581</v>
      </c>
      <c r="E20" s="391">
        <v>652</v>
      </c>
      <c r="F20" s="391">
        <v>930</v>
      </c>
      <c r="G20" s="391">
        <v>1223</v>
      </c>
      <c r="H20" s="390">
        <v>575</v>
      </c>
      <c r="I20" s="391">
        <v>648</v>
      </c>
      <c r="J20" s="391">
        <v>10</v>
      </c>
      <c r="K20" s="391">
        <v>10</v>
      </c>
      <c r="L20" s="982">
        <f t="shared" ref="L20:O20" si="7">SUM(L21:L39)</f>
        <v>0</v>
      </c>
      <c r="M20" s="982">
        <f t="shared" si="7"/>
        <v>0</v>
      </c>
      <c r="N20" s="982">
        <f t="shared" si="7"/>
        <v>0</v>
      </c>
      <c r="O20" s="982">
        <f t="shared" si="7"/>
        <v>0</v>
      </c>
      <c r="P20" s="391">
        <v>0</v>
      </c>
      <c r="Q20" s="390">
        <v>0</v>
      </c>
      <c r="R20" s="469" t="s">
        <v>235</v>
      </c>
      <c r="S20" s="159"/>
      <c r="T20" s="470"/>
      <c r="U20" s="470"/>
      <c r="V20" s="125"/>
      <c r="W20" s="125"/>
      <c r="X20" s="470"/>
      <c r="Y20" s="470"/>
      <c r="Z20" s="470"/>
      <c r="AA20" s="470"/>
      <c r="AB20" s="470"/>
      <c r="AC20" s="470"/>
      <c r="AD20" s="470"/>
      <c r="AE20" s="470"/>
      <c r="AF20" s="470"/>
      <c r="AG20" s="470"/>
      <c r="AH20" s="470"/>
      <c r="AI20" s="470"/>
    </row>
    <row r="21" spans="1:35" s="122" customFormat="1" ht="18.95" customHeight="1" x14ac:dyDescent="0.15">
      <c r="A21" s="468" t="s">
        <v>858</v>
      </c>
      <c r="B21" s="391">
        <v>388</v>
      </c>
      <c r="C21" s="391">
        <v>612</v>
      </c>
      <c r="D21" s="391">
        <v>280</v>
      </c>
      <c r="E21" s="391">
        <v>332</v>
      </c>
      <c r="F21" s="391">
        <v>382</v>
      </c>
      <c r="G21" s="391">
        <v>605</v>
      </c>
      <c r="H21" s="390">
        <v>277</v>
      </c>
      <c r="I21" s="391">
        <v>328</v>
      </c>
      <c r="J21" s="391">
        <v>6</v>
      </c>
      <c r="K21" s="391">
        <v>7</v>
      </c>
      <c r="L21" s="982">
        <f t="shared" ref="L21:O21" si="8">SUM(L22:L40)</f>
        <v>0</v>
      </c>
      <c r="M21" s="982">
        <f t="shared" si="8"/>
        <v>0</v>
      </c>
      <c r="N21" s="982">
        <f t="shared" si="8"/>
        <v>0</v>
      </c>
      <c r="O21" s="982">
        <f t="shared" si="8"/>
        <v>0</v>
      </c>
      <c r="P21" s="391">
        <v>0</v>
      </c>
      <c r="Q21" s="390">
        <v>0</v>
      </c>
      <c r="R21" s="469" t="s">
        <v>234</v>
      </c>
      <c r="S21" s="159"/>
      <c r="T21" s="470"/>
      <c r="U21" s="470"/>
      <c r="V21" s="125"/>
      <c r="W21" s="125"/>
      <c r="X21" s="470"/>
      <c r="Y21" s="470"/>
      <c r="Z21" s="470"/>
      <c r="AA21" s="470"/>
      <c r="AB21" s="470"/>
      <c r="AC21" s="470"/>
      <c r="AD21" s="470"/>
      <c r="AE21" s="470"/>
      <c r="AF21" s="470"/>
      <c r="AG21" s="470"/>
      <c r="AH21" s="470"/>
      <c r="AI21" s="470"/>
    </row>
    <row r="22" spans="1:35" s="859" customFormat="1" ht="18.95" customHeight="1" x14ac:dyDescent="0.15">
      <c r="A22" s="468" t="s">
        <v>850</v>
      </c>
      <c r="B22" s="391">
        <v>251</v>
      </c>
      <c r="C22" s="391">
        <v>376</v>
      </c>
      <c r="D22" s="391">
        <v>182</v>
      </c>
      <c r="E22" s="391">
        <v>194</v>
      </c>
      <c r="F22" s="391">
        <v>249</v>
      </c>
      <c r="G22" s="391">
        <v>374</v>
      </c>
      <c r="H22" s="390">
        <v>181</v>
      </c>
      <c r="I22" s="391">
        <v>193</v>
      </c>
      <c r="J22" s="391">
        <v>2</v>
      </c>
      <c r="K22" s="391">
        <v>2</v>
      </c>
      <c r="L22" s="982">
        <f t="shared" ref="L22:O22" si="9">SUM(L23:L41)</f>
        <v>0</v>
      </c>
      <c r="M22" s="982">
        <f t="shared" si="9"/>
        <v>0</v>
      </c>
      <c r="N22" s="982">
        <f t="shared" si="9"/>
        <v>0</v>
      </c>
      <c r="O22" s="982">
        <f t="shared" si="9"/>
        <v>0</v>
      </c>
      <c r="P22" s="391">
        <v>0</v>
      </c>
      <c r="Q22" s="390">
        <v>0</v>
      </c>
      <c r="R22" s="469" t="s">
        <v>436</v>
      </c>
      <c r="S22" s="159"/>
      <c r="T22" s="470"/>
      <c r="U22" s="470"/>
      <c r="V22" s="125"/>
      <c r="W22" s="125"/>
      <c r="X22" s="470"/>
      <c r="Y22" s="470"/>
      <c r="Z22" s="470"/>
      <c r="AA22" s="470"/>
      <c r="AB22" s="470"/>
      <c r="AC22" s="470"/>
      <c r="AD22" s="470"/>
      <c r="AE22" s="470"/>
      <c r="AF22" s="470"/>
      <c r="AG22" s="470"/>
      <c r="AH22" s="470"/>
      <c r="AI22" s="470"/>
    </row>
    <row r="23" spans="1:35" s="122" customFormat="1" ht="18.95" customHeight="1" x14ac:dyDescent="0.15">
      <c r="A23" s="468" t="s">
        <v>843</v>
      </c>
      <c r="B23" s="391">
        <v>550</v>
      </c>
      <c r="C23" s="391">
        <v>762</v>
      </c>
      <c r="D23" s="391">
        <v>390</v>
      </c>
      <c r="E23" s="391">
        <v>372</v>
      </c>
      <c r="F23" s="391">
        <v>546</v>
      </c>
      <c r="G23" s="391">
        <v>756</v>
      </c>
      <c r="H23" s="390">
        <v>388</v>
      </c>
      <c r="I23" s="391">
        <v>368</v>
      </c>
      <c r="J23" s="391">
        <v>4</v>
      </c>
      <c r="K23" s="391">
        <v>6</v>
      </c>
      <c r="L23" s="982">
        <f t="shared" ref="L23:O23" si="10">SUM(L24:L42)</f>
        <v>0</v>
      </c>
      <c r="M23" s="982">
        <f t="shared" si="10"/>
        <v>0</v>
      </c>
      <c r="N23" s="982">
        <f t="shared" si="10"/>
        <v>0</v>
      </c>
      <c r="O23" s="982">
        <f t="shared" si="10"/>
        <v>0</v>
      </c>
      <c r="P23" s="391">
        <v>0</v>
      </c>
      <c r="Q23" s="390">
        <v>0</v>
      </c>
      <c r="R23" s="469" t="s">
        <v>63</v>
      </c>
      <c r="S23" s="159"/>
      <c r="T23" s="470"/>
      <c r="U23" s="470"/>
      <c r="V23" s="125"/>
      <c r="W23" s="125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</row>
    <row r="24" spans="1:35" s="122" customFormat="1" ht="18.95" customHeight="1" x14ac:dyDescent="0.15">
      <c r="A24" s="468" t="s">
        <v>861</v>
      </c>
      <c r="B24" s="391">
        <v>413</v>
      </c>
      <c r="C24" s="391">
        <v>583</v>
      </c>
      <c r="D24" s="391">
        <v>278</v>
      </c>
      <c r="E24" s="391">
        <v>305</v>
      </c>
      <c r="F24" s="391">
        <v>408</v>
      </c>
      <c r="G24" s="391">
        <v>578</v>
      </c>
      <c r="H24" s="390">
        <v>278</v>
      </c>
      <c r="I24" s="391">
        <v>300</v>
      </c>
      <c r="J24" s="391">
        <v>5</v>
      </c>
      <c r="K24" s="391">
        <v>5</v>
      </c>
      <c r="L24" s="982">
        <f t="shared" ref="L24:O24" si="11">SUM(L25:L43)</f>
        <v>0</v>
      </c>
      <c r="M24" s="982">
        <f t="shared" si="11"/>
        <v>0</v>
      </c>
      <c r="N24" s="982">
        <f t="shared" si="11"/>
        <v>0</v>
      </c>
      <c r="O24" s="982">
        <f t="shared" si="11"/>
        <v>0</v>
      </c>
      <c r="P24" s="391">
        <v>0</v>
      </c>
      <c r="Q24" s="390">
        <v>0</v>
      </c>
      <c r="R24" s="469" t="s">
        <v>89</v>
      </c>
      <c r="S24" s="159"/>
      <c r="T24" s="470"/>
      <c r="U24" s="470"/>
      <c r="V24" s="125"/>
      <c r="W24" s="125"/>
      <c r="X24" s="470"/>
      <c r="Y24" s="470"/>
      <c r="Z24" s="470"/>
      <c r="AA24" s="470"/>
      <c r="AB24" s="470"/>
      <c r="AC24" s="470"/>
      <c r="AD24" s="470"/>
      <c r="AE24" s="470"/>
      <c r="AF24" s="470"/>
      <c r="AG24" s="470"/>
      <c r="AH24" s="470"/>
      <c r="AI24" s="470"/>
    </row>
    <row r="25" spans="1:35" s="122" customFormat="1" ht="18.95" customHeight="1" x14ac:dyDescent="0.15">
      <c r="A25" s="468" t="s">
        <v>882</v>
      </c>
      <c r="B25" s="391">
        <v>329</v>
      </c>
      <c r="C25" s="391">
        <v>492</v>
      </c>
      <c r="D25" s="391">
        <v>199</v>
      </c>
      <c r="E25" s="391">
        <v>293</v>
      </c>
      <c r="F25" s="391">
        <v>328</v>
      </c>
      <c r="G25" s="391">
        <v>491</v>
      </c>
      <c r="H25" s="390">
        <v>198</v>
      </c>
      <c r="I25" s="391">
        <v>293</v>
      </c>
      <c r="J25" s="391">
        <v>1</v>
      </c>
      <c r="K25" s="391">
        <v>1</v>
      </c>
      <c r="L25" s="982">
        <f t="shared" ref="L25:O25" si="12">SUM(L26:L44)</f>
        <v>0</v>
      </c>
      <c r="M25" s="982">
        <f t="shared" si="12"/>
        <v>0</v>
      </c>
      <c r="N25" s="982">
        <f t="shared" si="12"/>
        <v>0</v>
      </c>
      <c r="O25" s="982">
        <f t="shared" si="12"/>
        <v>0</v>
      </c>
      <c r="P25" s="391">
        <v>0</v>
      </c>
      <c r="Q25" s="390">
        <v>0</v>
      </c>
      <c r="R25" s="469" t="s">
        <v>74</v>
      </c>
      <c r="S25" s="159"/>
      <c r="T25" s="470"/>
      <c r="U25" s="470"/>
      <c r="V25" s="125"/>
      <c r="W25" s="125"/>
      <c r="X25" s="470"/>
      <c r="Y25" s="470"/>
      <c r="Z25" s="470"/>
      <c r="AA25" s="470"/>
      <c r="AB25" s="470"/>
      <c r="AC25" s="470"/>
      <c r="AD25" s="470"/>
      <c r="AE25" s="470"/>
      <c r="AF25" s="470"/>
      <c r="AG25" s="470"/>
      <c r="AH25" s="470"/>
      <c r="AI25" s="470"/>
    </row>
    <row r="26" spans="1:35" s="122" customFormat="1" ht="18.95" customHeight="1" x14ac:dyDescent="0.15">
      <c r="A26" s="468" t="s">
        <v>869</v>
      </c>
      <c r="B26" s="391">
        <v>365</v>
      </c>
      <c r="C26" s="391">
        <v>520</v>
      </c>
      <c r="D26" s="391">
        <v>266</v>
      </c>
      <c r="E26" s="391">
        <v>254</v>
      </c>
      <c r="F26" s="391">
        <v>364</v>
      </c>
      <c r="G26" s="391">
        <v>519</v>
      </c>
      <c r="H26" s="390">
        <v>265</v>
      </c>
      <c r="I26" s="391">
        <v>254</v>
      </c>
      <c r="J26" s="391">
        <v>1</v>
      </c>
      <c r="K26" s="391">
        <v>1</v>
      </c>
      <c r="L26" s="982">
        <f t="shared" ref="L26:O26" si="13">SUM(L27:L45)</f>
        <v>0</v>
      </c>
      <c r="M26" s="982">
        <f t="shared" si="13"/>
        <v>0</v>
      </c>
      <c r="N26" s="982">
        <f t="shared" si="13"/>
        <v>0</v>
      </c>
      <c r="O26" s="982">
        <f t="shared" si="13"/>
        <v>0</v>
      </c>
      <c r="P26" s="391">
        <v>0</v>
      </c>
      <c r="Q26" s="390">
        <v>0</v>
      </c>
      <c r="R26" s="469" t="s">
        <v>602</v>
      </c>
      <c r="S26" s="159"/>
      <c r="T26" s="470"/>
      <c r="U26" s="470"/>
      <c r="V26" s="125"/>
      <c r="W26" s="125"/>
      <c r="X26" s="470"/>
      <c r="Y26" s="470"/>
      <c r="Z26" s="470"/>
      <c r="AA26" s="470"/>
      <c r="AB26" s="470"/>
      <c r="AC26" s="470"/>
      <c r="AD26" s="470"/>
      <c r="AE26" s="470"/>
      <c r="AF26" s="470"/>
      <c r="AG26" s="470"/>
      <c r="AH26" s="470"/>
      <c r="AI26" s="470"/>
    </row>
    <row r="27" spans="1:35" s="122" customFormat="1" ht="18.95" customHeight="1" x14ac:dyDescent="0.15">
      <c r="A27" s="468" t="s">
        <v>879</v>
      </c>
      <c r="B27" s="391">
        <v>117</v>
      </c>
      <c r="C27" s="391">
        <v>196</v>
      </c>
      <c r="D27" s="391">
        <v>83</v>
      </c>
      <c r="E27" s="391">
        <v>113</v>
      </c>
      <c r="F27" s="391">
        <v>117</v>
      </c>
      <c r="G27" s="391">
        <v>196</v>
      </c>
      <c r="H27" s="390">
        <v>83</v>
      </c>
      <c r="I27" s="391">
        <v>113</v>
      </c>
      <c r="J27" s="391">
        <v>0</v>
      </c>
      <c r="K27" s="391">
        <v>0</v>
      </c>
      <c r="L27" s="982">
        <f t="shared" ref="L27:O27" si="14">SUM(L28:L46)</f>
        <v>0</v>
      </c>
      <c r="M27" s="982">
        <f t="shared" si="14"/>
        <v>0</v>
      </c>
      <c r="N27" s="982">
        <f t="shared" si="14"/>
        <v>0</v>
      </c>
      <c r="O27" s="982">
        <f t="shared" si="14"/>
        <v>0</v>
      </c>
      <c r="P27" s="391">
        <v>0</v>
      </c>
      <c r="Q27" s="390">
        <v>0</v>
      </c>
      <c r="R27" s="469" t="s">
        <v>59</v>
      </c>
      <c r="S27" s="159"/>
      <c r="T27" s="470"/>
      <c r="U27" s="470"/>
      <c r="V27" s="125"/>
      <c r="W27" s="125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</row>
    <row r="28" spans="1:35" s="122" customFormat="1" ht="18.95" customHeight="1" x14ac:dyDescent="0.15">
      <c r="A28" s="468" t="s">
        <v>878</v>
      </c>
      <c r="B28" s="391">
        <v>148</v>
      </c>
      <c r="C28" s="391">
        <v>267</v>
      </c>
      <c r="D28" s="391">
        <v>116</v>
      </c>
      <c r="E28" s="391">
        <v>151</v>
      </c>
      <c r="F28" s="391">
        <v>146</v>
      </c>
      <c r="G28" s="391">
        <v>265</v>
      </c>
      <c r="H28" s="390">
        <v>115</v>
      </c>
      <c r="I28" s="391">
        <v>150</v>
      </c>
      <c r="J28" s="391">
        <v>2</v>
      </c>
      <c r="K28" s="391">
        <v>2</v>
      </c>
      <c r="L28" s="982">
        <f t="shared" ref="L28:O28" si="15">SUM(L29:L47)</f>
        <v>0</v>
      </c>
      <c r="M28" s="982">
        <f t="shared" si="15"/>
        <v>0</v>
      </c>
      <c r="N28" s="982">
        <f t="shared" si="15"/>
        <v>0</v>
      </c>
      <c r="O28" s="982">
        <f t="shared" si="15"/>
        <v>0</v>
      </c>
      <c r="P28" s="391">
        <v>0</v>
      </c>
      <c r="Q28" s="390">
        <v>0</v>
      </c>
      <c r="R28" s="469" t="s">
        <v>446</v>
      </c>
      <c r="S28" s="159"/>
      <c r="T28" s="470"/>
      <c r="U28" s="470"/>
      <c r="V28" s="125"/>
      <c r="W28" s="125"/>
      <c r="X28" s="470"/>
      <c r="Y28" s="470"/>
      <c r="Z28" s="470"/>
      <c r="AA28" s="470"/>
      <c r="AB28" s="470"/>
      <c r="AC28" s="470"/>
      <c r="AD28" s="470"/>
      <c r="AE28" s="470"/>
      <c r="AF28" s="470"/>
      <c r="AG28" s="470"/>
      <c r="AH28" s="470"/>
      <c r="AI28" s="470"/>
    </row>
    <row r="29" spans="1:35" s="122" customFormat="1" ht="18.95" customHeight="1" x14ac:dyDescent="0.15">
      <c r="A29" s="468" t="s">
        <v>877</v>
      </c>
      <c r="B29" s="391">
        <v>24</v>
      </c>
      <c r="C29" s="391">
        <v>28</v>
      </c>
      <c r="D29" s="391">
        <v>19</v>
      </c>
      <c r="E29" s="391">
        <v>9</v>
      </c>
      <c r="F29" s="391">
        <v>24</v>
      </c>
      <c r="G29" s="391">
        <v>28</v>
      </c>
      <c r="H29" s="390">
        <v>19</v>
      </c>
      <c r="I29" s="391">
        <v>9</v>
      </c>
      <c r="J29" s="957">
        <v>0</v>
      </c>
      <c r="K29" s="957">
        <v>0</v>
      </c>
      <c r="L29" s="982">
        <f t="shared" ref="L29:O29" si="16">SUM(L30:L48)</f>
        <v>0</v>
      </c>
      <c r="M29" s="982">
        <f t="shared" si="16"/>
        <v>0</v>
      </c>
      <c r="N29" s="982">
        <f t="shared" si="16"/>
        <v>0</v>
      </c>
      <c r="O29" s="982">
        <f t="shared" si="16"/>
        <v>0</v>
      </c>
      <c r="P29" s="391">
        <v>0</v>
      </c>
      <c r="Q29" s="390">
        <v>0</v>
      </c>
      <c r="R29" s="469" t="s">
        <v>282</v>
      </c>
      <c r="S29" s="159"/>
      <c r="T29" s="470"/>
      <c r="U29" s="470"/>
      <c r="V29" s="125"/>
      <c r="W29" s="125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</row>
    <row r="30" spans="1:35" s="122" customFormat="1" ht="18.95" customHeight="1" x14ac:dyDescent="0.15">
      <c r="A30" s="468" t="s">
        <v>875</v>
      </c>
      <c r="B30" s="391">
        <v>163</v>
      </c>
      <c r="C30" s="391">
        <v>280</v>
      </c>
      <c r="D30" s="391">
        <v>116</v>
      </c>
      <c r="E30" s="391">
        <v>164</v>
      </c>
      <c r="F30" s="391">
        <v>162</v>
      </c>
      <c r="G30" s="391">
        <v>279</v>
      </c>
      <c r="H30" s="390">
        <v>115</v>
      </c>
      <c r="I30" s="391">
        <v>164</v>
      </c>
      <c r="J30" s="391">
        <v>1</v>
      </c>
      <c r="K30" s="391">
        <v>1</v>
      </c>
      <c r="L30" s="982">
        <f t="shared" ref="L30:O30" si="17">SUM(L31:L49)</f>
        <v>0</v>
      </c>
      <c r="M30" s="982">
        <f t="shared" si="17"/>
        <v>0</v>
      </c>
      <c r="N30" s="982">
        <f t="shared" si="17"/>
        <v>0</v>
      </c>
      <c r="O30" s="982">
        <f t="shared" si="17"/>
        <v>0</v>
      </c>
      <c r="P30" s="391">
        <v>0</v>
      </c>
      <c r="Q30" s="390">
        <v>0</v>
      </c>
      <c r="R30" s="469" t="s">
        <v>952</v>
      </c>
      <c r="S30" s="159"/>
      <c r="T30" s="470"/>
      <c r="U30" s="470"/>
      <c r="V30" s="125"/>
      <c r="W30" s="125"/>
      <c r="X30" s="470"/>
      <c r="Y30" s="470"/>
      <c r="Z30" s="470"/>
      <c r="AA30" s="470"/>
      <c r="AB30" s="470"/>
      <c r="AC30" s="470"/>
      <c r="AD30" s="470"/>
      <c r="AE30" s="470"/>
      <c r="AF30" s="470"/>
      <c r="AG30" s="470"/>
      <c r="AH30" s="470"/>
      <c r="AI30" s="470"/>
    </row>
    <row r="31" spans="1:35" s="122" customFormat="1" ht="18.95" customHeight="1" x14ac:dyDescent="0.15">
      <c r="A31" s="468" t="s">
        <v>880</v>
      </c>
      <c r="B31" s="391">
        <v>91</v>
      </c>
      <c r="C31" s="391">
        <v>164</v>
      </c>
      <c r="D31" s="391">
        <v>71</v>
      </c>
      <c r="E31" s="391">
        <v>93</v>
      </c>
      <c r="F31" s="391">
        <v>91</v>
      </c>
      <c r="G31" s="391">
        <v>164</v>
      </c>
      <c r="H31" s="390">
        <v>71</v>
      </c>
      <c r="I31" s="391">
        <v>93</v>
      </c>
      <c r="J31" s="391">
        <v>0</v>
      </c>
      <c r="K31" s="391">
        <v>0</v>
      </c>
      <c r="L31" s="982">
        <f t="shared" ref="L31:O31" si="18">SUM(L32:L50)</f>
        <v>0</v>
      </c>
      <c r="M31" s="982">
        <f t="shared" si="18"/>
        <v>0</v>
      </c>
      <c r="N31" s="982">
        <f t="shared" si="18"/>
        <v>0</v>
      </c>
      <c r="O31" s="982">
        <f t="shared" si="18"/>
        <v>0</v>
      </c>
      <c r="P31" s="391">
        <v>0</v>
      </c>
      <c r="Q31" s="390">
        <v>0</v>
      </c>
      <c r="R31" s="469" t="s">
        <v>444</v>
      </c>
      <c r="S31" s="159"/>
      <c r="T31" s="470"/>
      <c r="U31" s="470"/>
      <c r="V31" s="125"/>
      <c r="W31" s="125"/>
      <c r="X31" s="470"/>
      <c r="Y31" s="470"/>
      <c r="Z31" s="470"/>
      <c r="AA31" s="470"/>
      <c r="AB31" s="470"/>
      <c r="AC31" s="470"/>
      <c r="AD31" s="470"/>
      <c r="AE31" s="470"/>
      <c r="AF31" s="470"/>
      <c r="AG31" s="470"/>
      <c r="AH31" s="470"/>
      <c r="AI31" s="470"/>
    </row>
    <row r="32" spans="1:35" s="122" customFormat="1" ht="18.95" customHeight="1" x14ac:dyDescent="0.15">
      <c r="A32" s="478" t="s">
        <v>881</v>
      </c>
      <c r="B32" s="428">
        <v>839</v>
      </c>
      <c r="C32" s="621">
        <v>1241</v>
      </c>
      <c r="D32" s="621">
        <v>513</v>
      </c>
      <c r="E32" s="428">
        <v>728</v>
      </c>
      <c r="F32" s="428">
        <v>834</v>
      </c>
      <c r="G32" s="428">
        <v>1234</v>
      </c>
      <c r="H32" s="428">
        <v>510</v>
      </c>
      <c r="I32" s="428">
        <v>724</v>
      </c>
      <c r="J32" s="428">
        <v>5</v>
      </c>
      <c r="K32" s="428">
        <v>7</v>
      </c>
      <c r="L32" s="956">
        <f t="shared" ref="L32:O32" si="19">SUM(L33:L51)</f>
        <v>0</v>
      </c>
      <c r="M32" s="956">
        <f t="shared" si="19"/>
        <v>0</v>
      </c>
      <c r="N32" s="956">
        <f t="shared" si="19"/>
        <v>0</v>
      </c>
      <c r="O32" s="956">
        <f t="shared" si="19"/>
        <v>0</v>
      </c>
      <c r="P32" s="428">
        <v>0</v>
      </c>
      <c r="Q32" s="428">
        <v>0</v>
      </c>
      <c r="R32" s="479" t="s">
        <v>1102</v>
      </c>
      <c r="S32" s="159"/>
      <c r="T32" s="470"/>
      <c r="U32" s="470"/>
      <c r="V32" s="125"/>
      <c r="W32" s="125"/>
      <c r="X32" s="47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470"/>
    </row>
    <row r="33" spans="1:35" s="51" customFormat="1" ht="12.75" customHeight="1" x14ac:dyDescent="0.3">
      <c r="A33" s="152" t="s">
        <v>506</v>
      </c>
      <c r="B33" s="471"/>
      <c r="C33" s="249"/>
      <c r="D33" s="249"/>
      <c r="E33" s="249"/>
      <c r="F33" s="472"/>
      <c r="G33" s="472"/>
      <c r="H33" s="472"/>
      <c r="I33" s="472"/>
      <c r="J33" s="152" t="s">
        <v>495</v>
      </c>
      <c r="K33" s="472"/>
      <c r="M33" s="472"/>
      <c r="N33" s="472"/>
      <c r="O33" s="472"/>
      <c r="P33" s="472"/>
      <c r="Q33" s="472"/>
      <c r="R33" s="473"/>
      <c r="S33" s="473"/>
      <c r="T33" s="473"/>
      <c r="U33" s="473"/>
      <c r="V33" s="304"/>
      <c r="W33" s="304"/>
      <c r="X33" s="473"/>
      <c r="Y33" s="473"/>
      <c r="Z33" s="473"/>
      <c r="AA33" s="473"/>
      <c r="AB33" s="473"/>
      <c r="AC33" s="473"/>
      <c r="AD33" s="473"/>
      <c r="AE33" s="473"/>
      <c r="AF33" s="473"/>
      <c r="AG33" s="473"/>
      <c r="AH33" s="473"/>
      <c r="AI33" s="473"/>
    </row>
    <row r="34" spans="1:35" s="51" customFormat="1" ht="12.75" customHeight="1" x14ac:dyDescent="0.3">
      <c r="A34" s="152" t="s">
        <v>727</v>
      </c>
      <c r="B34" s="471"/>
      <c r="C34" s="249"/>
      <c r="D34" s="249"/>
      <c r="E34" s="249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3"/>
      <c r="S34" s="473"/>
      <c r="T34" s="473"/>
      <c r="U34" s="473"/>
      <c r="V34" s="304"/>
      <c r="W34" s="304"/>
      <c r="X34" s="473"/>
      <c r="Y34" s="473"/>
      <c r="Z34" s="473"/>
      <c r="AA34" s="473"/>
      <c r="AB34" s="473"/>
      <c r="AC34" s="473"/>
      <c r="AD34" s="473"/>
      <c r="AE34" s="473"/>
      <c r="AF34" s="473"/>
      <c r="AG34" s="473"/>
      <c r="AH34" s="473"/>
      <c r="AI34" s="473"/>
    </row>
    <row r="35" spans="1:35" s="51" customFormat="1" ht="12.75" customHeight="1" x14ac:dyDescent="0.3">
      <c r="A35" s="152" t="s">
        <v>890</v>
      </c>
      <c r="B35" s="471"/>
      <c r="C35" s="249"/>
      <c r="D35" s="249"/>
      <c r="E35" s="249"/>
      <c r="F35" s="472"/>
      <c r="G35" s="472"/>
      <c r="H35" s="472"/>
      <c r="I35" s="472"/>
      <c r="J35" s="472"/>
      <c r="K35" s="472"/>
      <c r="L35" s="472"/>
      <c r="M35" s="472"/>
      <c r="N35" s="472"/>
      <c r="O35" s="472"/>
      <c r="P35" s="472"/>
      <c r="Q35" s="472"/>
      <c r="R35" s="473"/>
      <c r="S35" s="473"/>
      <c r="T35" s="473"/>
      <c r="U35" s="473"/>
      <c r="V35" s="304"/>
      <c r="W35" s="304"/>
      <c r="X35" s="473"/>
      <c r="Y35" s="473"/>
      <c r="Z35" s="473"/>
      <c r="AA35" s="473"/>
      <c r="AB35" s="473"/>
      <c r="AC35" s="473"/>
      <c r="AD35" s="473"/>
      <c r="AE35" s="473"/>
      <c r="AF35" s="473"/>
      <c r="AG35" s="473"/>
      <c r="AH35" s="473"/>
      <c r="AI35" s="473"/>
    </row>
    <row r="36" spans="1:35" s="51" customFormat="1" ht="12.75" customHeight="1" x14ac:dyDescent="0.3">
      <c r="A36" s="152" t="s">
        <v>470</v>
      </c>
      <c r="B36" s="471"/>
      <c r="C36" s="249"/>
      <c r="D36" s="249"/>
      <c r="E36" s="249"/>
      <c r="F36" s="472"/>
      <c r="G36" s="472"/>
      <c r="H36" s="472"/>
      <c r="I36" s="472"/>
      <c r="J36" s="472"/>
      <c r="K36" s="472"/>
      <c r="L36" s="472"/>
      <c r="M36" s="472"/>
      <c r="N36" s="472"/>
      <c r="O36" s="472"/>
      <c r="P36" s="472"/>
      <c r="Q36" s="472"/>
      <c r="R36" s="473"/>
      <c r="S36" s="473"/>
      <c r="T36" s="473"/>
      <c r="U36" s="473"/>
      <c r="V36" s="304"/>
      <c r="W36" s="304"/>
      <c r="X36" s="473"/>
      <c r="Y36" s="473"/>
      <c r="Z36" s="473"/>
      <c r="AA36" s="473"/>
      <c r="AB36" s="473"/>
      <c r="AC36" s="473"/>
      <c r="AD36" s="473"/>
      <c r="AE36" s="473"/>
      <c r="AF36" s="473"/>
      <c r="AG36" s="473"/>
      <c r="AH36" s="473"/>
      <c r="AI36" s="473"/>
    </row>
    <row r="37" spans="1:35" s="51" customFormat="1" ht="12.75" customHeight="1" x14ac:dyDescent="0.3">
      <c r="A37" s="163" t="s">
        <v>1209</v>
      </c>
      <c r="B37" s="474"/>
      <c r="C37" s="164"/>
      <c r="D37" s="164"/>
      <c r="E37" s="164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1:35" s="481" customFormat="1" x14ac:dyDescent="0.15">
      <c r="A38" s="480"/>
      <c r="B38" s="480"/>
      <c r="C38" s="480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0"/>
      <c r="R38" s="480"/>
    </row>
    <row r="39" spans="1:35" s="481" customFormat="1" x14ac:dyDescent="0.15">
      <c r="A39" s="482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4"/>
      <c r="M39" s="484"/>
      <c r="N39" s="484"/>
      <c r="O39" s="484"/>
      <c r="P39" s="483"/>
      <c r="Q39" s="485"/>
      <c r="R39" s="480"/>
    </row>
    <row r="40" spans="1:35" s="481" customFormat="1" x14ac:dyDescent="0.3">
      <c r="A40" s="480"/>
      <c r="B40" s="234"/>
      <c r="C40" s="234"/>
      <c r="D40" s="234"/>
      <c r="E40" s="234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</row>
    <row r="41" spans="1:35" s="481" customFormat="1" x14ac:dyDescent="0.3">
      <c r="A41" s="480"/>
      <c r="B41" s="234"/>
      <c r="C41" s="234" t="s">
        <v>737</v>
      </c>
      <c r="D41" s="234"/>
      <c r="E41" s="234"/>
      <c r="F41" s="480"/>
      <c r="G41" s="480"/>
      <c r="H41" s="480"/>
      <c r="I41" s="480"/>
      <c r="J41" s="480"/>
      <c r="K41" s="480"/>
      <c r="L41" s="480"/>
      <c r="M41" s="480"/>
      <c r="N41" s="480"/>
      <c r="O41" s="480"/>
      <c r="P41" s="480"/>
      <c r="Q41" s="480"/>
      <c r="R41" s="480"/>
    </row>
    <row r="42" spans="1:35" s="233" customFormat="1" x14ac:dyDescent="0.3">
      <c r="A42" s="234"/>
      <c r="B42" s="234"/>
      <c r="C42" s="234"/>
      <c r="D42" s="234"/>
      <c r="E42" s="234"/>
      <c r="F42" s="234"/>
      <c r="G42" s="234"/>
      <c r="H42" s="234"/>
      <c r="I42" s="234"/>
      <c r="J42" s="486"/>
      <c r="K42" s="486"/>
      <c r="L42" s="234"/>
      <c r="M42" s="486"/>
      <c r="N42" s="234"/>
      <c r="O42" s="486"/>
      <c r="P42" s="234"/>
      <c r="Q42" s="486"/>
      <c r="R42" s="234"/>
    </row>
    <row r="43" spans="1:35" s="233" customFormat="1" x14ac:dyDescent="0.3">
      <c r="A43" s="234"/>
      <c r="B43" s="234"/>
      <c r="C43" s="487"/>
      <c r="D43" s="487"/>
      <c r="E43" s="487"/>
      <c r="F43" s="234"/>
      <c r="G43" s="234"/>
      <c r="H43" s="234"/>
      <c r="I43" s="234"/>
      <c r="J43" s="486"/>
      <c r="K43" s="486"/>
      <c r="L43" s="234"/>
      <c r="M43" s="486"/>
      <c r="N43" s="234"/>
      <c r="O43" s="486"/>
      <c r="P43" s="234"/>
      <c r="Q43" s="486"/>
      <c r="R43" s="234"/>
    </row>
    <row r="44" spans="1:35" s="233" customFormat="1" x14ac:dyDescent="0.3">
      <c r="A44" s="234"/>
      <c r="B44" s="234"/>
      <c r="C44" s="234"/>
      <c r="D44" s="234"/>
      <c r="E44" s="234"/>
      <c r="F44" s="234"/>
      <c r="G44" s="234"/>
      <c r="H44" s="234"/>
      <c r="I44" s="234"/>
      <c r="J44" s="486"/>
      <c r="K44" s="486"/>
      <c r="L44" s="234"/>
      <c r="M44" s="486"/>
      <c r="N44" s="234"/>
      <c r="O44" s="486"/>
      <c r="P44" s="234"/>
      <c r="Q44" s="486"/>
      <c r="R44" s="234"/>
    </row>
    <row r="45" spans="1:35" s="233" customFormat="1" x14ac:dyDescent="0.3">
      <c r="A45" s="234"/>
      <c r="B45" s="234"/>
      <c r="C45" s="234"/>
      <c r="D45" s="234"/>
      <c r="E45" s="234"/>
      <c r="F45" s="234"/>
      <c r="G45" s="234"/>
      <c r="H45" s="234"/>
      <c r="I45" s="234"/>
      <c r="J45" s="486"/>
      <c r="K45" s="486"/>
      <c r="L45" s="234"/>
      <c r="M45" s="486"/>
      <c r="N45" s="234"/>
      <c r="O45" s="486"/>
      <c r="P45" s="234"/>
      <c r="Q45" s="486"/>
      <c r="R45" s="234"/>
    </row>
    <row r="46" spans="1:35" s="233" customFormat="1" x14ac:dyDescent="0.3">
      <c r="A46" s="234"/>
      <c r="B46" s="234"/>
      <c r="C46" s="234"/>
      <c r="D46" s="234"/>
      <c r="E46" s="234"/>
      <c r="F46" s="234"/>
      <c r="G46" s="234"/>
      <c r="H46" s="234"/>
      <c r="I46" s="234"/>
      <c r="J46" s="486"/>
      <c r="K46" s="486"/>
      <c r="L46" s="234"/>
      <c r="M46" s="486"/>
      <c r="N46" s="234"/>
      <c r="O46" s="486"/>
      <c r="P46" s="234"/>
      <c r="Q46" s="486"/>
      <c r="R46" s="234"/>
    </row>
    <row r="47" spans="1:35" s="233" customFormat="1" x14ac:dyDescent="0.3">
      <c r="A47" s="234"/>
      <c r="B47" s="234"/>
      <c r="C47" s="234"/>
      <c r="D47" s="234"/>
      <c r="E47" s="234"/>
      <c r="F47" s="234"/>
      <c r="G47" s="234"/>
      <c r="H47" s="234"/>
      <c r="I47" s="234"/>
      <c r="J47" s="486"/>
      <c r="K47" s="486"/>
      <c r="L47" s="234"/>
      <c r="M47" s="486"/>
      <c r="N47" s="234"/>
      <c r="O47" s="486"/>
      <c r="P47" s="234"/>
      <c r="Q47" s="486"/>
      <c r="R47" s="234"/>
    </row>
    <row r="48" spans="1:35" s="233" customFormat="1" x14ac:dyDescent="0.3">
      <c r="A48" s="234"/>
      <c r="B48" s="234"/>
      <c r="C48" s="234"/>
      <c r="D48" s="234"/>
      <c r="E48" s="234"/>
      <c r="F48" s="234"/>
      <c r="G48" s="234"/>
      <c r="H48" s="234"/>
      <c r="I48" s="234"/>
      <c r="J48" s="486"/>
      <c r="K48" s="486"/>
      <c r="L48" s="234"/>
      <c r="M48" s="486"/>
      <c r="N48" s="234"/>
      <c r="O48" s="486"/>
      <c r="P48" s="234"/>
      <c r="Q48" s="486"/>
      <c r="R48" s="234"/>
    </row>
    <row r="49" spans="1:18" s="233" customFormat="1" x14ac:dyDescent="0.3">
      <c r="A49" s="234"/>
      <c r="B49" s="234"/>
      <c r="C49" s="234"/>
      <c r="D49" s="234"/>
      <c r="E49" s="234"/>
      <c r="F49" s="234"/>
      <c r="G49" s="234"/>
      <c r="H49" s="234"/>
      <c r="I49" s="234"/>
      <c r="J49" s="486"/>
      <c r="K49" s="486"/>
      <c r="L49" s="234"/>
      <c r="M49" s="486"/>
      <c r="N49" s="234"/>
      <c r="O49" s="486"/>
      <c r="P49" s="234"/>
      <c r="Q49" s="486"/>
      <c r="R49" s="234"/>
    </row>
  </sheetData>
  <mergeCells count="13">
    <mergeCell ref="A1:I1"/>
    <mergeCell ref="J1:R1"/>
    <mergeCell ref="R3:R6"/>
    <mergeCell ref="N4:O4"/>
    <mergeCell ref="P4:Q4"/>
    <mergeCell ref="B3:E3"/>
    <mergeCell ref="B4:E4"/>
    <mergeCell ref="C5:E5"/>
    <mergeCell ref="G5:I5"/>
    <mergeCell ref="A3:A6"/>
    <mergeCell ref="J4:K4"/>
    <mergeCell ref="F4:I4"/>
    <mergeCell ref="F3:I3"/>
  </mergeCells>
  <phoneticPr fontId="43" type="noConversion"/>
  <pageMargins left="0.90541666746139526" right="0.90541666746139526" top="1.2597222328186035" bottom="0.76986110210418701" header="0.82652777433395386" footer="0.51166665554046631"/>
  <pageSetup paperSize="9" scale="4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B15"/>
  <sheetViews>
    <sheetView view="pageBreakPreview" zoomScaleNormal="100" zoomScaleSheetLayoutView="100" workbookViewId="0">
      <selection activeCell="J25" sqref="J25"/>
    </sheetView>
  </sheetViews>
  <sheetFormatPr defaultColWidth="9" defaultRowHeight="17.25" x14ac:dyDescent="0.3"/>
  <cols>
    <col min="1" max="1" width="9.75" style="99" customWidth="1"/>
    <col min="2" max="6" width="11.625" style="99" customWidth="1"/>
    <col min="7" max="7" width="11.625" style="102" customWidth="1"/>
    <col min="8" max="8" width="12.75" style="99" customWidth="1"/>
    <col min="9" max="9" width="12.25" style="99" customWidth="1"/>
    <col min="10" max="10" width="11.75" style="102" customWidth="1"/>
    <col min="11" max="11" width="9.75" style="99" customWidth="1"/>
    <col min="12" max="16384" width="9" style="100"/>
  </cols>
  <sheetData>
    <row r="1" spans="1:28" s="48" customFormat="1" ht="24.95" customHeight="1" x14ac:dyDescent="0.15">
      <c r="A1" s="1511" t="s">
        <v>19</v>
      </c>
      <c r="B1" s="1511"/>
      <c r="C1" s="1511"/>
      <c r="D1" s="1511"/>
      <c r="E1" s="1511"/>
      <c r="F1" s="1511"/>
      <c r="G1" s="1511"/>
      <c r="H1" s="44" t="s">
        <v>1132</v>
      </c>
      <c r="I1" s="44"/>
      <c r="J1" s="44"/>
      <c r="K1" s="44"/>
    </row>
    <row r="2" spans="1:28" s="110" customFormat="1" ht="24.95" customHeight="1" x14ac:dyDescent="0.2">
      <c r="A2" s="110" t="s">
        <v>1049</v>
      </c>
      <c r="G2" s="49"/>
      <c r="J2" s="49"/>
      <c r="K2" s="53"/>
    </row>
    <row r="3" spans="1:28" s="54" customFormat="1" ht="22.5" customHeight="1" x14ac:dyDescent="0.15">
      <c r="A3" s="1517" t="s">
        <v>763</v>
      </c>
      <c r="B3" s="1522" t="s">
        <v>515</v>
      </c>
      <c r="C3" s="1523"/>
      <c r="D3" s="1523"/>
      <c r="E3" s="1523"/>
      <c r="F3" s="1523"/>
      <c r="G3" s="1523"/>
      <c r="H3" s="1523"/>
      <c r="I3" s="1523"/>
      <c r="J3" s="1524"/>
      <c r="K3" s="1512" t="s">
        <v>179</v>
      </c>
    </row>
    <row r="4" spans="1:28" s="54" customFormat="1" ht="16.5" customHeight="1" x14ac:dyDescent="0.15">
      <c r="A4" s="1518"/>
      <c r="B4" s="1515" t="s">
        <v>381</v>
      </c>
      <c r="C4" s="1516"/>
      <c r="D4" s="1278"/>
      <c r="E4" s="1515" t="s">
        <v>289</v>
      </c>
      <c r="F4" s="1516"/>
      <c r="G4" s="1278"/>
      <c r="H4" s="1515" t="s">
        <v>442</v>
      </c>
      <c r="I4" s="1516"/>
      <c r="J4" s="1278"/>
      <c r="K4" s="1513"/>
    </row>
    <row r="5" spans="1:28" s="860" customFormat="1" ht="20.25" customHeight="1" x14ac:dyDescent="0.15">
      <c r="A5" s="1518"/>
      <c r="B5" s="1350" t="s">
        <v>672</v>
      </c>
      <c r="C5" s="1348"/>
      <c r="D5" s="1349"/>
      <c r="E5" s="1350" t="s">
        <v>617</v>
      </c>
      <c r="F5" s="1348"/>
      <c r="G5" s="1349"/>
      <c r="H5" s="1350" t="s">
        <v>28</v>
      </c>
      <c r="I5" s="1348"/>
      <c r="J5" s="1349"/>
      <c r="K5" s="1513"/>
    </row>
    <row r="6" spans="1:28" s="1020" customFormat="1" ht="36.75" customHeight="1" x14ac:dyDescent="0.15">
      <c r="A6" s="1519"/>
      <c r="B6" s="461" t="s">
        <v>1046</v>
      </c>
      <c r="C6" s="461" t="s">
        <v>311</v>
      </c>
      <c r="D6" s="461" t="s">
        <v>988</v>
      </c>
      <c r="E6" s="461" t="s">
        <v>1046</v>
      </c>
      <c r="F6" s="461" t="s">
        <v>311</v>
      </c>
      <c r="G6" s="461" t="s">
        <v>988</v>
      </c>
      <c r="H6" s="461" t="s">
        <v>1046</v>
      </c>
      <c r="I6" s="461" t="s">
        <v>311</v>
      </c>
      <c r="J6" s="461" t="s">
        <v>988</v>
      </c>
      <c r="K6" s="1514"/>
    </row>
    <row r="7" spans="1:28" s="556" customFormat="1" ht="24" customHeight="1" x14ac:dyDescent="0.15">
      <c r="A7" s="120">
        <v>2013</v>
      </c>
      <c r="B7" s="121">
        <f>SUM(C7:D7)</f>
        <v>27839</v>
      </c>
      <c r="C7" s="121">
        <v>11319</v>
      </c>
      <c r="D7" s="121">
        <v>16520</v>
      </c>
      <c r="E7" s="121">
        <f>SUM(F7:G7)</f>
        <v>18809</v>
      </c>
      <c r="F7" s="121">
        <v>6490</v>
      </c>
      <c r="G7" s="121">
        <v>12319</v>
      </c>
      <c r="H7" s="121">
        <f>(E7/B7)*100</f>
        <v>67.56349006789037</v>
      </c>
      <c r="I7" s="121">
        <f>(F7/C7)*100</f>
        <v>57.337220602526727</v>
      </c>
      <c r="J7" s="182">
        <f>(G7/D7)*100</f>
        <v>74.570217917675535</v>
      </c>
      <c r="K7" s="626">
        <v>2013</v>
      </c>
    </row>
    <row r="8" spans="1:28" s="862" customFormat="1" ht="24" customHeight="1" x14ac:dyDescent="0.15">
      <c r="A8" s="120">
        <v>2014</v>
      </c>
      <c r="B8" s="121">
        <v>28835</v>
      </c>
      <c r="C8" s="121">
        <v>11826</v>
      </c>
      <c r="D8" s="121">
        <v>17009</v>
      </c>
      <c r="E8" s="121">
        <v>20366</v>
      </c>
      <c r="F8" s="121">
        <v>7328</v>
      </c>
      <c r="G8" s="121">
        <v>13038</v>
      </c>
      <c r="H8" s="121">
        <v>70.629443384775442</v>
      </c>
      <c r="I8" s="121">
        <v>61.965161508540504</v>
      </c>
      <c r="J8" s="182">
        <v>76.653536363101878</v>
      </c>
      <c r="K8" s="626">
        <v>2014</v>
      </c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</row>
    <row r="9" spans="1:28" s="862" customFormat="1" ht="24" customHeight="1" x14ac:dyDescent="0.15">
      <c r="A9" s="120">
        <v>2015</v>
      </c>
      <c r="B9" s="121">
        <v>30190</v>
      </c>
      <c r="C9" s="121">
        <v>12556</v>
      </c>
      <c r="D9" s="121">
        <v>17634</v>
      </c>
      <c r="E9" s="121">
        <v>21053</v>
      </c>
      <c r="F9" s="121">
        <v>7631</v>
      </c>
      <c r="G9" s="121">
        <v>13422</v>
      </c>
      <c r="H9" s="121">
        <v>69.735011593242788</v>
      </c>
      <c r="I9" s="121">
        <v>60.77572475310609</v>
      </c>
      <c r="J9" s="182">
        <v>76.114324600204156</v>
      </c>
      <c r="K9" s="626">
        <v>2015</v>
      </c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</row>
    <row r="10" spans="1:28" s="862" customFormat="1" ht="24" customHeight="1" x14ac:dyDescent="0.15">
      <c r="A10" s="120">
        <v>2016</v>
      </c>
      <c r="B10" s="121">
        <v>31650</v>
      </c>
      <c r="C10" s="121">
        <v>13266</v>
      </c>
      <c r="D10" s="121">
        <v>18384</v>
      </c>
      <c r="E10" s="121">
        <v>21930</v>
      </c>
      <c r="F10" s="121">
        <v>8007</v>
      </c>
      <c r="G10" s="121">
        <v>13923</v>
      </c>
      <c r="H10" s="121">
        <v>69.289099526066352</v>
      </c>
      <c r="I10" s="121">
        <v>60.357304387155132</v>
      </c>
      <c r="J10" s="182">
        <v>75.734334203655351</v>
      </c>
      <c r="K10" s="626">
        <v>2016</v>
      </c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</row>
    <row r="11" spans="1:28" s="862" customFormat="1" ht="24" customHeight="1" x14ac:dyDescent="0.15">
      <c r="A11" s="120">
        <v>2017</v>
      </c>
      <c r="B11" s="121">
        <v>34511</v>
      </c>
      <c r="C11" s="121">
        <v>14717</v>
      </c>
      <c r="D11" s="121">
        <v>19794</v>
      </c>
      <c r="E11" s="121">
        <v>24059</v>
      </c>
      <c r="F11" s="121">
        <v>9021</v>
      </c>
      <c r="G11" s="121">
        <v>15038</v>
      </c>
      <c r="H11" s="121">
        <v>69.714004230535181</v>
      </c>
      <c r="I11" s="121">
        <v>61.296459876333486</v>
      </c>
      <c r="J11" s="182">
        <v>75.972516924320502</v>
      </c>
      <c r="K11" s="626">
        <v>2017</v>
      </c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</row>
    <row r="12" spans="1:28" s="862" customFormat="1" ht="24" customHeight="1" x14ac:dyDescent="0.15">
      <c r="A12" s="120">
        <v>2018</v>
      </c>
      <c r="B12" s="920">
        <v>37506</v>
      </c>
      <c r="C12" s="121">
        <v>16203</v>
      </c>
      <c r="D12" s="121">
        <v>21303</v>
      </c>
      <c r="E12" s="121">
        <v>26817</v>
      </c>
      <c r="F12" s="121">
        <v>10312</v>
      </c>
      <c r="G12" s="121">
        <v>16505</v>
      </c>
      <c r="H12" s="121">
        <v>71.500559910414324</v>
      </c>
      <c r="I12" s="121">
        <v>63.642535332963035</v>
      </c>
      <c r="J12" s="182">
        <v>77.477350607895602</v>
      </c>
      <c r="K12" s="124">
        <v>2018</v>
      </c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</row>
    <row r="13" spans="1:28" s="161" customFormat="1" ht="24" customHeight="1" x14ac:dyDescent="0.15">
      <c r="A13" s="676">
        <v>2019</v>
      </c>
      <c r="B13" s="963">
        <v>41403</v>
      </c>
      <c r="C13" s="963">
        <v>18159</v>
      </c>
      <c r="D13" s="963">
        <v>23244</v>
      </c>
      <c r="E13" s="963">
        <v>29620</v>
      </c>
      <c r="F13" s="963">
        <v>11685</v>
      </c>
      <c r="G13" s="963">
        <v>17935</v>
      </c>
      <c r="H13" s="963">
        <v>72</v>
      </c>
      <c r="I13" s="963">
        <v>64</v>
      </c>
      <c r="J13" s="963">
        <v>77</v>
      </c>
      <c r="K13" s="919">
        <v>2019</v>
      </c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</row>
    <row r="14" spans="1:28" s="51" customFormat="1" ht="15" customHeight="1" x14ac:dyDescent="0.3">
      <c r="A14" s="152" t="s">
        <v>571</v>
      </c>
      <c r="B14" s="471"/>
      <c r="C14" s="472"/>
      <c r="D14" s="472"/>
      <c r="E14" s="472"/>
      <c r="F14" s="472"/>
      <c r="G14" s="472"/>
      <c r="H14" s="488"/>
      <c r="I14" s="472"/>
      <c r="J14" s="472"/>
      <c r="K14" s="473"/>
      <c r="L14" s="473"/>
      <c r="M14" s="473"/>
      <c r="N14" s="473"/>
      <c r="O14" s="304"/>
      <c r="P14" s="304"/>
      <c r="Q14" s="473"/>
      <c r="R14" s="473"/>
      <c r="S14" s="473"/>
      <c r="T14" s="473"/>
      <c r="U14" s="473"/>
      <c r="V14" s="473"/>
      <c r="W14" s="473"/>
      <c r="X14" s="473"/>
      <c r="Y14" s="473"/>
      <c r="Z14" s="473"/>
      <c r="AA14" s="473"/>
      <c r="AB14" s="473"/>
    </row>
    <row r="15" spans="1:28" x14ac:dyDescent="0.3">
      <c r="A15" s="152" t="s">
        <v>688</v>
      </c>
    </row>
  </sheetData>
  <mergeCells count="10">
    <mergeCell ref="A1:G1"/>
    <mergeCell ref="H5:J5"/>
    <mergeCell ref="A3:A6"/>
    <mergeCell ref="K3:K6"/>
    <mergeCell ref="B4:D4"/>
    <mergeCell ref="E4:G4"/>
    <mergeCell ref="B5:D5"/>
    <mergeCell ref="E5:G5"/>
    <mergeCell ref="H4:J4"/>
    <mergeCell ref="B3:J3"/>
  </mergeCells>
  <phoneticPr fontId="43" type="noConversion"/>
  <pageMargins left="0.90541666746139526" right="0.90541666746139526" top="1.2597222328186035" bottom="0.94986110925674438" header="0.82652777433395386" footer="0.51166665554046631"/>
  <pageSetup paperSize="9" scale="4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N24"/>
  <sheetViews>
    <sheetView view="pageBreakPreview" zoomScaleNormal="100" zoomScaleSheetLayoutView="100" workbookViewId="0">
      <selection activeCell="Z26" sqref="Z26"/>
    </sheetView>
  </sheetViews>
  <sheetFormatPr defaultColWidth="9" defaultRowHeight="17.25" x14ac:dyDescent="0.3"/>
  <cols>
    <col min="1" max="1" width="8.25" style="99" customWidth="1"/>
    <col min="2" max="4" width="6.25" style="99" customWidth="1"/>
    <col min="5" max="5" width="8.125" style="99" customWidth="1"/>
    <col min="6" max="8" width="6.25" style="99" customWidth="1"/>
    <col min="9" max="9" width="8.125" style="99" customWidth="1"/>
    <col min="10" max="12" width="6.25" style="99" customWidth="1"/>
    <col min="13" max="13" width="8.125" style="99" customWidth="1"/>
    <col min="14" max="16" width="6.25" style="99" customWidth="1"/>
    <col min="17" max="17" width="8.125" style="99" customWidth="1"/>
    <col min="18" max="18" width="7.5" style="99" customWidth="1"/>
    <col min="19" max="19" width="7.375" style="99" customWidth="1"/>
    <col min="20" max="20" width="7.5" style="99" customWidth="1"/>
    <col min="21" max="21" width="9.625" style="99" customWidth="1"/>
    <col min="22" max="23" width="8.25" style="99" customWidth="1"/>
    <col min="24" max="39" width="10" style="99" customWidth="1"/>
    <col min="40" max="40" width="8.25" style="99" customWidth="1"/>
    <col min="41" max="16384" width="9" style="99"/>
  </cols>
  <sheetData>
    <row r="1" spans="1:40" ht="24.95" customHeight="1" x14ac:dyDescent="0.3">
      <c r="A1" s="1525" t="s">
        <v>641</v>
      </c>
      <c r="B1" s="1525"/>
      <c r="C1" s="1525"/>
      <c r="D1" s="1525"/>
      <c r="E1" s="1525"/>
      <c r="F1" s="1525"/>
      <c r="G1" s="1525"/>
      <c r="H1" s="1525"/>
      <c r="I1" s="1525"/>
      <c r="J1" s="1525"/>
      <c r="K1" s="1525"/>
      <c r="L1" s="1525"/>
      <c r="M1" s="1525"/>
      <c r="N1" s="1525" t="s">
        <v>726</v>
      </c>
      <c r="O1" s="1525"/>
      <c r="P1" s="1525"/>
      <c r="Q1" s="1525"/>
      <c r="R1" s="1525"/>
      <c r="S1" s="1525"/>
      <c r="T1" s="1525"/>
      <c r="U1" s="1525"/>
      <c r="V1" s="1525"/>
      <c r="W1" s="1525" t="s">
        <v>640</v>
      </c>
      <c r="X1" s="1525"/>
      <c r="Y1" s="1525"/>
      <c r="Z1" s="1525"/>
      <c r="AA1" s="1525"/>
      <c r="AB1" s="1525"/>
      <c r="AC1" s="1525"/>
      <c r="AD1" s="1525"/>
      <c r="AE1" s="1525"/>
      <c r="AF1" s="1525" t="s">
        <v>558</v>
      </c>
      <c r="AG1" s="1525"/>
      <c r="AH1" s="1525"/>
      <c r="AI1" s="1525"/>
      <c r="AJ1" s="1525"/>
      <c r="AK1" s="1525"/>
      <c r="AL1" s="1525"/>
      <c r="AM1" s="1525"/>
      <c r="AN1" s="1525"/>
    </row>
    <row r="2" spans="1:40" ht="24.95" customHeight="1" x14ac:dyDescent="0.3">
      <c r="A2" s="247" t="s">
        <v>909</v>
      </c>
      <c r="B2" s="498"/>
      <c r="C2" s="252"/>
      <c r="D2" s="252"/>
      <c r="E2" s="252"/>
      <c r="F2" s="252"/>
      <c r="G2" s="252"/>
      <c r="H2" s="252"/>
      <c r="I2" s="252"/>
      <c r="J2" s="498"/>
      <c r="K2" s="252"/>
      <c r="L2" s="252"/>
      <c r="M2" s="252"/>
      <c r="N2" s="498"/>
      <c r="O2" s="252"/>
      <c r="P2" s="252"/>
      <c r="Q2" s="252"/>
      <c r="R2" s="498"/>
      <c r="S2" s="252"/>
      <c r="T2" s="252"/>
      <c r="U2" s="252"/>
      <c r="V2" s="967"/>
      <c r="W2" s="247" t="s">
        <v>909</v>
      </c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499" t="s">
        <v>1157</v>
      </c>
      <c r="AN2" s="499"/>
    </row>
    <row r="3" spans="1:40" s="571" customFormat="1" ht="19.5" customHeight="1" x14ac:dyDescent="0.15">
      <c r="A3" s="1314" t="s">
        <v>171</v>
      </c>
      <c r="B3" s="1258" t="s">
        <v>771</v>
      </c>
      <c r="C3" s="1314"/>
      <c r="D3" s="1314"/>
      <c r="E3" s="1256"/>
      <c r="F3" s="1331" t="s">
        <v>664</v>
      </c>
      <c r="G3" s="1332"/>
      <c r="H3" s="1332"/>
      <c r="I3" s="1332"/>
      <c r="J3" s="1332"/>
      <c r="K3" s="1332"/>
      <c r="L3" s="1332"/>
      <c r="M3" s="1332"/>
      <c r="N3" s="1332"/>
      <c r="O3" s="1332"/>
      <c r="P3" s="1332"/>
      <c r="Q3" s="1332"/>
      <c r="R3" s="1332"/>
      <c r="S3" s="1332"/>
      <c r="T3" s="1332"/>
      <c r="U3" s="1332"/>
      <c r="V3" s="1258" t="s">
        <v>179</v>
      </c>
      <c r="W3" s="1256" t="s">
        <v>171</v>
      </c>
      <c r="X3" s="1331" t="s">
        <v>143</v>
      </c>
      <c r="Y3" s="1332"/>
      <c r="Z3" s="1332"/>
      <c r="AA3" s="1332"/>
      <c r="AB3" s="1332"/>
      <c r="AC3" s="1332"/>
      <c r="AD3" s="1332"/>
      <c r="AE3" s="1332"/>
      <c r="AF3" s="1332"/>
      <c r="AG3" s="1332"/>
      <c r="AH3" s="1332"/>
      <c r="AI3" s="1332"/>
      <c r="AJ3" s="1332"/>
      <c r="AK3" s="1332"/>
      <c r="AL3" s="1332"/>
      <c r="AM3" s="1332"/>
      <c r="AN3" s="1332"/>
    </row>
    <row r="4" spans="1:40" s="229" customFormat="1" ht="13.5" x14ac:dyDescent="0.25">
      <c r="A4" s="1315"/>
      <c r="B4" s="1218"/>
      <c r="C4" s="1315"/>
      <c r="D4" s="1315"/>
      <c r="E4" s="1217"/>
      <c r="F4" s="1218" t="s">
        <v>965</v>
      </c>
      <c r="G4" s="1315"/>
      <c r="H4" s="1315"/>
      <c r="I4" s="1315"/>
      <c r="J4" s="1333" t="s">
        <v>547</v>
      </c>
      <c r="K4" s="1516"/>
      <c r="L4" s="1516"/>
      <c r="M4" s="1278"/>
      <c r="N4" s="1209" t="s">
        <v>544</v>
      </c>
      <c r="O4" s="1315"/>
      <c r="P4" s="1315"/>
      <c r="Q4" s="1217"/>
      <c r="R4" s="1209" t="s">
        <v>458</v>
      </c>
      <c r="S4" s="1315"/>
      <c r="T4" s="1315"/>
      <c r="U4" s="1217"/>
      <c r="V4" s="1218"/>
      <c r="W4" s="1217"/>
      <c r="X4" s="1218" t="s">
        <v>965</v>
      </c>
      <c r="Y4" s="1315"/>
      <c r="Z4" s="1315"/>
      <c r="AA4" s="1315"/>
      <c r="AB4" s="1333" t="s">
        <v>485</v>
      </c>
      <c r="AC4" s="1516"/>
      <c r="AD4" s="1516"/>
      <c r="AE4" s="1278"/>
      <c r="AF4" s="1209" t="s">
        <v>488</v>
      </c>
      <c r="AG4" s="1315"/>
      <c r="AH4" s="1315"/>
      <c r="AI4" s="1315"/>
      <c r="AJ4" s="1532" t="s">
        <v>529</v>
      </c>
      <c r="AK4" s="1487"/>
      <c r="AL4" s="1487"/>
      <c r="AM4" s="1488"/>
      <c r="AN4" s="1218" t="s">
        <v>179</v>
      </c>
    </row>
    <row r="5" spans="1:40" s="229" customFormat="1" ht="13.5" x14ac:dyDescent="0.25">
      <c r="A5" s="1315"/>
      <c r="B5" s="1218" t="s">
        <v>191</v>
      </c>
      <c r="C5" s="1315"/>
      <c r="D5" s="1315"/>
      <c r="E5" s="1217"/>
      <c r="F5" s="1218"/>
      <c r="G5" s="1315"/>
      <c r="H5" s="1315"/>
      <c r="I5" s="1315"/>
      <c r="J5" s="1218"/>
      <c r="K5" s="1315"/>
      <c r="L5" s="1315"/>
      <c r="M5" s="1217"/>
      <c r="N5" s="1218"/>
      <c r="O5" s="1315"/>
      <c r="P5" s="1315"/>
      <c r="Q5" s="1217"/>
      <c r="R5" s="1218"/>
      <c r="S5" s="1315"/>
      <c r="T5" s="1315"/>
      <c r="U5" s="1217"/>
      <c r="V5" s="1218"/>
      <c r="W5" s="1217"/>
      <c r="X5" s="1218"/>
      <c r="Y5" s="1315"/>
      <c r="Z5" s="1315"/>
      <c r="AA5" s="1315"/>
      <c r="AB5" s="1218"/>
      <c r="AC5" s="1315"/>
      <c r="AD5" s="1315"/>
      <c r="AE5" s="1217"/>
      <c r="AF5" s="1218"/>
      <c r="AG5" s="1315"/>
      <c r="AH5" s="1315"/>
      <c r="AI5" s="1315"/>
      <c r="AJ5" s="1491"/>
      <c r="AK5" s="1533"/>
      <c r="AL5" s="1533"/>
      <c r="AM5" s="1534"/>
      <c r="AN5" s="1218"/>
    </row>
    <row r="6" spans="1:40" s="229" customFormat="1" ht="13.5" x14ac:dyDescent="0.25">
      <c r="A6" s="1315"/>
      <c r="B6" s="1259"/>
      <c r="C6" s="1316"/>
      <c r="D6" s="1316"/>
      <c r="E6" s="1257"/>
      <c r="F6" s="1259"/>
      <c r="G6" s="1316"/>
      <c r="H6" s="1316"/>
      <c r="I6" s="1316"/>
      <c r="J6" s="1259"/>
      <c r="K6" s="1316"/>
      <c r="L6" s="1316"/>
      <c r="M6" s="1257"/>
      <c r="N6" s="1259"/>
      <c r="O6" s="1316"/>
      <c r="P6" s="1316"/>
      <c r="Q6" s="1257"/>
      <c r="R6" s="1259"/>
      <c r="S6" s="1316"/>
      <c r="T6" s="1316"/>
      <c r="U6" s="1257"/>
      <c r="V6" s="1218"/>
      <c r="W6" s="1217"/>
      <c r="X6" s="1259"/>
      <c r="Y6" s="1316"/>
      <c r="Z6" s="1316"/>
      <c r="AA6" s="1316"/>
      <c r="AB6" s="1259"/>
      <c r="AC6" s="1316"/>
      <c r="AD6" s="1316"/>
      <c r="AE6" s="1257"/>
      <c r="AF6" s="1259"/>
      <c r="AG6" s="1316"/>
      <c r="AH6" s="1316"/>
      <c r="AI6" s="1316"/>
      <c r="AJ6" s="1444"/>
      <c r="AK6" s="1310"/>
      <c r="AL6" s="1310"/>
      <c r="AM6" s="1445"/>
      <c r="AN6" s="1218"/>
    </row>
    <row r="7" spans="1:40" s="229" customFormat="1" ht="13.5" x14ac:dyDescent="0.25">
      <c r="A7" s="1315"/>
      <c r="B7" s="1272" t="s">
        <v>752</v>
      </c>
      <c r="C7" s="1272" t="s">
        <v>766</v>
      </c>
      <c r="D7" s="1272" t="s">
        <v>746</v>
      </c>
      <c r="E7" s="864" t="s">
        <v>231</v>
      </c>
      <c r="F7" s="1272" t="s">
        <v>752</v>
      </c>
      <c r="G7" s="1272" t="s">
        <v>766</v>
      </c>
      <c r="H7" s="1272" t="s">
        <v>746</v>
      </c>
      <c r="I7" s="864" t="s">
        <v>231</v>
      </c>
      <c r="J7" s="1272" t="s">
        <v>752</v>
      </c>
      <c r="K7" s="1272" t="s">
        <v>766</v>
      </c>
      <c r="L7" s="1272" t="s">
        <v>746</v>
      </c>
      <c r="M7" s="1066" t="s">
        <v>231</v>
      </c>
      <c r="N7" s="1463" t="s">
        <v>752</v>
      </c>
      <c r="O7" s="1463" t="s">
        <v>766</v>
      </c>
      <c r="P7" s="1272" t="s">
        <v>746</v>
      </c>
      <c r="Q7" s="1066" t="s">
        <v>231</v>
      </c>
      <c r="R7" s="1278" t="s">
        <v>752</v>
      </c>
      <c r="S7" s="1272" t="s">
        <v>766</v>
      </c>
      <c r="T7" s="1272" t="s">
        <v>746</v>
      </c>
      <c r="U7" s="864" t="s">
        <v>231</v>
      </c>
      <c r="V7" s="1218"/>
      <c r="W7" s="1217"/>
      <c r="X7" s="1272" t="s">
        <v>752</v>
      </c>
      <c r="Y7" s="1272" t="s">
        <v>766</v>
      </c>
      <c r="Z7" s="1272" t="s">
        <v>746</v>
      </c>
      <c r="AA7" s="864" t="s">
        <v>231</v>
      </c>
      <c r="AB7" s="1272" t="s">
        <v>752</v>
      </c>
      <c r="AC7" s="1272" t="s">
        <v>766</v>
      </c>
      <c r="AD7" s="1272" t="s">
        <v>746</v>
      </c>
      <c r="AE7" s="1066" t="s">
        <v>231</v>
      </c>
      <c r="AF7" s="1272" t="s">
        <v>752</v>
      </c>
      <c r="AG7" s="1272" t="s">
        <v>766</v>
      </c>
      <c r="AH7" s="1272" t="s">
        <v>746</v>
      </c>
      <c r="AI7" s="864" t="s">
        <v>231</v>
      </c>
      <c r="AJ7" s="1272" t="s">
        <v>752</v>
      </c>
      <c r="AK7" s="1272" t="s">
        <v>766</v>
      </c>
      <c r="AL7" s="1272" t="s">
        <v>746</v>
      </c>
      <c r="AM7" s="864" t="s">
        <v>231</v>
      </c>
      <c r="AN7" s="1218"/>
    </row>
    <row r="8" spans="1:40" s="229" customFormat="1" ht="13.5" x14ac:dyDescent="0.25">
      <c r="A8" s="1315"/>
      <c r="B8" s="1273"/>
      <c r="C8" s="1273"/>
      <c r="D8" s="1273"/>
      <c r="E8" s="1030" t="s">
        <v>257</v>
      </c>
      <c r="F8" s="1273"/>
      <c r="G8" s="1273"/>
      <c r="H8" s="1273"/>
      <c r="I8" s="1030" t="s">
        <v>257</v>
      </c>
      <c r="J8" s="1273"/>
      <c r="K8" s="1273"/>
      <c r="L8" s="1273"/>
      <c r="M8" s="1029" t="s">
        <v>257</v>
      </c>
      <c r="N8" s="1528"/>
      <c r="O8" s="1528"/>
      <c r="P8" s="1273"/>
      <c r="Q8" s="1029" t="s">
        <v>257</v>
      </c>
      <c r="R8" s="1217"/>
      <c r="S8" s="1273"/>
      <c r="T8" s="1273"/>
      <c r="U8" s="1030" t="s">
        <v>257</v>
      </c>
      <c r="V8" s="1218"/>
      <c r="W8" s="1217"/>
      <c r="X8" s="1273"/>
      <c r="Y8" s="1273"/>
      <c r="Z8" s="1273"/>
      <c r="AA8" s="1030" t="s">
        <v>257</v>
      </c>
      <c r="AB8" s="1273"/>
      <c r="AC8" s="1273"/>
      <c r="AD8" s="1273"/>
      <c r="AE8" s="1029" t="s">
        <v>257</v>
      </c>
      <c r="AF8" s="1273"/>
      <c r="AG8" s="1273"/>
      <c r="AH8" s="1273"/>
      <c r="AI8" s="1030" t="s">
        <v>257</v>
      </c>
      <c r="AJ8" s="1273"/>
      <c r="AK8" s="1273"/>
      <c r="AL8" s="1273"/>
      <c r="AM8" s="1030" t="s">
        <v>257</v>
      </c>
      <c r="AN8" s="1218"/>
    </row>
    <row r="9" spans="1:40" s="229" customFormat="1" ht="18" customHeight="1" x14ac:dyDescent="0.25">
      <c r="A9" s="1315"/>
      <c r="B9" s="1030" t="s">
        <v>212</v>
      </c>
      <c r="C9" s="1490" t="s">
        <v>1059</v>
      </c>
      <c r="D9" s="1530" t="s">
        <v>10</v>
      </c>
      <c r="E9" s="1067" t="s">
        <v>973</v>
      </c>
      <c r="F9" s="1030" t="s">
        <v>212</v>
      </c>
      <c r="G9" s="1490" t="s">
        <v>1059</v>
      </c>
      <c r="H9" s="1530" t="s">
        <v>10</v>
      </c>
      <c r="I9" s="1067" t="s">
        <v>973</v>
      </c>
      <c r="J9" s="1030" t="s">
        <v>212</v>
      </c>
      <c r="K9" s="1490" t="s">
        <v>1059</v>
      </c>
      <c r="L9" s="1530" t="s">
        <v>10</v>
      </c>
      <c r="M9" s="1064" t="s">
        <v>973</v>
      </c>
      <c r="N9" s="1030" t="s">
        <v>212</v>
      </c>
      <c r="O9" s="1490" t="s">
        <v>1059</v>
      </c>
      <c r="P9" s="1530" t="s">
        <v>10</v>
      </c>
      <c r="Q9" s="1064" t="s">
        <v>973</v>
      </c>
      <c r="R9" s="1031" t="s">
        <v>212</v>
      </c>
      <c r="S9" s="1490" t="s">
        <v>1059</v>
      </c>
      <c r="T9" s="1530" t="s">
        <v>10</v>
      </c>
      <c r="U9" s="1067" t="s">
        <v>973</v>
      </c>
      <c r="V9" s="1218"/>
      <c r="W9" s="1217"/>
      <c r="X9" s="1030" t="s">
        <v>212</v>
      </c>
      <c r="Y9" s="1491" t="s">
        <v>911</v>
      </c>
      <c r="Z9" s="1528" t="s">
        <v>914</v>
      </c>
      <c r="AA9" s="1067" t="s">
        <v>973</v>
      </c>
      <c r="AB9" s="1030" t="s">
        <v>212</v>
      </c>
      <c r="AC9" s="1491" t="s">
        <v>911</v>
      </c>
      <c r="AD9" s="1528" t="s">
        <v>914</v>
      </c>
      <c r="AE9" s="1064" t="s">
        <v>973</v>
      </c>
      <c r="AF9" s="1030" t="s">
        <v>212</v>
      </c>
      <c r="AG9" s="1491" t="s">
        <v>911</v>
      </c>
      <c r="AH9" s="1528" t="s">
        <v>914</v>
      </c>
      <c r="AI9" s="1067" t="s">
        <v>973</v>
      </c>
      <c r="AJ9" s="1030" t="s">
        <v>212</v>
      </c>
      <c r="AK9" s="1528" t="s">
        <v>911</v>
      </c>
      <c r="AL9" s="1528" t="s">
        <v>914</v>
      </c>
      <c r="AM9" s="1067" t="s">
        <v>973</v>
      </c>
      <c r="AN9" s="1526"/>
    </row>
    <row r="10" spans="1:40" s="95" customFormat="1" ht="18" customHeight="1" x14ac:dyDescent="0.25">
      <c r="A10" s="1316"/>
      <c r="B10" s="1068" t="s">
        <v>923</v>
      </c>
      <c r="C10" s="1529"/>
      <c r="D10" s="1531"/>
      <c r="E10" s="1068" t="s">
        <v>983</v>
      </c>
      <c r="F10" s="1068" t="s">
        <v>923</v>
      </c>
      <c r="G10" s="1529"/>
      <c r="H10" s="1531"/>
      <c r="I10" s="1068" t="s">
        <v>983</v>
      </c>
      <c r="J10" s="1068" t="s">
        <v>923</v>
      </c>
      <c r="K10" s="1529"/>
      <c r="L10" s="1531"/>
      <c r="M10" s="1065" t="s">
        <v>983</v>
      </c>
      <c r="N10" s="1068" t="s">
        <v>923</v>
      </c>
      <c r="O10" s="1529"/>
      <c r="P10" s="1531"/>
      <c r="Q10" s="1065" t="s">
        <v>983</v>
      </c>
      <c r="R10" s="1070" t="s">
        <v>923</v>
      </c>
      <c r="S10" s="1529"/>
      <c r="T10" s="1531"/>
      <c r="U10" s="1068" t="s">
        <v>983</v>
      </c>
      <c r="V10" s="1259"/>
      <c r="W10" s="1257"/>
      <c r="X10" s="1068" t="s">
        <v>923</v>
      </c>
      <c r="Y10" s="1444"/>
      <c r="Z10" s="1464"/>
      <c r="AA10" s="1068" t="s">
        <v>983</v>
      </c>
      <c r="AB10" s="1068" t="s">
        <v>923</v>
      </c>
      <c r="AC10" s="1444"/>
      <c r="AD10" s="1464"/>
      <c r="AE10" s="1065" t="s">
        <v>983</v>
      </c>
      <c r="AF10" s="1068" t="s">
        <v>923</v>
      </c>
      <c r="AG10" s="1444"/>
      <c r="AH10" s="1464"/>
      <c r="AI10" s="1068" t="s">
        <v>983</v>
      </c>
      <c r="AJ10" s="1068" t="s">
        <v>923</v>
      </c>
      <c r="AK10" s="1464"/>
      <c r="AL10" s="1464"/>
      <c r="AM10" s="1068" t="s">
        <v>983</v>
      </c>
      <c r="AN10" s="1527"/>
    </row>
    <row r="11" spans="1:40" s="233" customFormat="1" ht="24" customHeight="1" x14ac:dyDescent="0.3">
      <c r="A11" s="231">
        <v>2013</v>
      </c>
      <c r="B11" s="490">
        <v>1</v>
      </c>
      <c r="C11" s="490">
        <v>57</v>
      </c>
      <c r="D11" s="490">
        <v>45</v>
      </c>
      <c r="E11" s="490">
        <v>12</v>
      </c>
      <c r="F11" s="489">
        <v>0</v>
      </c>
      <c r="G11" s="489">
        <v>0</v>
      </c>
      <c r="H11" s="489">
        <v>0</v>
      </c>
      <c r="I11" s="489">
        <v>0</v>
      </c>
      <c r="J11" s="123">
        <v>0</v>
      </c>
      <c r="K11" s="123">
        <v>0</v>
      </c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490">
        <v>0</v>
      </c>
      <c r="S11" s="490">
        <v>0</v>
      </c>
      <c r="T11" s="490">
        <v>0</v>
      </c>
      <c r="U11" s="1131">
        <v>0</v>
      </c>
      <c r="V11" s="1132">
        <v>2013</v>
      </c>
      <c r="W11" s="231">
        <v>2013</v>
      </c>
      <c r="X11" s="490">
        <v>1</v>
      </c>
      <c r="Y11" s="490">
        <v>57</v>
      </c>
      <c r="Z11" s="490">
        <v>45</v>
      </c>
      <c r="AA11" s="490">
        <v>12</v>
      </c>
      <c r="AB11" s="123">
        <v>0</v>
      </c>
      <c r="AC11" s="123">
        <v>0</v>
      </c>
      <c r="AD11" s="123">
        <v>0</v>
      </c>
      <c r="AE11" s="123">
        <v>0</v>
      </c>
      <c r="AF11" s="490">
        <v>1</v>
      </c>
      <c r="AG11" s="490">
        <v>57</v>
      </c>
      <c r="AH11" s="490">
        <v>45</v>
      </c>
      <c r="AI11" s="490">
        <v>12</v>
      </c>
      <c r="AJ11" s="123">
        <v>0</v>
      </c>
      <c r="AK11" s="123">
        <v>0</v>
      </c>
      <c r="AL11" s="123">
        <v>0</v>
      </c>
      <c r="AM11" s="628">
        <v>0</v>
      </c>
      <c r="AN11" s="695">
        <v>2013</v>
      </c>
    </row>
    <row r="12" spans="1:40" s="233" customFormat="1" ht="24" customHeight="1" x14ac:dyDescent="0.3">
      <c r="A12" s="231">
        <v>2014</v>
      </c>
      <c r="B12" s="490">
        <v>1</v>
      </c>
      <c r="C12" s="490">
        <v>28</v>
      </c>
      <c r="D12" s="490">
        <v>32</v>
      </c>
      <c r="E12" s="490">
        <v>13</v>
      </c>
      <c r="F12" s="489">
        <v>0</v>
      </c>
      <c r="G12" s="489">
        <v>0</v>
      </c>
      <c r="H12" s="489">
        <v>0</v>
      </c>
      <c r="I12" s="489">
        <v>0</v>
      </c>
      <c r="J12" s="489">
        <v>0</v>
      </c>
      <c r="K12" s="489">
        <v>0</v>
      </c>
      <c r="L12" s="489">
        <v>0</v>
      </c>
      <c r="M12" s="489">
        <v>0</v>
      </c>
      <c r="N12" s="489">
        <v>0</v>
      </c>
      <c r="O12" s="489">
        <v>0</v>
      </c>
      <c r="P12" s="489">
        <v>0</v>
      </c>
      <c r="Q12" s="489">
        <v>0</v>
      </c>
      <c r="R12" s="489">
        <v>0</v>
      </c>
      <c r="S12" s="489">
        <v>0</v>
      </c>
      <c r="T12" s="489">
        <v>0</v>
      </c>
      <c r="U12" s="696">
        <v>0</v>
      </c>
      <c r="V12" s="1133">
        <v>2014</v>
      </c>
      <c r="W12" s="231">
        <v>2014</v>
      </c>
      <c r="X12" s="490">
        <v>1</v>
      </c>
      <c r="Y12" s="490">
        <v>28</v>
      </c>
      <c r="Z12" s="490">
        <v>32</v>
      </c>
      <c r="AA12" s="490">
        <v>13</v>
      </c>
      <c r="AB12" s="489">
        <v>0</v>
      </c>
      <c r="AC12" s="489">
        <v>0</v>
      </c>
      <c r="AD12" s="489">
        <v>0</v>
      </c>
      <c r="AE12" s="489">
        <v>0</v>
      </c>
      <c r="AF12" s="490">
        <v>1</v>
      </c>
      <c r="AG12" s="490">
        <v>28</v>
      </c>
      <c r="AH12" s="490">
        <v>32</v>
      </c>
      <c r="AI12" s="490">
        <v>13</v>
      </c>
      <c r="AJ12" s="489">
        <v>0</v>
      </c>
      <c r="AK12" s="489">
        <v>0</v>
      </c>
      <c r="AL12" s="489">
        <v>0</v>
      </c>
      <c r="AM12" s="696">
        <v>0</v>
      </c>
      <c r="AN12" s="695">
        <v>2014</v>
      </c>
    </row>
    <row r="13" spans="1:40" s="233" customFormat="1" ht="24" customHeight="1" x14ac:dyDescent="0.3">
      <c r="A13" s="231">
        <v>2015</v>
      </c>
      <c r="B13" s="490">
        <v>1</v>
      </c>
      <c r="C13" s="490">
        <v>54</v>
      </c>
      <c r="D13" s="490">
        <v>48</v>
      </c>
      <c r="E13" s="490">
        <v>13</v>
      </c>
      <c r="F13" s="489">
        <v>0</v>
      </c>
      <c r="G13" s="489">
        <v>0</v>
      </c>
      <c r="H13" s="489">
        <v>0</v>
      </c>
      <c r="I13" s="489">
        <v>0</v>
      </c>
      <c r="J13" s="489">
        <v>0</v>
      </c>
      <c r="K13" s="489">
        <v>0</v>
      </c>
      <c r="L13" s="489">
        <v>0</v>
      </c>
      <c r="M13" s="489">
        <v>0</v>
      </c>
      <c r="N13" s="489">
        <v>0</v>
      </c>
      <c r="O13" s="489">
        <v>0</v>
      </c>
      <c r="P13" s="489">
        <v>0</v>
      </c>
      <c r="Q13" s="489">
        <v>0</v>
      </c>
      <c r="R13" s="489">
        <v>0</v>
      </c>
      <c r="S13" s="489">
        <v>0</v>
      </c>
      <c r="T13" s="489">
        <v>0</v>
      </c>
      <c r="U13" s="696">
        <v>0</v>
      </c>
      <c r="V13" s="1133">
        <v>2015</v>
      </c>
      <c r="W13" s="231">
        <v>2015</v>
      </c>
      <c r="X13" s="490">
        <v>1</v>
      </c>
      <c r="Y13" s="490">
        <v>54</v>
      </c>
      <c r="Z13" s="490">
        <v>48</v>
      </c>
      <c r="AA13" s="490">
        <v>13</v>
      </c>
      <c r="AB13" s="489">
        <v>0</v>
      </c>
      <c r="AC13" s="489">
        <v>0</v>
      </c>
      <c r="AD13" s="489">
        <v>0</v>
      </c>
      <c r="AE13" s="489">
        <v>0</v>
      </c>
      <c r="AF13" s="490">
        <v>1</v>
      </c>
      <c r="AG13" s="490">
        <v>54</v>
      </c>
      <c r="AH13" s="490">
        <v>48</v>
      </c>
      <c r="AI13" s="490">
        <v>13</v>
      </c>
      <c r="AJ13" s="489">
        <v>0</v>
      </c>
      <c r="AK13" s="489">
        <v>0</v>
      </c>
      <c r="AL13" s="489">
        <v>0</v>
      </c>
      <c r="AM13" s="696">
        <v>0</v>
      </c>
      <c r="AN13" s="695">
        <v>2015</v>
      </c>
    </row>
    <row r="14" spans="1:40" s="233" customFormat="1" ht="24" customHeight="1" x14ac:dyDescent="0.3">
      <c r="A14" s="231">
        <v>2016</v>
      </c>
      <c r="B14" s="490">
        <v>1</v>
      </c>
      <c r="C14" s="490">
        <v>30</v>
      </c>
      <c r="D14" s="490">
        <v>32</v>
      </c>
      <c r="E14" s="490">
        <v>11</v>
      </c>
      <c r="F14" s="489">
        <v>0</v>
      </c>
      <c r="G14" s="489">
        <v>0</v>
      </c>
      <c r="H14" s="489">
        <v>0</v>
      </c>
      <c r="I14" s="489">
        <v>0</v>
      </c>
      <c r="J14" s="489">
        <v>0</v>
      </c>
      <c r="K14" s="489">
        <v>0</v>
      </c>
      <c r="L14" s="489">
        <v>0</v>
      </c>
      <c r="M14" s="489">
        <v>0</v>
      </c>
      <c r="N14" s="489">
        <v>0</v>
      </c>
      <c r="O14" s="489">
        <v>0</v>
      </c>
      <c r="P14" s="489">
        <v>0</v>
      </c>
      <c r="Q14" s="489">
        <v>0</v>
      </c>
      <c r="R14" s="489">
        <v>0</v>
      </c>
      <c r="S14" s="489">
        <v>0</v>
      </c>
      <c r="T14" s="489">
        <v>0</v>
      </c>
      <c r="U14" s="696">
        <v>0</v>
      </c>
      <c r="V14" s="1133">
        <v>2016</v>
      </c>
      <c r="W14" s="231">
        <v>2016</v>
      </c>
      <c r="X14" s="490">
        <v>1</v>
      </c>
      <c r="Y14" s="490">
        <v>30</v>
      </c>
      <c r="Z14" s="490">
        <v>32</v>
      </c>
      <c r="AA14" s="490">
        <v>11</v>
      </c>
      <c r="AB14" s="489">
        <v>0</v>
      </c>
      <c r="AC14" s="489">
        <v>0</v>
      </c>
      <c r="AD14" s="489">
        <v>0</v>
      </c>
      <c r="AE14" s="489">
        <v>0</v>
      </c>
      <c r="AF14" s="490">
        <v>1</v>
      </c>
      <c r="AG14" s="490">
        <v>30</v>
      </c>
      <c r="AH14" s="490">
        <v>32</v>
      </c>
      <c r="AI14" s="490">
        <v>11</v>
      </c>
      <c r="AJ14" s="489">
        <v>0</v>
      </c>
      <c r="AK14" s="489">
        <v>0</v>
      </c>
      <c r="AL14" s="489">
        <v>0</v>
      </c>
      <c r="AM14" s="696">
        <v>0</v>
      </c>
      <c r="AN14" s="695">
        <v>2016</v>
      </c>
    </row>
    <row r="15" spans="1:40" s="233" customFormat="1" ht="24" customHeight="1" x14ac:dyDescent="0.3">
      <c r="A15" s="231">
        <v>2017</v>
      </c>
      <c r="B15" s="490">
        <v>1</v>
      </c>
      <c r="C15" s="490">
        <v>41</v>
      </c>
      <c r="D15" s="490">
        <v>32</v>
      </c>
      <c r="E15" s="490">
        <v>12</v>
      </c>
      <c r="F15" s="489">
        <v>0</v>
      </c>
      <c r="G15" s="489">
        <v>0</v>
      </c>
      <c r="H15" s="489">
        <v>0</v>
      </c>
      <c r="I15" s="489">
        <v>0</v>
      </c>
      <c r="J15" s="489">
        <v>0</v>
      </c>
      <c r="K15" s="489">
        <v>0</v>
      </c>
      <c r="L15" s="489">
        <v>0</v>
      </c>
      <c r="M15" s="489">
        <v>0</v>
      </c>
      <c r="N15" s="489">
        <v>0</v>
      </c>
      <c r="O15" s="489">
        <v>0</v>
      </c>
      <c r="P15" s="489">
        <v>0</v>
      </c>
      <c r="Q15" s="489">
        <v>0</v>
      </c>
      <c r="R15" s="489">
        <v>0</v>
      </c>
      <c r="S15" s="489">
        <v>0</v>
      </c>
      <c r="T15" s="489">
        <v>0</v>
      </c>
      <c r="U15" s="696">
        <v>0</v>
      </c>
      <c r="V15" s="1133">
        <v>2017</v>
      </c>
      <c r="W15" s="231">
        <v>2017</v>
      </c>
      <c r="X15" s="490">
        <v>1</v>
      </c>
      <c r="Y15" s="490">
        <v>41</v>
      </c>
      <c r="Z15" s="490">
        <v>32</v>
      </c>
      <c r="AA15" s="490">
        <v>12</v>
      </c>
      <c r="AB15" s="489">
        <v>0</v>
      </c>
      <c r="AC15" s="489">
        <v>0</v>
      </c>
      <c r="AD15" s="489">
        <v>0</v>
      </c>
      <c r="AE15" s="489">
        <v>0</v>
      </c>
      <c r="AF15" s="490">
        <v>1</v>
      </c>
      <c r="AG15" s="490">
        <v>41</v>
      </c>
      <c r="AH15" s="490">
        <v>32</v>
      </c>
      <c r="AI15" s="490">
        <v>12</v>
      </c>
      <c r="AJ15" s="489">
        <v>0</v>
      </c>
      <c r="AK15" s="489">
        <v>0</v>
      </c>
      <c r="AL15" s="489">
        <v>0</v>
      </c>
      <c r="AM15" s="696">
        <v>0</v>
      </c>
      <c r="AN15" s="695">
        <v>2017</v>
      </c>
    </row>
    <row r="16" spans="1:40" s="233" customFormat="1" ht="24" customHeight="1" x14ac:dyDescent="0.3">
      <c r="A16" s="231">
        <v>2018</v>
      </c>
      <c r="B16" s="490">
        <v>1</v>
      </c>
      <c r="C16" s="490">
        <v>26</v>
      </c>
      <c r="D16" s="490">
        <v>28</v>
      </c>
      <c r="E16" s="490">
        <v>10</v>
      </c>
      <c r="F16" s="489">
        <v>0</v>
      </c>
      <c r="G16" s="489">
        <v>0</v>
      </c>
      <c r="H16" s="489">
        <v>0</v>
      </c>
      <c r="I16" s="489">
        <v>0</v>
      </c>
      <c r="J16" s="489">
        <v>0</v>
      </c>
      <c r="K16" s="489">
        <v>0</v>
      </c>
      <c r="L16" s="489">
        <v>0</v>
      </c>
      <c r="M16" s="489">
        <v>0</v>
      </c>
      <c r="N16" s="489">
        <v>0</v>
      </c>
      <c r="O16" s="489">
        <v>0</v>
      </c>
      <c r="P16" s="489">
        <v>0</v>
      </c>
      <c r="Q16" s="489">
        <v>0</v>
      </c>
      <c r="R16" s="489">
        <v>0</v>
      </c>
      <c r="S16" s="489">
        <v>0</v>
      </c>
      <c r="T16" s="489">
        <v>0</v>
      </c>
      <c r="U16" s="696">
        <v>0</v>
      </c>
      <c r="V16" s="1133">
        <v>2018</v>
      </c>
      <c r="W16" s="231">
        <v>2018</v>
      </c>
      <c r="X16" s="490">
        <v>1</v>
      </c>
      <c r="Y16" s="490">
        <v>26</v>
      </c>
      <c r="Z16" s="490">
        <v>28</v>
      </c>
      <c r="AA16" s="490">
        <v>10</v>
      </c>
      <c r="AB16" s="489">
        <v>0</v>
      </c>
      <c r="AC16" s="489">
        <v>0</v>
      </c>
      <c r="AD16" s="489">
        <v>0</v>
      </c>
      <c r="AE16" s="489">
        <v>0</v>
      </c>
      <c r="AF16" s="490">
        <v>1</v>
      </c>
      <c r="AG16" s="490">
        <v>26</v>
      </c>
      <c r="AH16" s="490">
        <v>28</v>
      </c>
      <c r="AI16" s="490">
        <v>10</v>
      </c>
      <c r="AJ16" s="489">
        <v>0</v>
      </c>
      <c r="AK16" s="489">
        <v>0</v>
      </c>
      <c r="AL16" s="489">
        <v>0</v>
      </c>
      <c r="AM16" s="696">
        <v>0</v>
      </c>
      <c r="AN16" s="695">
        <v>2018</v>
      </c>
    </row>
    <row r="17" spans="1:40" s="1130" customFormat="1" ht="24" customHeight="1" x14ac:dyDescent="0.3">
      <c r="A17" s="678">
        <v>2019</v>
      </c>
      <c r="B17" s="917">
        <v>1</v>
      </c>
      <c r="C17" s="917">
        <v>29</v>
      </c>
      <c r="D17" s="917">
        <v>26</v>
      </c>
      <c r="E17" s="917">
        <v>10</v>
      </c>
      <c r="F17" s="974" t="s">
        <v>732</v>
      </c>
      <c r="G17" s="974" t="s">
        <v>732</v>
      </c>
      <c r="H17" s="974" t="s">
        <v>732</v>
      </c>
      <c r="I17" s="974" t="s">
        <v>732</v>
      </c>
      <c r="J17" s="974" t="s">
        <v>732</v>
      </c>
      <c r="K17" s="974" t="s">
        <v>732</v>
      </c>
      <c r="L17" s="974" t="s">
        <v>732</v>
      </c>
      <c r="M17" s="974" t="s">
        <v>732</v>
      </c>
      <c r="N17" s="974" t="s">
        <v>732</v>
      </c>
      <c r="O17" s="974" t="s">
        <v>732</v>
      </c>
      <c r="P17" s="974" t="s">
        <v>732</v>
      </c>
      <c r="Q17" s="974" t="s">
        <v>732</v>
      </c>
      <c r="R17" s="974" t="s">
        <v>732</v>
      </c>
      <c r="S17" s="974" t="s">
        <v>732</v>
      </c>
      <c r="T17" s="974" t="s">
        <v>732</v>
      </c>
      <c r="U17" s="1134" t="s">
        <v>732</v>
      </c>
      <c r="V17" s="937">
        <v>2019</v>
      </c>
      <c r="W17" s="678">
        <v>2019</v>
      </c>
      <c r="X17" s="917">
        <v>1</v>
      </c>
      <c r="Y17" s="917">
        <v>29</v>
      </c>
      <c r="Z17" s="917">
        <v>26</v>
      </c>
      <c r="AA17" s="917">
        <v>10</v>
      </c>
      <c r="AB17" s="974" t="s">
        <v>732</v>
      </c>
      <c r="AC17" s="974" t="s">
        <v>732</v>
      </c>
      <c r="AD17" s="974" t="s">
        <v>732</v>
      </c>
      <c r="AE17" s="974" t="s">
        <v>732</v>
      </c>
      <c r="AF17" s="917">
        <v>1</v>
      </c>
      <c r="AG17" s="917">
        <v>29</v>
      </c>
      <c r="AH17" s="917">
        <v>26</v>
      </c>
      <c r="AI17" s="917">
        <v>10</v>
      </c>
      <c r="AJ17" s="974" t="s">
        <v>732</v>
      </c>
      <c r="AK17" s="974" t="s">
        <v>732</v>
      </c>
      <c r="AL17" s="974" t="s">
        <v>732</v>
      </c>
      <c r="AM17" s="974" t="s">
        <v>732</v>
      </c>
      <c r="AN17" s="937">
        <v>2019</v>
      </c>
    </row>
    <row r="18" spans="1:40" x14ac:dyDescent="0.3">
      <c r="A18" s="491" t="s">
        <v>487</v>
      </c>
      <c r="B18" s="279"/>
      <c r="C18" s="253"/>
      <c r="D18" s="253"/>
      <c r="E18" s="253"/>
      <c r="F18" s="253"/>
      <c r="G18" s="253"/>
      <c r="H18" s="253"/>
      <c r="I18" s="253"/>
      <c r="J18" s="279"/>
      <c r="K18" s="253"/>
      <c r="L18" s="253"/>
      <c r="M18" s="253"/>
      <c r="N18" s="279"/>
      <c r="O18" s="253"/>
      <c r="P18" s="253"/>
      <c r="Q18" s="253"/>
      <c r="R18" s="279"/>
      <c r="S18" s="253"/>
      <c r="T18" s="253"/>
      <c r="U18" s="253"/>
      <c r="V18" s="279"/>
      <c r="W18" s="491" t="s">
        <v>487</v>
      </c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</row>
    <row r="19" spans="1:40" x14ac:dyDescent="0.3">
      <c r="A19" s="491" t="s">
        <v>145</v>
      </c>
      <c r="B19" s="492"/>
      <c r="C19" s="493"/>
      <c r="D19" s="493"/>
      <c r="E19" s="494"/>
      <c r="F19" s="494"/>
      <c r="G19" s="494"/>
      <c r="H19" s="494"/>
      <c r="I19" s="494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1" t="s">
        <v>145</v>
      </c>
      <c r="X19" s="492"/>
      <c r="Y19" s="492"/>
      <c r="Z19" s="492"/>
      <c r="AA19" s="492"/>
      <c r="AB19" s="492"/>
      <c r="AC19" s="492"/>
      <c r="AD19" s="492"/>
      <c r="AE19" s="492"/>
      <c r="AF19" s="492"/>
      <c r="AG19" s="492"/>
      <c r="AH19" s="492"/>
      <c r="AI19" s="492"/>
      <c r="AJ19" s="492"/>
      <c r="AK19" s="492"/>
      <c r="AL19" s="492"/>
      <c r="AM19" s="492"/>
      <c r="AN19" s="495"/>
    </row>
    <row r="20" spans="1:40" x14ac:dyDescent="0.3">
      <c r="A20" s="491" t="s">
        <v>646</v>
      </c>
      <c r="C20" s="496"/>
      <c r="D20" s="496"/>
      <c r="E20" s="496"/>
      <c r="F20" s="496"/>
      <c r="G20" s="496"/>
      <c r="H20" s="496"/>
      <c r="I20" s="496"/>
      <c r="K20" s="496"/>
      <c r="L20" s="496"/>
      <c r="M20" s="496"/>
      <c r="O20" s="496"/>
      <c r="P20" s="496"/>
      <c r="Q20" s="496"/>
      <c r="S20" s="496"/>
      <c r="T20" s="496"/>
      <c r="U20" s="496"/>
      <c r="W20" s="491" t="s">
        <v>646</v>
      </c>
      <c r="AN20" s="279"/>
    </row>
    <row r="24" spans="1:40" x14ac:dyDescent="0.3">
      <c r="J24" s="497"/>
    </row>
  </sheetData>
  <mergeCells count="65">
    <mergeCell ref="AK9:AK10"/>
    <mergeCell ref="AL9:AL10"/>
    <mergeCell ref="AK7:AK8"/>
    <mergeCell ref="Z9:Z10"/>
    <mergeCell ref="AJ7:AJ8"/>
    <mergeCell ref="AL7:AL8"/>
    <mergeCell ref="AD7:AD8"/>
    <mergeCell ref="AB7:AB8"/>
    <mergeCell ref="AC7:AC8"/>
    <mergeCell ref="AG9:AG10"/>
    <mergeCell ref="AH9:AH10"/>
    <mergeCell ref="AD9:AD10"/>
    <mergeCell ref="AJ4:AM6"/>
    <mergeCell ref="Y7:Y8"/>
    <mergeCell ref="H7:H8"/>
    <mergeCell ref="X7:X8"/>
    <mergeCell ref="AF4:AI6"/>
    <mergeCell ref="AG7:AG8"/>
    <mergeCell ref="AH7:AH8"/>
    <mergeCell ref="X4:AA6"/>
    <mergeCell ref="AB4:AE6"/>
    <mergeCell ref="P7:P8"/>
    <mergeCell ref="R7:R8"/>
    <mergeCell ref="Z7:Z8"/>
    <mergeCell ref="AF7:AF8"/>
    <mergeCell ref="R4:U6"/>
    <mergeCell ref="K7:K8"/>
    <mergeCell ref="Y9:Y10"/>
    <mergeCell ref="AC9:AC10"/>
    <mergeCell ref="T9:T10"/>
    <mergeCell ref="S7:S8"/>
    <mergeCell ref="P9:P10"/>
    <mergeCell ref="S9:S10"/>
    <mergeCell ref="D9:D10"/>
    <mergeCell ref="H9:H10"/>
    <mergeCell ref="G9:G10"/>
    <mergeCell ref="X3:AN3"/>
    <mergeCell ref="F3:U3"/>
    <mergeCell ref="T7:T8"/>
    <mergeCell ref="F4:I6"/>
    <mergeCell ref="K9:K10"/>
    <mergeCell ref="L9:L10"/>
    <mergeCell ref="F7:F8"/>
    <mergeCell ref="G7:G8"/>
    <mergeCell ref="J7:J8"/>
    <mergeCell ref="O9:O10"/>
    <mergeCell ref="L7:L8"/>
    <mergeCell ref="J4:M6"/>
    <mergeCell ref="N4:Q6"/>
    <mergeCell ref="A1:M1"/>
    <mergeCell ref="N1:V1"/>
    <mergeCell ref="W1:AE1"/>
    <mergeCell ref="AF1:AN1"/>
    <mergeCell ref="W3:W10"/>
    <mergeCell ref="V3:V10"/>
    <mergeCell ref="AN4:AN10"/>
    <mergeCell ref="B5:E6"/>
    <mergeCell ref="B7:B8"/>
    <mergeCell ref="C7:C8"/>
    <mergeCell ref="D7:D8"/>
    <mergeCell ref="A3:A10"/>
    <mergeCell ref="B3:E4"/>
    <mergeCell ref="N7:N8"/>
    <mergeCell ref="O7:O8"/>
    <mergeCell ref="C9:C10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0" orientation="portrait" horizontalDpi="300" verticalDpi="300" r:id="rId1"/>
  <colBreaks count="1" manualBreakCount="1">
    <brk id="22" max="16383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2"/>
  <dimension ref="A1:Z21"/>
  <sheetViews>
    <sheetView view="pageBreakPreview" zoomScaleNormal="100" zoomScaleSheetLayoutView="100" workbookViewId="0">
      <selection activeCell="L25" sqref="L25"/>
    </sheetView>
  </sheetViews>
  <sheetFormatPr defaultColWidth="9" defaultRowHeight="17.25" x14ac:dyDescent="0.3"/>
  <cols>
    <col min="1" max="1" width="8" style="511" customWidth="1"/>
    <col min="2" max="2" width="8.25" style="99" customWidth="1"/>
    <col min="3" max="3" width="9" style="496" customWidth="1"/>
    <col min="4" max="4" width="8.25" style="496" customWidth="1"/>
    <col min="5" max="5" width="9" style="496" customWidth="1"/>
    <col min="6" max="6" width="8.25" style="99" customWidth="1"/>
    <col min="7" max="7" width="9" style="496" customWidth="1"/>
    <col min="8" max="8" width="8.25" style="496" customWidth="1"/>
    <col min="9" max="9" width="9" style="496" customWidth="1"/>
    <col min="10" max="13" width="11.5" style="496" customWidth="1"/>
    <col min="14" max="14" width="11.5" style="99" customWidth="1"/>
    <col min="15" max="15" width="11.5" style="496" customWidth="1"/>
    <col min="16" max="16" width="8" style="496" customWidth="1"/>
    <col min="17" max="16384" width="9" style="496"/>
  </cols>
  <sheetData>
    <row r="1" spans="1:26" s="500" customFormat="1" ht="24.75" customHeight="1" x14ac:dyDescent="0.15">
      <c r="A1" s="44" t="s">
        <v>1103</v>
      </c>
      <c r="B1" s="154"/>
      <c r="C1" s="47"/>
      <c r="D1" s="47"/>
      <c r="E1" s="47"/>
      <c r="F1" s="47"/>
      <c r="G1" s="47"/>
      <c r="H1" s="47"/>
      <c r="I1" s="47"/>
      <c r="J1" s="969" t="s">
        <v>524</v>
      </c>
      <c r="K1" s="154"/>
      <c r="L1" s="154"/>
      <c r="M1" s="154"/>
      <c r="N1" s="154"/>
      <c r="O1" s="154"/>
      <c r="P1" s="154"/>
    </row>
    <row r="2" spans="1:26" s="500" customFormat="1" ht="24.75" customHeight="1" x14ac:dyDescent="0.2">
      <c r="A2" s="187" t="s">
        <v>957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53" t="s">
        <v>595</v>
      </c>
    </row>
    <row r="3" spans="1:26" s="500" customFormat="1" ht="19.5" customHeight="1" x14ac:dyDescent="0.15">
      <c r="A3" s="1256" t="s">
        <v>170</v>
      </c>
      <c r="B3" s="1331" t="s">
        <v>474</v>
      </c>
      <c r="C3" s="1332"/>
      <c r="D3" s="1332"/>
      <c r="E3" s="1332"/>
      <c r="F3" s="1332"/>
      <c r="G3" s="1332"/>
      <c r="H3" s="1332"/>
      <c r="I3" s="1351"/>
      <c r="J3" s="1314" t="s">
        <v>663</v>
      </c>
      <c r="K3" s="1314"/>
      <c r="L3" s="1314"/>
      <c r="M3" s="1314"/>
      <c r="N3" s="1314"/>
      <c r="O3" s="1256"/>
      <c r="P3" s="1258" t="s">
        <v>179</v>
      </c>
    </row>
    <row r="4" spans="1:26" s="500" customFormat="1" ht="19.5" customHeight="1" x14ac:dyDescent="0.15">
      <c r="A4" s="1217"/>
      <c r="B4" s="1333" t="s">
        <v>1215</v>
      </c>
      <c r="C4" s="1335"/>
      <c r="D4" s="1515" t="s">
        <v>300</v>
      </c>
      <c r="E4" s="1278"/>
      <c r="F4" s="1515" t="s">
        <v>792</v>
      </c>
      <c r="G4" s="1278"/>
      <c r="H4" s="1515" t="s">
        <v>309</v>
      </c>
      <c r="I4" s="1278"/>
      <c r="J4" s="1278" t="s">
        <v>735</v>
      </c>
      <c r="K4" s="1461" t="s">
        <v>985</v>
      </c>
      <c r="L4" s="1461" t="s">
        <v>1214</v>
      </c>
      <c r="M4" s="1272" t="s">
        <v>313</v>
      </c>
      <c r="N4" s="1461" t="s">
        <v>283</v>
      </c>
      <c r="O4" s="1272" t="s">
        <v>132</v>
      </c>
      <c r="P4" s="1218"/>
    </row>
    <row r="5" spans="1:26" s="500" customFormat="1" ht="25.5" customHeight="1" x14ac:dyDescent="0.15">
      <c r="A5" s="1217"/>
      <c r="B5" s="1350"/>
      <c r="C5" s="1349"/>
      <c r="D5" s="1259" t="s">
        <v>618</v>
      </c>
      <c r="E5" s="1257"/>
      <c r="F5" s="1259" t="s">
        <v>49</v>
      </c>
      <c r="G5" s="1257"/>
      <c r="H5" s="1535" t="s">
        <v>714</v>
      </c>
      <c r="I5" s="1536"/>
      <c r="J5" s="1217"/>
      <c r="K5" s="1288"/>
      <c r="L5" s="1288"/>
      <c r="M5" s="1273"/>
      <c r="N5" s="1288"/>
      <c r="O5" s="1273"/>
      <c r="P5" s="1218"/>
    </row>
    <row r="6" spans="1:26" s="501" customFormat="1" ht="19.5" customHeight="1" x14ac:dyDescent="0.15">
      <c r="A6" s="1217"/>
      <c r="B6" s="1021" t="s">
        <v>797</v>
      </c>
      <c r="C6" s="1063" t="s">
        <v>321</v>
      </c>
      <c r="D6" s="1021" t="s">
        <v>797</v>
      </c>
      <c r="E6" s="1063" t="s">
        <v>321</v>
      </c>
      <c r="F6" s="1021" t="s">
        <v>797</v>
      </c>
      <c r="G6" s="1021" t="s">
        <v>321</v>
      </c>
      <c r="H6" s="1021" t="s">
        <v>797</v>
      </c>
      <c r="I6" s="1025" t="s">
        <v>321</v>
      </c>
      <c r="J6" s="1217" t="s">
        <v>191</v>
      </c>
      <c r="K6" s="1273" t="s">
        <v>947</v>
      </c>
      <c r="L6" s="1273" t="s">
        <v>978</v>
      </c>
      <c r="M6" s="1273" t="s">
        <v>991</v>
      </c>
      <c r="N6" s="1273" t="s">
        <v>587</v>
      </c>
      <c r="O6" s="1273" t="s">
        <v>279</v>
      </c>
      <c r="P6" s="1218"/>
    </row>
    <row r="7" spans="1:26" s="503" customFormat="1" ht="10.5" customHeight="1" x14ac:dyDescent="0.25">
      <c r="A7" s="1217"/>
      <c r="B7" s="502" t="s">
        <v>212</v>
      </c>
      <c r="C7" s="1051" t="s">
        <v>212</v>
      </c>
      <c r="D7" s="502" t="s">
        <v>212</v>
      </c>
      <c r="E7" s="1052" t="s">
        <v>212</v>
      </c>
      <c r="F7" s="502" t="s">
        <v>212</v>
      </c>
      <c r="G7" s="502" t="s">
        <v>212</v>
      </c>
      <c r="H7" s="502" t="s">
        <v>212</v>
      </c>
      <c r="I7" s="1053" t="s">
        <v>212</v>
      </c>
      <c r="J7" s="1217"/>
      <c r="K7" s="1273"/>
      <c r="L7" s="1273"/>
      <c r="M7" s="1273"/>
      <c r="N7" s="1273"/>
      <c r="O7" s="1273"/>
      <c r="P7" s="1218"/>
    </row>
    <row r="8" spans="1:26" s="503" customFormat="1" ht="24.75" customHeight="1" x14ac:dyDescent="0.25">
      <c r="A8" s="1257"/>
      <c r="B8" s="504" t="s">
        <v>627</v>
      </c>
      <c r="C8" s="1049" t="s">
        <v>947</v>
      </c>
      <c r="D8" s="504" t="s">
        <v>627</v>
      </c>
      <c r="E8" s="505" t="s">
        <v>947</v>
      </c>
      <c r="F8" s="504" t="s">
        <v>627</v>
      </c>
      <c r="G8" s="198" t="s">
        <v>947</v>
      </c>
      <c r="H8" s="504" t="s">
        <v>627</v>
      </c>
      <c r="I8" s="1050" t="s">
        <v>947</v>
      </c>
      <c r="J8" s="1257"/>
      <c r="K8" s="1435"/>
      <c r="L8" s="1435"/>
      <c r="M8" s="1435"/>
      <c r="N8" s="1435"/>
      <c r="O8" s="1435"/>
      <c r="P8" s="1259"/>
    </row>
    <row r="9" spans="1:26" s="507" customFormat="1" ht="24" customHeight="1" x14ac:dyDescent="0.3">
      <c r="A9" s="506">
        <v>2013</v>
      </c>
      <c r="B9" s="489">
        <f>SUM(D9,F9,H9)</f>
        <v>1</v>
      </c>
      <c r="C9" s="489">
        <f>SUM(E9,G9,I9)</f>
        <v>459</v>
      </c>
      <c r="D9" s="490">
        <v>1</v>
      </c>
      <c r="E9" s="490">
        <v>362</v>
      </c>
      <c r="F9" s="490">
        <v>0</v>
      </c>
      <c r="G9" s="490">
        <v>93</v>
      </c>
      <c r="H9" s="490">
        <v>0</v>
      </c>
      <c r="I9" s="490">
        <v>4</v>
      </c>
      <c r="J9" s="489">
        <f>SUM(K9:O9)</f>
        <v>670</v>
      </c>
      <c r="K9" s="490">
        <v>633</v>
      </c>
      <c r="L9" s="490">
        <v>13</v>
      </c>
      <c r="M9" s="490">
        <v>5</v>
      </c>
      <c r="N9" s="490">
        <v>11</v>
      </c>
      <c r="O9" s="699">
        <v>8</v>
      </c>
      <c r="P9" s="697">
        <v>2013</v>
      </c>
    </row>
    <row r="10" spans="1:26" s="507" customFormat="1" ht="24" customHeight="1" x14ac:dyDescent="0.3">
      <c r="A10" s="506">
        <v>2014</v>
      </c>
      <c r="B10" s="489">
        <v>1</v>
      </c>
      <c r="C10" s="489">
        <v>320</v>
      </c>
      <c r="D10" s="490">
        <v>1</v>
      </c>
      <c r="E10" s="490">
        <v>163</v>
      </c>
      <c r="F10" s="490">
        <v>0</v>
      </c>
      <c r="G10" s="490">
        <v>157</v>
      </c>
      <c r="H10" s="490">
        <v>0</v>
      </c>
      <c r="I10" s="490">
        <v>0</v>
      </c>
      <c r="J10" s="489">
        <v>498</v>
      </c>
      <c r="K10" s="490">
        <v>484</v>
      </c>
      <c r="L10" s="490">
        <v>8</v>
      </c>
      <c r="M10" s="490">
        <v>3</v>
      </c>
      <c r="N10" s="490">
        <v>3</v>
      </c>
      <c r="O10" s="699">
        <v>0</v>
      </c>
      <c r="P10" s="697">
        <v>2014</v>
      </c>
    </row>
    <row r="11" spans="1:26" s="507" customFormat="1" ht="24" customHeight="1" x14ac:dyDescent="0.3">
      <c r="A11" s="506">
        <v>2015</v>
      </c>
      <c r="B11" s="489">
        <v>1</v>
      </c>
      <c r="C11" s="489">
        <v>886</v>
      </c>
      <c r="D11" s="490">
        <v>1</v>
      </c>
      <c r="E11" s="490">
        <v>659</v>
      </c>
      <c r="F11" s="490">
        <v>0</v>
      </c>
      <c r="G11" s="490">
        <v>158</v>
      </c>
      <c r="H11" s="490">
        <v>0</v>
      </c>
      <c r="I11" s="490">
        <v>69</v>
      </c>
      <c r="J11" s="489">
        <v>1350</v>
      </c>
      <c r="K11" s="490">
        <v>1216</v>
      </c>
      <c r="L11" s="490">
        <v>17</v>
      </c>
      <c r="M11" s="490">
        <v>8</v>
      </c>
      <c r="N11" s="490">
        <v>12</v>
      </c>
      <c r="O11" s="699">
        <v>97</v>
      </c>
      <c r="P11" s="697">
        <v>2015</v>
      </c>
    </row>
    <row r="12" spans="1:26" s="507" customFormat="1" ht="24" customHeight="1" x14ac:dyDescent="0.3">
      <c r="A12" s="506">
        <v>2016</v>
      </c>
      <c r="B12" s="489">
        <v>1</v>
      </c>
      <c r="C12" s="489">
        <v>674</v>
      </c>
      <c r="D12" s="490">
        <v>1</v>
      </c>
      <c r="E12" s="490">
        <v>674</v>
      </c>
      <c r="F12" s="490">
        <v>0</v>
      </c>
      <c r="G12" s="490">
        <v>0</v>
      </c>
      <c r="H12" s="490">
        <v>0</v>
      </c>
      <c r="I12" s="490">
        <v>0</v>
      </c>
      <c r="J12" s="489">
        <v>481</v>
      </c>
      <c r="K12" s="490">
        <v>343</v>
      </c>
      <c r="L12" s="490">
        <v>0</v>
      </c>
      <c r="M12" s="490">
        <v>1</v>
      </c>
      <c r="N12" s="490">
        <v>5</v>
      </c>
      <c r="O12" s="699">
        <v>132</v>
      </c>
      <c r="P12" s="697">
        <v>2016</v>
      </c>
    </row>
    <row r="13" spans="1:26" s="507" customFormat="1" ht="24" customHeight="1" x14ac:dyDescent="0.3">
      <c r="A13" s="506">
        <v>2017</v>
      </c>
      <c r="B13" s="489">
        <v>1</v>
      </c>
      <c r="C13" s="489">
        <v>884</v>
      </c>
      <c r="D13" s="490">
        <v>1</v>
      </c>
      <c r="E13" s="490">
        <v>884</v>
      </c>
      <c r="F13" s="490">
        <v>0</v>
      </c>
      <c r="G13" s="490">
        <v>0</v>
      </c>
      <c r="H13" s="490">
        <v>0</v>
      </c>
      <c r="I13" s="490">
        <v>0</v>
      </c>
      <c r="J13" s="489">
        <v>1406</v>
      </c>
      <c r="K13" s="490">
        <v>468</v>
      </c>
      <c r="L13" s="490">
        <v>517</v>
      </c>
      <c r="M13" s="490">
        <v>5</v>
      </c>
      <c r="N13" s="490">
        <v>4</v>
      </c>
      <c r="O13" s="699">
        <v>412</v>
      </c>
      <c r="P13" s="697">
        <v>2017</v>
      </c>
    </row>
    <row r="14" spans="1:26" s="507" customFormat="1" ht="24" customHeight="1" x14ac:dyDescent="0.3">
      <c r="A14" s="506">
        <v>2018</v>
      </c>
      <c r="B14" s="489">
        <v>1</v>
      </c>
      <c r="C14" s="489">
        <v>1314</v>
      </c>
      <c r="D14" s="490">
        <v>1</v>
      </c>
      <c r="E14" s="490">
        <v>1314</v>
      </c>
      <c r="F14" s="490">
        <v>0</v>
      </c>
      <c r="G14" s="490">
        <v>0</v>
      </c>
      <c r="H14" s="490">
        <v>0</v>
      </c>
      <c r="I14" s="490">
        <v>0</v>
      </c>
      <c r="J14" s="489">
        <v>2614</v>
      </c>
      <c r="K14" s="490">
        <v>1041</v>
      </c>
      <c r="L14" s="490">
        <v>794</v>
      </c>
      <c r="M14" s="490">
        <v>2</v>
      </c>
      <c r="N14" s="490">
        <v>7</v>
      </c>
      <c r="O14" s="699">
        <v>770</v>
      </c>
      <c r="P14" s="697">
        <v>2018</v>
      </c>
    </row>
    <row r="15" spans="1:26" s="1137" customFormat="1" ht="24" customHeight="1" x14ac:dyDescent="0.3">
      <c r="A15" s="698">
        <v>2019</v>
      </c>
      <c r="B15" s="1135">
        <v>1</v>
      </c>
      <c r="C15" s="1135">
        <f>E15+G15</f>
        <v>1339</v>
      </c>
      <c r="D15" s="1135">
        <v>1</v>
      </c>
      <c r="E15" s="1135">
        <v>1159</v>
      </c>
      <c r="F15" s="1136" t="s">
        <v>732</v>
      </c>
      <c r="G15" s="1135">
        <v>180</v>
      </c>
      <c r="H15" s="1135">
        <v>0</v>
      </c>
      <c r="I15" s="1135">
        <v>0</v>
      </c>
      <c r="J15" s="1135">
        <f>K15+L15+M15+N15+O15</f>
        <v>1338</v>
      </c>
      <c r="K15" s="1135">
        <v>807</v>
      </c>
      <c r="L15" s="1135">
        <v>26</v>
      </c>
      <c r="M15" s="1135">
        <v>3</v>
      </c>
      <c r="N15" s="1135">
        <v>8</v>
      </c>
      <c r="O15" s="1135">
        <v>494</v>
      </c>
      <c r="P15" s="954">
        <v>2019</v>
      </c>
    </row>
    <row r="16" spans="1:26" s="508" customFormat="1" ht="12.75" customHeight="1" x14ac:dyDescent="0.3">
      <c r="A16" s="759" t="s">
        <v>464</v>
      </c>
      <c r="B16" s="99"/>
      <c r="C16" s="496"/>
      <c r="D16" s="496"/>
      <c r="E16" s="496"/>
      <c r="F16" s="99"/>
      <c r="G16" s="496"/>
      <c r="H16" s="496"/>
      <c r="I16" s="496"/>
      <c r="J16" s="496"/>
      <c r="K16" s="496"/>
      <c r="L16" s="496"/>
      <c r="M16" s="496"/>
      <c r="N16" s="99"/>
      <c r="O16" s="496"/>
      <c r="P16" s="496"/>
      <c r="Q16" s="496"/>
      <c r="R16" s="99"/>
      <c r="S16" s="99"/>
      <c r="T16" s="99"/>
      <c r="U16" s="99"/>
      <c r="V16" s="99"/>
      <c r="W16" s="99"/>
      <c r="X16" s="99"/>
      <c r="Y16" s="99"/>
      <c r="Z16" s="99"/>
    </row>
    <row r="17" spans="1:26" s="508" customFormat="1" ht="12.75" customHeight="1" x14ac:dyDescent="0.3">
      <c r="A17" s="759" t="s">
        <v>530</v>
      </c>
      <c r="B17" s="99"/>
      <c r="C17" s="496"/>
      <c r="D17" s="496"/>
      <c r="E17" s="496"/>
      <c r="F17" s="99"/>
      <c r="G17" s="496"/>
      <c r="H17" s="496"/>
      <c r="I17" s="496"/>
      <c r="J17" s="496"/>
      <c r="K17" s="496"/>
      <c r="L17" s="496"/>
      <c r="M17" s="496"/>
      <c r="N17" s="99"/>
      <c r="O17" s="496"/>
      <c r="P17" s="496"/>
      <c r="Q17" s="496"/>
      <c r="R17" s="99"/>
      <c r="S17" s="99"/>
      <c r="T17" s="99"/>
      <c r="U17" s="99"/>
      <c r="V17" s="99"/>
      <c r="W17" s="99"/>
      <c r="X17" s="99"/>
      <c r="Y17" s="99"/>
      <c r="Z17" s="99"/>
    </row>
    <row r="18" spans="1:26" s="508" customFormat="1" ht="12.75" customHeight="1" x14ac:dyDescent="0.3">
      <c r="A18" s="491" t="s">
        <v>918</v>
      </c>
      <c r="B18" s="99"/>
      <c r="C18" s="496"/>
      <c r="D18" s="496"/>
      <c r="E18" s="496"/>
      <c r="F18" s="99"/>
      <c r="G18" s="496"/>
      <c r="H18" s="496"/>
      <c r="I18" s="496"/>
      <c r="J18" s="496"/>
      <c r="K18" s="496"/>
      <c r="L18" s="496"/>
      <c r="M18" s="496"/>
      <c r="N18" s="99"/>
      <c r="O18" s="496"/>
      <c r="P18" s="496"/>
      <c r="Q18" s="496"/>
      <c r="R18" s="99"/>
      <c r="S18" s="99"/>
      <c r="T18" s="99"/>
      <c r="U18" s="99"/>
      <c r="V18" s="99"/>
      <c r="W18" s="99"/>
      <c r="X18" s="99"/>
      <c r="Y18" s="99"/>
      <c r="Z18" s="99"/>
    </row>
    <row r="20" spans="1:26" s="510" customFormat="1" x14ac:dyDescent="0.3">
      <c r="A20" s="509"/>
      <c r="B20" s="494"/>
      <c r="C20" s="494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</row>
    <row r="21" spans="1:26" x14ac:dyDescent="0.3">
      <c r="A21" s="509"/>
    </row>
  </sheetData>
  <mergeCells count="23">
    <mergeCell ref="M6:M8"/>
    <mergeCell ref="M4:M5"/>
    <mergeCell ref="P3:P8"/>
    <mergeCell ref="O4:O5"/>
    <mergeCell ref="O6:O8"/>
    <mergeCell ref="N6:N8"/>
    <mergeCell ref="N4:N5"/>
    <mergeCell ref="A3:A8"/>
    <mergeCell ref="B3:I3"/>
    <mergeCell ref="J3:O3"/>
    <mergeCell ref="F5:G5"/>
    <mergeCell ref="H5:I5"/>
    <mergeCell ref="J6:J8"/>
    <mergeCell ref="K4:K5"/>
    <mergeCell ref="B4:C5"/>
    <mergeCell ref="D4:E4"/>
    <mergeCell ref="F4:G4"/>
    <mergeCell ref="L6:L8"/>
    <mergeCell ref="H4:I4"/>
    <mergeCell ref="D5:E5"/>
    <mergeCell ref="J4:J5"/>
    <mergeCell ref="L4:L5"/>
    <mergeCell ref="K6:K8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50" pageOrder="overThenDown" orientation="portrait" r:id="rId1"/>
  <headerFooter>
    <oddHeader xml:space="preserve">&amp;L&amp;"돋움,Regular"   &amp;P&amp;R&amp;"돋움,Regular"&amp;P   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G73"/>
  <sheetViews>
    <sheetView view="pageBreakPreview" zoomScaleNormal="100" zoomScaleSheetLayoutView="100" workbookViewId="0">
      <selection activeCell="S13" sqref="S13"/>
    </sheetView>
  </sheetViews>
  <sheetFormatPr defaultColWidth="9" defaultRowHeight="12" x14ac:dyDescent="0.2"/>
  <cols>
    <col min="1" max="1" width="8.25" style="533" customWidth="1"/>
    <col min="2" max="2" width="6" style="532" customWidth="1"/>
    <col min="3" max="8" width="5.625" style="532" customWidth="1"/>
    <col min="9" max="9" width="11.375" style="532" customWidth="1"/>
    <col min="10" max="11" width="6.375" style="532" customWidth="1"/>
    <col min="12" max="12" width="6.25" style="532" customWidth="1"/>
    <col min="13" max="13" width="5.625" style="532" customWidth="1"/>
    <col min="14" max="14" width="5.75" style="532" customWidth="1"/>
    <col min="15" max="15" width="11.625" style="532" customWidth="1"/>
    <col min="16" max="17" width="5.375" style="532" customWidth="1"/>
    <col min="18" max="18" width="5.125" style="508" customWidth="1"/>
    <col min="19" max="19" width="15.625" style="508" customWidth="1"/>
    <col min="20" max="20" width="5.625" style="508" customWidth="1"/>
    <col min="21" max="22" width="5" style="508" customWidth="1"/>
    <col min="23" max="23" width="10.75" style="508" customWidth="1"/>
    <col min="24" max="24" width="5.625" style="508" customWidth="1"/>
    <col min="25" max="26" width="5" style="508" customWidth="1"/>
    <col min="27" max="27" width="10.75" style="508" customWidth="1"/>
    <col min="28" max="28" width="8.25" style="508" customWidth="1"/>
    <col min="29" max="16384" width="9" style="508"/>
  </cols>
  <sheetData>
    <row r="1" spans="1:33" s="339" customFormat="1" ht="24.95" customHeight="1" x14ac:dyDescent="0.15">
      <c r="A1" s="521" t="s">
        <v>653</v>
      </c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  <c r="M1" s="521"/>
      <c r="N1" s="521"/>
      <c r="O1" s="521"/>
      <c r="P1" s="154"/>
      <c r="Q1" s="521"/>
      <c r="R1" s="521" t="s">
        <v>718</v>
      </c>
      <c r="S1" s="154"/>
      <c r="T1" s="154"/>
      <c r="U1" s="154"/>
      <c r="V1" s="154"/>
      <c r="W1" s="154"/>
      <c r="X1" s="154"/>
      <c r="Y1" s="154"/>
      <c r="Z1" s="154"/>
      <c r="AA1" s="154"/>
      <c r="AB1" s="154"/>
    </row>
    <row r="2" spans="1:33" ht="24.95" customHeight="1" x14ac:dyDescent="0.3">
      <c r="A2" s="358" t="s">
        <v>909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  <c r="U2" s="522"/>
      <c r="V2" s="522"/>
      <c r="W2" s="522"/>
      <c r="X2" s="522"/>
      <c r="Y2" s="522"/>
      <c r="Z2" s="100"/>
      <c r="AB2" s="341" t="s">
        <v>1157</v>
      </c>
    </row>
    <row r="3" spans="1:33" s="361" customFormat="1" ht="18.75" customHeight="1" x14ac:dyDescent="0.15">
      <c r="A3" s="1537" t="s">
        <v>171</v>
      </c>
      <c r="B3" s="534" t="s">
        <v>332</v>
      </c>
      <c r="C3" s="535"/>
      <c r="D3" s="535"/>
      <c r="E3" s="535"/>
      <c r="F3" s="535"/>
      <c r="G3" s="535"/>
      <c r="H3" s="535"/>
      <c r="I3" s="536"/>
      <c r="J3" s="535"/>
      <c r="K3" s="536"/>
      <c r="L3" s="535" t="s">
        <v>1005</v>
      </c>
      <c r="M3" s="535"/>
      <c r="N3" s="535"/>
      <c r="O3" s="536"/>
      <c r="P3" s="1540" t="s">
        <v>338</v>
      </c>
      <c r="Q3" s="1543"/>
      <c r="R3" s="1543"/>
      <c r="S3" s="1537"/>
      <c r="T3" s="534" t="s">
        <v>327</v>
      </c>
      <c r="U3" s="535"/>
      <c r="V3" s="535"/>
      <c r="W3" s="536"/>
      <c r="X3" s="535" t="s">
        <v>339</v>
      </c>
      <c r="Y3" s="535"/>
      <c r="Z3" s="218"/>
      <c r="AA3" s="535"/>
      <c r="AB3" s="1540" t="s">
        <v>179</v>
      </c>
    </row>
    <row r="4" spans="1:33" s="361" customFormat="1" ht="18.75" customHeight="1" x14ac:dyDescent="0.15">
      <c r="A4" s="1538"/>
      <c r="B4" s="523" t="s">
        <v>191</v>
      </c>
      <c r="C4" s="524"/>
      <c r="D4" s="524"/>
      <c r="E4" s="524"/>
      <c r="F4" s="524"/>
      <c r="G4" s="524"/>
      <c r="H4" s="524"/>
      <c r="I4" s="525"/>
      <c r="J4" s="524"/>
      <c r="K4" s="525"/>
      <c r="L4" s="524" t="s">
        <v>716</v>
      </c>
      <c r="M4" s="524"/>
      <c r="N4" s="524"/>
      <c r="O4" s="525"/>
      <c r="P4" s="1542" t="s">
        <v>484</v>
      </c>
      <c r="Q4" s="1544"/>
      <c r="R4" s="1544"/>
      <c r="S4" s="1539"/>
      <c r="T4" s="524" t="s">
        <v>144</v>
      </c>
      <c r="U4" s="524"/>
      <c r="V4" s="524"/>
      <c r="W4" s="525"/>
      <c r="X4" s="524" t="s">
        <v>279</v>
      </c>
      <c r="Y4" s="524"/>
      <c r="Z4" s="526"/>
      <c r="AA4" s="525"/>
      <c r="AB4" s="1541"/>
    </row>
    <row r="5" spans="1:33" s="361" customFormat="1" ht="18.75" customHeight="1" x14ac:dyDescent="0.15">
      <c r="A5" s="1538"/>
      <c r="B5" s="527" t="s">
        <v>752</v>
      </c>
      <c r="C5" s="1545" t="s">
        <v>766</v>
      </c>
      <c r="D5" s="1546"/>
      <c r="E5" s="1547"/>
      <c r="F5" s="1545" t="s">
        <v>746</v>
      </c>
      <c r="G5" s="1546"/>
      <c r="H5" s="1547"/>
      <c r="I5" s="1545" t="s">
        <v>1056</v>
      </c>
      <c r="J5" s="1546"/>
      <c r="K5" s="1547"/>
      <c r="L5" s="527" t="s">
        <v>752</v>
      </c>
      <c r="M5" s="528" t="s">
        <v>766</v>
      </c>
      <c r="N5" s="528" t="s">
        <v>746</v>
      </c>
      <c r="O5" s="528" t="s">
        <v>1056</v>
      </c>
      <c r="P5" s="360" t="s">
        <v>752</v>
      </c>
      <c r="Q5" s="594" t="s">
        <v>766</v>
      </c>
      <c r="R5" s="528" t="s">
        <v>746</v>
      </c>
      <c r="S5" s="528" t="s">
        <v>1056</v>
      </c>
      <c r="T5" s="528" t="s">
        <v>752</v>
      </c>
      <c r="U5" s="528" t="s">
        <v>766</v>
      </c>
      <c r="V5" s="528" t="s">
        <v>746</v>
      </c>
      <c r="W5" s="528" t="s">
        <v>1056</v>
      </c>
      <c r="X5" s="528" t="s">
        <v>752</v>
      </c>
      <c r="Y5" s="528" t="s">
        <v>766</v>
      </c>
      <c r="Z5" s="528" t="s">
        <v>746</v>
      </c>
      <c r="AA5" s="528" t="s">
        <v>1056</v>
      </c>
      <c r="AB5" s="1541"/>
    </row>
    <row r="6" spans="1:33" s="361" customFormat="1" ht="18.75" customHeight="1" x14ac:dyDescent="0.15">
      <c r="A6" s="1538"/>
      <c r="B6" s="527" t="s">
        <v>407</v>
      </c>
      <c r="C6" s="528" t="s">
        <v>206</v>
      </c>
      <c r="D6" s="798" t="s">
        <v>753</v>
      </c>
      <c r="E6" s="798" t="s">
        <v>768</v>
      </c>
      <c r="F6" s="528" t="s">
        <v>215</v>
      </c>
      <c r="G6" s="798" t="s">
        <v>753</v>
      </c>
      <c r="H6" s="798" t="s">
        <v>768</v>
      </c>
      <c r="I6" s="528" t="s">
        <v>106</v>
      </c>
      <c r="J6" s="798" t="s">
        <v>753</v>
      </c>
      <c r="K6" s="798" t="s">
        <v>768</v>
      </c>
      <c r="L6" s="527" t="s">
        <v>407</v>
      </c>
      <c r="M6" s="528" t="s">
        <v>206</v>
      </c>
      <c r="N6" s="528" t="s">
        <v>215</v>
      </c>
      <c r="O6" s="528" t="s">
        <v>106</v>
      </c>
      <c r="P6" s="527" t="s">
        <v>407</v>
      </c>
      <c r="Q6" s="527" t="s">
        <v>206</v>
      </c>
      <c r="R6" s="528" t="s">
        <v>215</v>
      </c>
      <c r="S6" s="528" t="s">
        <v>106</v>
      </c>
      <c r="T6" s="527" t="s">
        <v>407</v>
      </c>
      <c r="U6" s="528" t="s">
        <v>206</v>
      </c>
      <c r="V6" s="528" t="s">
        <v>215</v>
      </c>
      <c r="W6" s="528" t="s">
        <v>106</v>
      </c>
      <c r="X6" s="527" t="s">
        <v>407</v>
      </c>
      <c r="Y6" s="528" t="s">
        <v>206</v>
      </c>
      <c r="Z6" s="528" t="s">
        <v>215</v>
      </c>
      <c r="AA6" s="528" t="s">
        <v>106</v>
      </c>
      <c r="AB6" s="1541"/>
    </row>
    <row r="7" spans="1:33" s="1078" customFormat="1" ht="18.75" customHeight="1" x14ac:dyDescent="0.15">
      <c r="A7" s="1539"/>
      <c r="B7" s="529" t="s">
        <v>923</v>
      </c>
      <c r="C7" s="530" t="s">
        <v>208</v>
      </c>
      <c r="D7" s="799" t="s">
        <v>222</v>
      </c>
      <c r="E7" s="799" t="s">
        <v>211</v>
      </c>
      <c r="F7" s="530" t="s">
        <v>223</v>
      </c>
      <c r="G7" s="799" t="s">
        <v>222</v>
      </c>
      <c r="H7" s="799" t="s">
        <v>211</v>
      </c>
      <c r="I7" s="530" t="s">
        <v>25</v>
      </c>
      <c r="J7" s="799" t="s">
        <v>222</v>
      </c>
      <c r="K7" s="799" t="s">
        <v>211</v>
      </c>
      <c r="L7" s="529" t="s">
        <v>923</v>
      </c>
      <c r="M7" s="530" t="s">
        <v>208</v>
      </c>
      <c r="N7" s="530" t="s">
        <v>223</v>
      </c>
      <c r="O7" s="530" t="s">
        <v>25</v>
      </c>
      <c r="P7" s="529" t="s">
        <v>923</v>
      </c>
      <c r="Q7" s="529" t="s">
        <v>208</v>
      </c>
      <c r="R7" s="530" t="s">
        <v>223</v>
      </c>
      <c r="S7" s="530" t="s">
        <v>25</v>
      </c>
      <c r="T7" s="529" t="s">
        <v>923</v>
      </c>
      <c r="U7" s="530" t="s">
        <v>208</v>
      </c>
      <c r="V7" s="530" t="s">
        <v>223</v>
      </c>
      <c r="W7" s="530" t="s">
        <v>25</v>
      </c>
      <c r="X7" s="529" t="s">
        <v>923</v>
      </c>
      <c r="Y7" s="530" t="s">
        <v>208</v>
      </c>
      <c r="Z7" s="530" t="s">
        <v>223</v>
      </c>
      <c r="AA7" s="530" t="s">
        <v>25</v>
      </c>
      <c r="AB7" s="1542"/>
    </row>
    <row r="8" spans="1:33" s="540" customFormat="1" ht="24" customHeight="1" x14ac:dyDescent="0.15">
      <c r="A8" s="702">
        <v>2013</v>
      </c>
      <c r="B8" s="434">
        <v>3</v>
      </c>
      <c r="C8" s="434">
        <v>19</v>
      </c>
      <c r="D8" s="121">
        <v>0</v>
      </c>
      <c r="E8" s="121">
        <v>0</v>
      </c>
      <c r="F8" s="434">
        <v>13</v>
      </c>
      <c r="G8" s="121">
        <v>0</v>
      </c>
      <c r="H8" s="121">
        <v>0</v>
      </c>
      <c r="I8" s="434">
        <v>62</v>
      </c>
      <c r="J8" s="121">
        <v>0</v>
      </c>
      <c r="K8" s="121">
        <v>0</v>
      </c>
      <c r="L8" s="434">
        <v>3</v>
      </c>
      <c r="M8" s="434">
        <v>19</v>
      </c>
      <c r="N8" s="434">
        <v>13</v>
      </c>
      <c r="O8" s="434">
        <v>62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82">
        <v>0</v>
      </c>
      <c r="AB8" s="540">
        <v>2013</v>
      </c>
      <c r="AC8" s="539"/>
      <c r="AD8" s="539"/>
      <c r="AE8" s="539"/>
      <c r="AF8" s="539"/>
      <c r="AG8" s="539"/>
    </row>
    <row r="9" spans="1:33" s="540" customFormat="1" ht="24" customHeight="1" x14ac:dyDescent="0.15">
      <c r="A9" s="702">
        <v>2014</v>
      </c>
      <c r="B9" s="434">
        <v>2</v>
      </c>
      <c r="C9" s="434">
        <v>20</v>
      </c>
      <c r="D9" s="434">
        <v>0</v>
      </c>
      <c r="E9" s="434">
        <v>0</v>
      </c>
      <c r="F9" s="434">
        <v>18</v>
      </c>
      <c r="G9" s="434">
        <v>0</v>
      </c>
      <c r="H9" s="434">
        <v>0</v>
      </c>
      <c r="I9" s="434">
        <v>58</v>
      </c>
      <c r="J9" s="434">
        <v>0</v>
      </c>
      <c r="K9" s="434">
        <v>0</v>
      </c>
      <c r="L9" s="434">
        <v>1</v>
      </c>
      <c r="M9" s="434">
        <v>18</v>
      </c>
      <c r="N9" s="434">
        <v>15</v>
      </c>
      <c r="O9" s="434">
        <v>53</v>
      </c>
      <c r="P9" s="434">
        <v>0</v>
      </c>
      <c r="Q9" s="434">
        <v>0</v>
      </c>
      <c r="R9" s="434">
        <v>0</v>
      </c>
      <c r="S9" s="434">
        <v>0</v>
      </c>
      <c r="T9" s="434">
        <v>0</v>
      </c>
      <c r="U9" s="434">
        <v>0</v>
      </c>
      <c r="V9" s="434">
        <v>0</v>
      </c>
      <c r="W9" s="434">
        <v>0</v>
      </c>
      <c r="X9" s="434">
        <v>1</v>
      </c>
      <c r="Y9" s="434">
        <v>2</v>
      </c>
      <c r="Z9" s="434">
        <v>3</v>
      </c>
      <c r="AA9" s="703">
        <v>5</v>
      </c>
      <c r="AB9" s="700">
        <v>2014</v>
      </c>
      <c r="AC9" s="539"/>
      <c r="AD9" s="539"/>
      <c r="AE9" s="539"/>
      <c r="AF9" s="539"/>
      <c r="AG9" s="539"/>
    </row>
    <row r="10" spans="1:33" s="540" customFormat="1" ht="24" customHeight="1" x14ac:dyDescent="0.15">
      <c r="A10" s="702">
        <v>2015</v>
      </c>
      <c r="B10" s="434">
        <v>2</v>
      </c>
      <c r="C10" s="434">
        <v>5</v>
      </c>
      <c r="D10" s="434">
        <v>0</v>
      </c>
      <c r="E10" s="434">
        <v>0</v>
      </c>
      <c r="F10" s="434">
        <v>11</v>
      </c>
      <c r="G10" s="434">
        <v>0</v>
      </c>
      <c r="H10" s="434">
        <v>0</v>
      </c>
      <c r="I10" s="434">
        <v>49</v>
      </c>
      <c r="J10" s="434">
        <v>0</v>
      </c>
      <c r="K10" s="434">
        <v>0</v>
      </c>
      <c r="L10" s="434">
        <v>2</v>
      </c>
      <c r="M10" s="434">
        <v>5</v>
      </c>
      <c r="N10" s="434">
        <v>11</v>
      </c>
      <c r="O10" s="434">
        <v>49</v>
      </c>
      <c r="P10" s="434">
        <v>0</v>
      </c>
      <c r="Q10" s="434">
        <v>0</v>
      </c>
      <c r="R10" s="434">
        <v>0</v>
      </c>
      <c r="S10" s="434">
        <v>0</v>
      </c>
      <c r="T10" s="434">
        <v>0</v>
      </c>
      <c r="U10" s="434">
        <v>0</v>
      </c>
      <c r="V10" s="434">
        <v>0</v>
      </c>
      <c r="W10" s="434">
        <v>0</v>
      </c>
      <c r="X10" s="434">
        <v>0</v>
      </c>
      <c r="Y10" s="434">
        <v>0</v>
      </c>
      <c r="Z10" s="434">
        <v>0</v>
      </c>
      <c r="AA10" s="703">
        <v>0</v>
      </c>
      <c r="AB10" s="700">
        <v>2015</v>
      </c>
      <c r="AC10" s="539"/>
      <c r="AD10" s="539"/>
      <c r="AE10" s="539"/>
      <c r="AF10" s="539"/>
      <c r="AG10" s="539"/>
    </row>
    <row r="11" spans="1:33" s="540" customFormat="1" ht="24" customHeight="1" x14ac:dyDescent="0.15">
      <c r="A11" s="702">
        <v>2016</v>
      </c>
      <c r="B11" s="434">
        <v>1</v>
      </c>
      <c r="C11" s="434">
        <v>0</v>
      </c>
      <c r="D11" s="434">
        <v>0</v>
      </c>
      <c r="E11" s="434">
        <v>0</v>
      </c>
      <c r="F11" s="434">
        <v>10</v>
      </c>
      <c r="G11" s="434">
        <v>0</v>
      </c>
      <c r="H11" s="434">
        <v>0</v>
      </c>
      <c r="I11" s="434">
        <v>35</v>
      </c>
      <c r="J11" s="434">
        <v>0</v>
      </c>
      <c r="K11" s="434">
        <v>0</v>
      </c>
      <c r="L11" s="434">
        <v>1</v>
      </c>
      <c r="M11" s="434">
        <v>0</v>
      </c>
      <c r="N11" s="434">
        <v>10</v>
      </c>
      <c r="O11" s="434">
        <v>35</v>
      </c>
      <c r="P11" s="434">
        <v>0</v>
      </c>
      <c r="Q11" s="434">
        <v>0</v>
      </c>
      <c r="R11" s="434">
        <v>0</v>
      </c>
      <c r="S11" s="434">
        <v>0</v>
      </c>
      <c r="T11" s="434">
        <v>0</v>
      </c>
      <c r="U11" s="434">
        <v>0</v>
      </c>
      <c r="V11" s="434">
        <v>0</v>
      </c>
      <c r="W11" s="434">
        <v>0</v>
      </c>
      <c r="X11" s="434">
        <v>0</v>
      </c>
      <c r="Y11" s="434">
        <v>0</v>
      </c>
      <c r="Z11" s="434">
        <v>0</v>
      </c>
      <c r="AA11" s="703">
        <v>0</v>
      </c>
      <c r="AB11" s="700">
        <v>2016</v>
      </c>
      <c r="AC11" s="701"/>
      <c r="AD11" s="701"/>
      <c r="AE11" s="701"/>
      <c r="AF11" s="701"/>
      <c r="AG11" s="701"/>
    </row>
    <row r="12" spans="1:33" s="540" customFormat="1" ht="24" customHeight="1" x14ac:dyDescent="0.15">
      <c r="A12" s="702">
        <v>2017</v>
      </c>
      <c r="B12" s="434">
        <v>1</v>
      </c>
      <c r="C12" s="434">
        <v>0</v>
      </c>
      <c r="D12" s="434">
        <v>0</v>
      </c>
      <c r="E12" s="434">
        <v>0</v>
      </c>
      <c r="F12" s="434">
        <v>1</v>
      </c>
      <c r="G12" s="434">
        <v>0</v>
      </c>
      <c r="H12" s="434">
        <v>0</v>
      </c>
      <c r="I12" s="434">
        <v>34</v>
      </c>
      <c r="J12" s="434">
        <v>0</v>
      </c>
      <c r="K12" s="434">
        <v>0</v>
      </c>
      <c r="L12" s="434">
        <v>1</v>
      </c>
      <c r="M12" s="434">
        <v>0</v>
      </c>
      <c r="N12" s="434">
        <v>1</v>
      </c>
      <c r="O12" s="434">
        <v>34</v>
      </c>
      <c r="P12" s="434">
        <v>0</v>
      </c>
      <c r="Q12" s="434">
        <v>0</v>
      </c>
      <c r="R12" s="434">
        <v>0</v>
      </c>
      <c r="S12" s="434">
        <v>0</v>
      </c>
      <c r="T12" s="434">
        <v>0</v>
      </c>
      <c r="U12" s="434">
        <v>0</v>
      </c>
      <c r="V12" s="434">
        <v>0</v>
      </c>
      <c r="W12" s="434">
        <v>0</v>
      </c>
      <c r="X12" s="434">
        <v>0</v>
      </c>
      <c r="Y12" s="434">
        <v>0</v>
      </c>
      <c r="Z12" s="434">
        <v>0</v>
      </c>
      <c r="AA12" s="703">
        <v>0</v>
      </c>
      <c r="AB12" s="700">
        <v>2017</v>
      </c>
      <c r="AC12" s="701"/>
      <c r="AD12" s="701"/>
      <c r="AE12" s="701"/>
      <c r="AF12" s="701"/>
      <c r="AG12" s="701"/>
    </row>
    <row r="13" spans="1:33" s="540" customFormat="1" ht="24" customHeight="1" x14ac:dyDescent="0.15">
      <c r="A13" s="702">
        <v>2018</v>
      </c>
      <c r="B13" s="434">
        <v>1</v>
      </c>
      <c r="C13" s="434">
        <v>1</v>
      </c>
      <c r="D13" s="434">
        <v>0</v>
      </c>
      <c r="E13" s="434">
        <v>1</v>
      </c>
      <c r="F13" s="434">
        <v>6</v>
      </c>
      <c r="G13" s="434">
        <v>3</v>
      </c>
      <c r="H13" s="434">
        <v>3</v>
      </c>
      <c r="I13" s="434">
        <v>29</v>
      </c>
      <c r="J13" s="434">
        <v>14</v>
      </c>
      <c r="K13" s="434">
        <v>15</v>
      </c>
      <c r="L13" s="434">
        <v>1</v>
      </c>
      <c r="M13" s="434">
        <v>1</v>
      </c>
      <c r="N13" s="434">
        <v>6</v>
      </c>
      <c r="O13" s="434">
        <v>29</v>
      </c>
      <c r="P13" s="434">
        <v>0</v>
      </c>
      <c r="Q13" s="434">
        <v>0</v>
      </c>
      <c r="R13" s="434">
        <v>0</v>
      </c>
      <c r="S13" s="434">
        <v>0</v>
      </c>
      <c r="T13" s="434">
        <v>0</v>
      </c>
      <c r="U13" s="434">
        <v>0</v>
      </c>
      <c r="V13" s="434">
        <v>0</v>
      </c>
      <c r="W13" s="434">
        <v>0</v>
      </c>
      <c r="X13" s="434">
        <v>0</v>
      </c>
      <c r="Y13" s="434">
        <v>0</v>
      </c>
      <c r="Z13" s="434">
        <v>0</v>
      </c>
      <c r="AA13" s="703">
        <v>0</v>
      </c>
      <c r="AB13" s="700">
        <v>2018</v>
      </c>
      <c r="AC13" s="701"/>
      <c r="AD13" s="701"/>
      <c r="AE13" s="701"/>
      <c r="AF13" s="701"/>
      <c r="AG13" s="701"/>
    </row>
    <row r="14" spans="1:33" s="1139" customFormat="1" ht="24" customHeight="1" x14ac:dyDescent="0.15">
      <c r="A14" s="946">
        <v>2019</v>
      </c>
      <c r="B14" s="979">
        <v>1</v>
      </c>
      <c r="C14" s="979">
        <v>3</v>
      </c>
      <c r="D14" s="979">
        <v>1</v>
      </c>
      <c r="E14" s="979">
        <v>2</v>
      </c>
      <c r="F14" s="979">
        <v>3</v>
      </c>
      <c r="G14" s="979">
        <v>2</v>
      </c>
      <c r="H14" s="979">
        <v>1</v>
      </c>
      <c r="I14" s="979">
        <v>29</v>
      </c>
      <c r="J14" s="979">
        <v>13</v>
      </c>
      <c r="K14" s="979">
        <v>16</v>
      </c>
      <c r="L14" s="979">
        <v>1</v>
      </c>
      <c r="M14" s="979">
        <v>3</v>
      </c>
      <c r="N14" s="979">
        <v>3</v>
      </c>
      <c r="O14" s="979">
        <v>29</v>
      </c>
      <c r="P14" s="980" t="s">
        <v>732</v>
      </c>
      <c r="Q14" s="980" t="s">
        <v>732</v>
      </c>
      <c r="R14" s="980" t="s">
        <v>732</v>
      </c>
      <c r="S14" s="980" t="s">
        <v>732</v>
      </c>
      <c r="T14" s="980" t="s">
        <v>732</v>
      </c>
      <c r="U14" s="980" t="s">
        <v>732</v>
      </c>
      <c r="V14" s="980" t="s">
        <v>732</v>
      </c>
      <c r="W14" s="980" t="s">
        <v>732</v>
      </c>
      <c r="X14" s="980" t="s">
        <v>732</v>
      </c>
      <c r="Y14" s="980" t="s">
        <v>732</v>
      </c>
      <c r="Z14" s="980" t="s">
        <v>732</v>
      </c>
      <c r="AA14" s="981" t="s">
        <v>732</v>
      </c>
      <c r="AB14" s="947">
        <v>2019</v>
      </c>
      <c r="AC14" s="1138"/>
      <c r="AD14" s="1138"/>
      <c r="AE14" s="1138"/>
      <c r="AF14" s="1138"/>
      <c r="AG14" s="1138"/>
    </row>
    <row r="15" spans="1:33" s="660" customFormat="1" ht="24" customHeight="1" x14ac:dyDescent="0.15">
      <c r="A15" s="1140" t="s">
        <v>403</v>
      </c>
      <c r="B15" s="1141">
        <v>1</v>
      </c>
      <c r="C15" s="1141">
        <v>3</v>
      </c>
      <c r="D15" s="1141">
        <v>1</v>
      </c>
      <c r="E15" s="1141">
        <v>2</v>
      </c>
      <c r="F15" s="1141">
        <v>3</v>
      </c>
      <c r="G15" s="1141">
        <v>2</v>
      </c>
      <c r="H15" s="1141">
        <v>1</v>
      </c>
      <c r="I15" s="1141">
        <v>29</v>
      </c>
      <c r="J15" s="1141">
        <v>13</v>
      </c>
      <c r="K15" s="1141">
        <v>16</v>
      </c>
      <c r="L15" s="1141">
        <v>1</v>
      </c>
      <c r="M15" s="1141">
        <v>3</v>
      </c>
      <c r="N15" s="1141">
        <v>3</v>
      </c>
      <c r="O15" s="1141">
        <v>29</v>
      </c>
      <c r="P15" s="1142" t="s">
        <v>732</v>
      </c>
      <c r="Q15" s="1142" t="s">
        <v>732</v>
      </c>
      <c r="R15" s="1142" t="s">
        <v>732</v>
      </c>
      <c r="S15" s="1142" t="s">
        <v>732</v>
      </c>
      <c r="T15" s="1142" t="s">
        <v>732</v>
      </c>
      <c r="U15" s="1142" t="s">
        <v>732</v>
      </c>
      <c r="V15" s="1142" t="s">
        <v>732</v>
      </c>
      <c r="W15" s="1142" t="s">
        <v>732</v>
      </c>
      <c r="X15" s="1142" t="s">
        <v>732</v>
      </c>
      <c r="Y15" s="1142" t="s">
        <v>732</v>
      </c>
      <c r="Z15" s="1142" t="s">
        <v>732</v>
      </c>
      <c r="AA15" s="1143" t="s">
        <v>732</v>
      </c>
      <c r="AB15" s="1144" t="s">
        <v>403</v>
      </c>
      <c r="AC15" s="531"/>
      <c r="AD15" s="531"/>
      <c r="AE15" s="531"/>
      <c r="AF15" s="531"/>
      <c r="AG15" s="531"/>
    </row>
    <row r="16" spans="1:33" s="540" customFormat="1" ht="12.75" customHeight="1" x14ac:dyDescent="0.2">
      <c r="A16" s="26" t="s">
        <v>1171</v>
      </c>
      <c r="B16" s="123"/>
      <c r="C16" s="123"/>
      <c r="D16" s="123"/>
      <c r="E16" s="123"/>
      <c r="F16" s="537"/>
      <c r="G16" s="537"/>
      <c r="H16" s="537"/>
      <c r="I16" s="537"/>
      <c r="J16" s="537"/>
      <c r="K16" s="537"/>
      <c r="L16" s="123"/>
      <c r="M16" s="123"/>
      <c r="N16" s="537"/>
      <c r="O16" s="537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538"/>
      <c r="AC16" s="539"/>
      <c r="AD16" s="539"/>
      <c r="AE16" s="539"/>
      <c r="AF16" s="539"/>
      <c r="AG16" s="539"/>
    </row>
    <row r="17" spans="1:17" s="99" customFormat="1" ht="12.75" customHeight="1" x14ac:dyDescent="0.3">
      <c r="A17" s="715" t="s">
        <v>908</v>
      </c>
      <c r="P17" s="100"/>
      <c r="Q17" s="100"/>
    </row>
    <row r="18" spans="1:17" ht="17.25" x14ac:dyDescent="0.3">
      <c r="A18" s="522"/>
      <c r="B18" s="522"/>
      <c r="C18" s="522"/>
      <c r="D18" s="522"/>
      <c r="E18" s="522"/>
      <c r="F18" s="522"/>
      <c r="G18" s="522"/>
      <c r="H18" s="522"/>
      <c r="I18" s="522"/>
      <c r="J18" s="522"/>
      <c r="K18" s="522"/>
      <c r="L18" s="100"/>
      <c r="M18" s="508"/>
      <c r="N18" s="508"/>
      <c r="O18" s="508"/>
      <c r="P18" s="508"/>
      <c r="Q18" s="508"/>
    </row>
    <row r="19" spans="1:17" ht="17.25" x14ac:dyDescent="0.3">
      <c r="A19" s="522"/>
      <c r="B19" s="522"/>
      <c r="C19" s="522"/>
      <c r="D19" s="522"/>
      <c r="E19" s="522"/>
      <c r="F19" s="522"/>
      <c r="G19" s="522"/>
      <c r="H19" s="522"/>
      <c r="I19" s="522"/>
      <c r="J19" s="522"/>
      <c r="K19" s="522"/>
      <c r="L19" s="100"/>
      <c r="M19" s="508"/>
      <c r="N19" s="508"/>
      <c r="O19" s="508"/>
      <c r="P19" s="508"/>
      <c r="Q19" s="508"/>
    </row>
    <row r="20" spans="1:17" ht="17.25" x14ac:dyDescent="0.3">
      <c r="A20" s="522"/>
      <c r="B20" s="522"/>
      <c r="C20" s="522"/>
      <c r="D20" s="522"/>
      <c r="E20" s="522"/>
      <c r="F20" s="522"/>
      <c r="G20" s="522"/>
      <c r="H20" s="522"/>
      <c r="I20" s="522"/>
      <c r="J20" s="522"/>
      <c r="K20" s="522"/>
      <c r="L20" s="100"/>
      <c r="M20" s="508"/>
      <c r="N20" s="508"/>
      <c r="O20" s="508"/>
      <c r="P20" s="508"/>
      <c r="Q20" s="508"/>
    </row>
    <row r="21" spans="1:17" ht="17.25" x14ac:dyDescent="0.3">
      <c r="A21" s="522"/>
      <c r="B21" s="522"/>
      <c r="C21" s="522"/>
      <c r="D21" s="522"/>
      <c r="E21" s="522"/>
      <c r="F21" s="522"/>
      <c r="G21" s="522"/>
      <c r="H21" s="522"/>
      <c r="I21" s="522"/>
      <c r="J21" s="522"/>
      <c r="K21" s="522"/>
      <c r="L21" s="100"/>
      <c r="M21" s="508"/>
      <c r="N21" s="508"/>
      <c r="O21" s="508"/>
      <c r="P21" s="508"/>
      <c r="Q21" s="508"/>
    </row>
    <row r="22" spans="1:17" ht="17.25" x14ac:dyDescent="0.3">
      <c r="A22" s="522"/>
      <c r="B22" s="522"/>
      <c r="C22" s="522"/>
      <c r="D22" s="522"/>
      <c r="E22" s="522"/>
      <c r="F22" s="522"/>
      <c r="G22" s="522"/>
      <c r="H22" s="522"/>
      <c r="I22" s="522"/>
      <c r="J22" s="522"/>
      <c r="K22" s="522"/>
      <c r="L22" s="100"/>
      <c r="M22" s="508"/>
      <c r="N22" s="508"/>
      <c r="O22" s="508"/>
      <c r="P22" s="508"/>
      <c r="Q22" s="508"/>
    </row>
    <row r="23" spans="1:17" ht="17.25" x14ac:dyDescent="0.3">
      <c r="A23" s="522"/>
      <c r="B23" s="522"/>
      <c r="C23" s="522"/>
      <c r="D23" s="522"/>
      <c r="E23" s="522"/>
      <c r="F23" s="522"/>
      <c r="G23" s="522"/>
      <c r="H23" s="522"/>
      <c r="I23" s="522"/>
      <c r="J23" s="522"/>
      <c r="K23" s="522"/>
      <c r="L23" s="100"/>
      <c r="M23" s="508"/>
      <c r="N23" s="508"/>
      <c r="O23" s="508"/>
      <c r="P23" s="508"/>
      <c r="Q23" s="508"/>
    </row>
    <row r="24" spans="1:17" ht="17.25" x14ac:dyDescent="0.3">
      <c r="A24" s="522"/>
      <c r="B24" s="522"/>
      <c r="C24" s="522"/>
      <c r="D24" s="522"/>
      <c r="E24" s="522"/>
      <c r="F24" s="522"/>
      <c r="G24" s="522"/>
      <c r="H24" s="522"/>
      <c r="I24" s="522"/>
      <c r="J24" s="522"/>
      <c r="K24" s="522"/>
      <c r="L24" s="100"/>
      <c r="M24" s="508"/>
      <c r="N24" s="508"/>
      <c r="O24" s="508"/>
      <c r="P24" s="508"/>
      <c r="Q24" s="508"/>
    </row>
    <row r="25" spans="1:17" ht="17.25" x14ac:dyDescent="0.3">
      <c r="A25" s="522"/>
      <c r="B25" s="522"/>
      <c r="C25" s="522"/>
      <c r="D25" s="522"/>
      <c r="E25" s="522"/>
      <c r="F25" s="522"/>
      <c r="G25" s="522"/>
      <c r="H25" s="522"/>
      <c r="I25" s="522"/>
      <c r="J25" s="522"/>
      <c r="K25" s="522"/>
      <c r="L25" s="100"/>
      <c r="M25" s="508"/>
      <c r="N25" s="508"/>
      <c r="O25" s="508"/>
      <c r="P25" s="508"/>
      <c r="Q25" s="508"/>
    </row>
    <row r="26" spans="1:17" ht="17.25" x14ac:dyDescent="0.3">
      <c r="A26" s="522"/>
      <c r="B26" s="522"/>
      <c r="C26" s="522"/>
      <c r="D26" s="522"/>
      <c r="E26" s="522"/>
      <c r="F26" s="522"/>
      <c r="G26" s="522"/>
      <c r="H26" s="522"/>
      <c r="I26" s="522"/>
      <c r="J26" s="522"/>
      <c r="K26" s="522"/>
      <c r="L26" s="100"/>
      <c r="M26" s="508"/>
      <c r="N26" s="508"/>
      <c r="O26" s="508"/>
      <c r="P26" s="508"/>
      <c r="Q26" s="508"/>
    </row>
    <row r="27" spans="1:17" ht="17.25" x14ac:dyDescent="0.3">
      <c r="A27" s="532"/>
      <c r="B27" s="522"/>
      <c r="C27" s="522"/>
      <c r="D27" s="522"/>
      <c r="E27" s="522"/>
      <c r="F27" s="522"/>
      <c r="G27" s="522"/>
      <c r="H27" s="522"/>
      <c r="I27" s="522"/>
      <c r="J27" s="522"/>
      <c r="K27" s="522"/>
      <c r="L27" s="100"/>
      <c r="M27" s="508"/>
      <c r="N27" s="508"/>
      <c r="O27" s="508"/>
      <c r="P27" s="508"/>
      <c r="Q27" s="508"/>
    </row>
    <row r="28" spans="1:17" ht="17.25" x14ac:dyDescent="0.3">
      <c r="A28" s="532"/>
      <c r="L28" s="99"/>
      <c r="M28" s="508"/>
      <c r="N28" s="508"/>
      <c r="O28" s="508"/>
      <c r="P28" s="508"/>
      <c r="Q28" s="508"/>
    </row>
    <row r="29" spans="1:17" ht="17.25" x14ac:dyDescent="0.3">
      <c r="A29" s="532"/>
      <c r="L29" s="99"/>
      <c r="M29" s="508"/>
      <c r="N29" s="508"/>
      <c r="O29" s="508"/>
      <c r="P29" s="508"/>
      <c r="Q29" s="508"/>
    </row>
    <row r="30" spans="1:17" ht="17.25" x14ac:dyDescent="0.3">
      <c r="A30" s="532"/>
      <c r="L30" s="99"/>
      <c r="M30" s="508"/>
      <c r="N30" s="508"/>
      <c r="O30" s="508"/>
      <c r="P30" s="508"/>
      <c r="Q30" s="508"/>
    </row>
    <row r="31" spans="1:17" ht="17.25" x14ac:dyDescent="0.3">
      <c r="A31" s="532"/>
      <c r="L31" s="99"/>
      <c r="M31" s="508"/>
      <c r="N31" s="508"/>
      <c r="O31" s="508"/>
      <c r="P31" s="508"/>
      <c r="Q31" s="508"/>
    </row>
    <row r="32" spans="1:17" ht="17.25" x14ac:dyDescent="0.3">
      <c r="A32" s="532"/>
      <c r="L32" s="99"/>
      <c r="M32" s="508"/>
      <c r="N32" s="508"/>
      <c r="O32" s="508"/>
      <c r="P32" s="508"/>
      <c r="Q32" s="508"/>
    </row>
    <row r="33" spans="1:17" ht="17.25" x14ac:dyDescent="0.3">
      <c r="A33" s="532"/>
      <c r="L33" s="99"/>
      <c r="M33" s="508"/>
      <c r="N33" s="508"/>
      <c r="O33" s="508"/>
      <c r="P33" s="508"/>
      <c r="Q33" s="508"/>
    </row>
    <row r="34" spans="1:17" ht="17.25" x14ac:dyDescent="0.3">
      <c r="A34" s="532"/>
      <c r="L34" s="99"/>
      <c r="M34" s="508"/>
      <c r="N34" s="508"/>
      <c r="O34" s="508"/>
      <c r="P34" s="508"/>
      <c r="Q34" s="508"/>
    </row>
    <row r="35" spans="1:17" ht="17.25" x14ac:dyDescent="0.3">
      <c r="A35" s="532"/>
      <c r="L35" s="99"/>
      <c r="M35" s="508"/>
      <c r="N35" s="508"/>
      <c r="O35" s="508"/>
      <c r="P35" s="508"/>
      <c r="Q35" s="508"/>
    </row>
    <row r="36" spans="1:17" ht="17.25" x14ac:dyDescent="0.3">
      <c r="A36" s="532"/>
      <c r="L36" s="99"/>
      <c r="M36" s="508"/>
      <c r="N36" s="508"/>
      <c r="O36" s="508"/>
      <c r="P36" s="508"/>
      <c r="Q36" s="508"/>
    </row>
    <row r="37" spans="1:17" ht="17.25" x14ac:dyDescent="0.3">
      <c r="A37" s="532"/>
      <c r="L37" s="99"/>
      <c r="M37" s="508"/>
      <c r="N37" s="508"/>
      <c r="O37" s="508"/>
      <c r="P37" s="508"/>
      <c r="Q37" s="508"/>
    </row>
    <row r="38" spans="1:17" ht="17.25" x14ac:dyDescent="0.3">
      <c r="A38" s="532"/>
      <c r="L38" s="99"/>
      <c r="M38" s="508"/>
      <c r="N38" s="508"/>
      <c r="O38" s="508"/>
      <c r="P38" s="508"/>
      <c r="Q38" s="508"/>
    </row>
    <row r="39" spans="1:17" ht="17.25" x14ac:dyDescent="0.3">
      <c r="A39" s="532"/>
      <c r="L39" s="99"/>
      <c r="M39" s="508"/>
      <c r="N39" s="508"/>
      <c r="O39" s="508"/>
      <c r="P39" s="508"/>
      <c r="Q39" s="508"/>
    </row>
    <row r="40" spans="1:17" ht="17.25" x14ac:dyDescent="0.3">
      <c r="A40" s="532"/>
      <c r="L40" s="99"/>
      <c r="M40" s="508"/>
      <c r="N40" s="508"/>
      <c r="O40" s="508"/>
      <c r="P40" s="508"/>
      <c r="Q40" s="508"/>
    </row>
    <row r="41" spans="1:17" ht="17.25" x14ac:dyDescent="0.3">
      <c r="A41" s="532"/>
      <c r="L41" s="99"/>
      <c r="M41" s="508"/>
      <c r="N41" s="508"/>
      <c r="O41" s="508"/>
      <c r="P41" s="508"/>
      <c r="Q41" s="508"/>
    </row>
    <row r="42" spans="1:17" ht="17.25" x14ac:dyDescent="0.3">
      <c r="A42" s="532"/>
      <c r="L42" s="99"/>
      <c r="M42" s="508"/>
      <c r="N42" s="508"/>
      <c r="O42" s="508"/>
      <c r="P42" s="508"/>
      <c r="Q42" s="508"/>
    </row>
    <row r="43" spans="1:17" ht="17.25" x14ac:dyDescent="0.3">
      <c r="A43" s="532"/>
      <c r="L43" s="99"/>
      <c r="M43" s="508"/>
      <c r="N43" s="508"/>
      <c r="O43" s="508"/>
      <c r="P43" s="508"/>
      <c r="Q43" s="508"/>
    </row>
    <row r="44" spans="1:17" ht="17.25" x14ac:dyDescent="0.3">
      <c r="A44" s="532"/>
      <c r="L44" s="99"/>
      <c r="M44" s="508"/>
      <c r="N44" s="508"/>
      <c r="O44" s="508"/>
      <c r="P44" s="508"/>
      <c r="Q44" s="508"/>
    </row>
    <row r="45" spans="1:17" ht="17.25" x14ac:dyDescent="0.3">
      <c r="A45" s="532"/>
      <c r="L45" s="99"/>
      <c r="M45" s="508"/>
      <c r="N45" s="508"/>
      <c r="O45" s="508"/>
      <c r="P45" s="508"/>
      <c r="Q45" s="508"/>
    </row>
    <row r="46" spans="1:17" ht="17.25" x14ac:dyDescent="0.3">
      <c r="A46" s="532"/>
      <c r="L46" s="99"/>
      <c r="M46" s="508"/>
      <c r="N46" s="508"/>
      <c r="O46" s="508"/>
      <c r="P46" s="508"/>
      <c r="Q46" s="508"/>
    </row>
    <row r="47" spans="1:17" ht="17.25" x14ac:dyDescent="0.3">
      <c r="A47" s="532"/>
      <c r="L47" s="99"/>
      <c r="M47" s="508"/>
      <c r="N47" s="508"/>
      <c r="O47" s="508"/>
      <c r="P47" s="508"/>
      <c r="Q47" s="508"/>
    </row>
    <row r="48" spans="1:17" ht="17.25" x14ac:dyDescent="0.3">
      <c r="A48" s="532"/>
      <c r="L48" s="99"/>
      <c r="M48" s="508"/>
      <c r="N48" s="508"/>
      <c r="O48" s="508"/>
      <c r="P48" s="508"/>
      <c r="Q48" s="508"/>
    </row>
    <row r="49" spans="1:17" ht="17.25" x14ac:dyDescent="0.3">
      <c r="A49" s="532"/>
      <c r="L49" s="99"/>
      <c r="M49" s="508"/>
      <c r="N49" s="508"/>
      <c r="O49" s="508"/>
      <c r="P49" s="508"/>
      <c r="Q49" s="508"/>
    </row>
    <row r="50" spans="1:17" ht="17.25" x14ac:dyDescent="0.3">
      <c r="A50" s="532"/>
      <c r="L50" s="99"/>
      <c r="M50" s="508"/>
      <c r="N50" s="508"/>
      <c r="O50" s="508"/>
      <c r="P50" s="508"/>
      <c r="Q50" s="508"/>
    </row>
    <row r="51" spans="1:17" ht="17.25" x14ac:dyDescent="0.3">
      <c r="A51" s="532"/>
      <c r="L51" s="99"/>
      <c r="M51" s="508"/>
      <c r="N51" s="508"/>
      <c r="O51" s="508"/>
      <c r="P51" s="508"/>
      <c r="Q51" s="508"/>
    </row>
    <row r="52" spans="1:17" ht="17.25" x14ac:dyDescent="0.3">
      <c r="A52" s="532"/>
      <c r="L52" s="99"/>
      <c r="M52" s="508"/>
      <c r="N52" s="508"/>
      <c r="O52" s="508"/>
      <c r="P52" s="508"/>
      <c r="Q52" s="508"/>
    </row>
    <row r="53" spans="1:17" ht="17.25" x14ac:dyDescent="0.3">
      <c r="A53" s="532"/>
      <c r="L53" s="99"/>
      <c r="M53" s="508"/>
      <c r="N53" s="508"/>
      <c r="O53" s="508"/>
      <c r="P53" s="508"/>
      <c r="Q53" s="508"/>
    </row>
    <row r="54" spans="1:17" ht="17.25" x14ac:dyDescent="0.3">
      <c r="A54" s="532"/>
      <c r="L54" s="99"/>
      <c r="M54" s="508"/>
      <c r="N54" s="508"/>
      <c r="O54" s="508"/>
      <c r="P54" s="508"/>
      <c r="Q54" s="508"/>
    </row>
    <row r="55" spans="1:17" ht="17.25" x14ac:dyDescent="0.3">
      <c r="A55" s="532"/>
      <c r="L55" s="99"/>
      <c r="M55" s="508"/>
      <c r="N55" s="508"/>
      <c r="O55" s="508"/>
      <c r="P55" s="508"/>
      <c r="Q55" s="508"/>
    </row>
    <row r="56" spans="1:17" ht="17.25" x14ac:dyDescent="0.3">
      <c r="A56" s="532"/>
      <c r="L56" s="99"/>
      <c r="M56" s="508"/>
      <c r="N56" s="508"/>
      <c r="O56" s="508"/>
      <c r="P56" s="508"/>
      <c r="Q56" s="508"/>
    </row>
    <row r="57" spans="1:17" ht="17.25" x14ac:dyDescent="0.3">
      <c r="A57" s="532"/>
      <c r="L57" s="99"/>
      <c r="M57" s="508"/>
      <c r="N57" s="508"/>
      <c r="O57" s="508"/>
      <c r="P57" s="508"/>
      <c r="Q57" s="508"/>
    </row>
    <row r="58" spans="1:17" ht="17.25" x14ac:dyDescent="0.3">
      <c r="A58" s="532"/>
      <c r="L58" s="99"/>
      <c r="M58" s="508"/>
      <c r="N58" s="508"/>
      <c r="O58" s="508"/>
      <c r="P58" s="508"/>
      <c r="Q58" s="508"/>
    </row>
    <row r="59" spans="1:17" ht="17.25" x14ac:dyDescent="0.3">
      <c r="A59" s="532"/>
      <c r="L59" s="99"/>
      <c r="M59" s="508"/>
      <c r="N59" s="508"/>
      <c r="O59" s="508"/>
      <c r="P59" s="508"/>
      <c r="Q59" s="508"/>
    </row>
    <row r="60" spans="1:17" ht="17.25" x14ac:dyDescent="0.3">
      <c r="A60" s="532"/>
      <c r="L60" s="99"/>
      <c r="M60" s="508"/>
      <c r="N60" s="508"/>
      <c r="O60" s="508"/>
      <c r="P60" s="508"/>
      <c r="Q60" s="508"/>
    </row>
    <row r="61" spans="1:17" ht="17.25" x14ac:dyDescent="0.3">
      <c r="A61" s="532"/>
      <c r="L61" s="99"/>
      <c r="M61" s="508"/>
      <c r="N61" s="508"/>
      <c r="O61" s="508"/>
      <c r="P61" s="508"/>
      <c r="Q61" s="508"/>
    </row>
    <row r="62" spans="1:17" ht="17.25" x14ac:dyDescent="0.3">
      <c r="A62" s="532"/>
      <c r="L62" s="99"/>
      <c r="M62" s="508"/>
      <c r="N62" s="508"/>
      <c r="O62" s="508"/>
      <c r="P62" s="508"/>
      <c r="Q62" s="508"/>
    </row>
    <row r="63" spans="1:17" ht="17.25" x14ac:dyDescent="0.3">
      <c r="A63" s="532"/>
      <c r="L63" s="99"/>
      <c r="M63" s="508"/>
      <c r="N63" s="508"/>
      <c r="O63" s="508"/>
      <c r="P63" s="508"/>
      <c r="Q63" s="508"/>
    </row>
    <row r="64" spans="1:17" ht="17.25" x14ac:dyDescent="0.3">
      <c r="A64" s="532"/>
      <c r="L64" s="99"/>
      <c r="M64" s="508"/>
      <c r="N64" s="508"/>
      <c r="O64" s="508"/>
      <c r="P64" s="508"/>
      <c r="Q64" s="508"/>
    </row>
    <row r="65" spans="1:17" ht="17.25" x14ac:dyDescent="0.3">
      <c r="A65" s="532"/>
      <c r="L65" s="99"/>
      <c r="M65" s="508"/>
      <c r="N65" s="508"/>
      <c r="O65" s="508"/>
      <c r="P65" s="508"/>
      <c r="Q65" s="508"/>
    </row>
    <row r="66" spans="1:17" ht="17.25" x14ac:dyDescent="0.3">
      <c r="A66" s="532"/>
      <c r="L66" s="99"/>
      <c r="M66" s="508"/>
      <c r="N66" s="508"/>
      <c r="O66" s="508"/>
      <c r="P66" s="508"/>
      <c r="Q66" s="508"/>
    </row>
    <row r="67" spans="1:17" ht="17.25" x14ac:dyDescent="0.3">
      <c r="A67" s="532"/>
      <c r="L67" s="99"/>
      <c r="M67" s="508"/>
      <c r="N67" s="508"/>
      <c r="O67" s="508"/>
      <c r="P67" s="508"/>
      <c r="Q67" s="508"/>
    </row>
    <row r="68" spans="1:17" ht="17.25" x14ac:dyDescent="0.3">
      <c r="A68" s="532"/>
      <c r="L68" s="99"/>
      <c r="M68" s="508"/>
      <c r="N68" s="508"/>
      <c r="O68" s="508"/>
      <c r="P68" s="508"/>
      <c r="Q68" s="508"/>
    </row>
    <row r="69" spans="1:17" ht="17.25" x14ac:dyDescent="0.3">
      <c r="A69" s="532"/>
      <c r="L69" s="99"/>
      <c r="M69" s="508"/>
      <c r="N69" s="508"/>
      <c r="O69" s="508"/>
      <c r="P69" s="508"/>
      <c r="Q69" s="508"/>
    </row>
    <row r="70" spans="1:17" ht="17.25" x14ac:dyDescent="0.3">
      <c r="A70" s="532"/>
      <c r="L70" s="99"/>
      <c r="M70" s="508"/>
      <c r="N70" s="508"/>
      <c r="O70" s="508"/>
      <c r="P70" s="508"/>
      <c r="Q70" s="508"/>
    </row>
    <row r="71" spans="1:17" ht="17.25" x14ac:dyDescent="0.3">
      <c r="A71" s="532"/>
      <c r="L71" s="99"/>
      <c r="M71" s="508"/>
      <c r="N71" s="508"/>
      <c r="O71" s="508"/>
      <c r="P71" s="508"/>
      <c r="Q71" s="508"/>
    </row>
    <row r="72" spans="1:17" ht="17.25" x14ac:dyDescent="0.3">
      <c r="A72" s="532"/>
      <c r="L72" s="99"/>
      <c r="M72" s="508"/>
      <c r="N72" s="508"/>
      <c r="O72" s="508"/>
      <c r="P72" s="508"/>
      <c r="Q72" s="508"/>
    </row>
    <row r="73" spans="1:17" ht="17.25" x14ac:dyDescent="0.3">
      <c r="L73" s="99"/>
      <c r="M73" s="508"/>
      <c r="N73" s="508"/>
      <c r="O73" s="508"/>
      <c r="P73" s="508"/>
      <c r="Q73" s="508"/>
    </row>
  </sheetData>
  <mergeCells count="7">
    <mergeCell ref="A3:A7"/>
    <mergeCell ref="AB3:AB7"/>
    <mergeCell ref="P3:S3"/>
    <mergeCell ref="P4:S4"/>
    <mergeCell ref="C5:E5"/>
    <mergeCell ref="F5:H5"/>
    <mergeCell ref="I5:K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39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Y9"/>
  <sheetViews>
    <sheetView view="pageBreakPreview" zoomScaleNormal="100" zoomScaleSheetLayoutView="100" workbookViewId="0">
      <selection activeCell="I18" sqref="I18"/>
    </sheetView>
  </sheetViews>
  <sheetFormatPr defaultColWidth="9" defaultRowHeight="14.25" x14ac:dyDescent="0.15"/>
  <sheetData>
    <row r="1" spans="1:25" ht="31.5" customHeight="1" x14ac:dyDescent="0.35">
      <c r="A1" s="1558" t="s">
        <v>139</v>
      </c>
      <c r="B1" s="1558"/>
      <c r="C1" s="1558"/>
      <c r="D1" s="1558"/>
      <c r="E1" s="1558"/>
      <c r="F1" s="1558"/>
      <c r="G1" s="1558"/>
      <c r="H1" s="1558"/>
      <c r="I1" s="1558"/>
      <c r="J1" s="1558"/>
      <c r="K1" s="1558"/>
      <c r="L1" s="1558"/>
      <c r="M1" s="1558"/>
      <c r="N1" s="1558"/>
      <c r="O1" s="1558"/>
      <c r="P1" s="1559" t="s">
        <v>556</v>
      </c>
      <c r="Q1" s="1559"/>
      <c r="R1" s="1559"/>
      <c r="S1" s="1559"/>
      <c r="T1" s="1559"/>
      <c r="U1" s="1559"/>
      <c r="V1" s="1559"/>
      <c r="W1" s="1559"/>
      <c r="X1" s="1559"/>
      <c r="Y1" s="1559"/>
    </row>
    <row r="2" spans="1:25" x14ac:dyDescent="0.2">
      <c r="A2" s="818" t="s">
        <v>909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  <c r="L2" s="819"/>
      <c r="M2" s="819"/>
      <c r="N2" s="819"/>
      <c r="O2" s="819"/>
      <c r="P2" s="820"/>
      <c r="Q2" s="819"/>
      <c r="R2" s="819"/>
      <c r="S2" s="819"/>
      <c r="T2" s="820"/>
      <c r="U2" s="819"/>
      <c r="V2" s="819"/>
      <c r="W2" s="821"/>
      <c r="X2" s="822"/>
      <c r="Y2" s="823" t="s">
        <v>1157</v>
      </c>
    </row>
    <row r="3" spans="1:25" ht="24" customHeight="1" x14ac:dyDescent="0.15">
      <c r="A3" s="1552" t="s">
        <v>750</v>
      </c>
      <c r="B3" s="848" t="s">
        <v>752</v>
      </c>
      <c r="C3" s="1560" t="s">
        <v>13</v>
      </c>
      <c r="D3" s="1561"/>
      <c r="E3" s="1561"/>
      <c r="F3" s="1562"/>
      <c r="G3" s="825" t="s">
        <v>44</v>
      </c>
      <c r="H3" s="849"/>
      <c r="I3" s="849"/>
      <c r="J3" s="850"/>
      <c r="K3" s="849"/>
      <c r="L3" s="849"/>
      <c r="M3" s="1563" t="s">
        <v>554</v>
      </c>
      <c r="N3" s="1564"/>
      <c r="O3" s="1564"/>
      <c r="P3" s="1564"/>
      <c r="Q3" s="1564"/>
      <c r="R3" s="1564"/>
      <c r="S3" s="1564"/>
      <c r="T3" s="1564"/>
      <c r="U3" s="1564"/>
      <c r="V3" s="1564"/>
      <c r="W3" s="1564"/>
      <c r="X3" s="1565"/>
      <c r="Y3" s="1555" t="s">
        <v>179</v>
      </c>
    </row>
    <row r="4" spans="1:25" ht="24" customHeight="1" x14ac:dyDescent="0.15">
      <c r="A4" s="1553"/>
      <c r="B4" s="827"/>
      <c r="C4" s="828" t="s">
        <v>735</v>
      </c>
      <c r="D4" s="828" t="s">
        <v>854</v>
      </c>
      <c r="E4" s="828" t="s">
        <v>424</v>
      </c>
      <c r="F4" s="829" t="s">
        <v>778</v>
      </c>
      <c r="G4" s="829" t="s">
        <v>735</v>
      </c>
      <c r="H4" s="830" t="s">
        <v>411</v>
      </c>
      <c r="I4" s="828" t="s">
        <v>860</v>
      </c>
      <c r="J4" s="828" t="s">
        <v>870</v>
      </c>
      <c r="K4" s="828" t="s">
        <v>804</v>
      </c>
      <c r="L4" s="828" t="s">
        <v>778</v>
      </c>
      <c r="M4" s="1566" t="s">
        <v>868</v>
      </c>
      <c r="N4" s="1567"/>
      <c r="O4" s="1567"/>
      <c r="P4" s="831" t="s">
        <v>1097</v>
      </c>
      <c r="Q4" s="832"/>
      <c r="R4" s="832"/>
      <c r="S4" s="833"/>
      <c r="T4" s="834" t="s">
        <v>667</v>
      </c>
      <c r="U4" s="832"/>
      <c r="V4" s="832"/>
      <c r="W4" s="832"/>
      <c r="X4" s="834"/>
      <c r="Y4" s="1556"/>
    </row>
    <row r="5" spans="1:25" ht="29.25" customHeight="1" x14ac:dyDescent="0.15">
      <c r="A5" s="1553"/>
      <c r="B5" s="824" t="s">
        <v>412</v>
      </c>
      <c r="C5" s="824"/>
      <c r="D5" s="827"/>
      <c r="E5" s="827"/>
      <c r="F5" s="827"/>
      <c r="G5" s="824"/>
      <c r="H5" s="824"/>
      <c r="I5" s="827" t="s">
        <v>737</v>
      </c>
      <c r="J5" s="827" t="s">
        <v>737</v>
      </c>
      <c r="K5" s="827" t="s">
        <v>737</v>
      </c>
      <c r="L5" s="827" t="s">
        <v>737</v>
      </c>
      <c r="M5" s="1476" t="s">
        <v>426</v>
      </c>
      <c r="N5" s="1568"/>
      <c r="O5" s="1568"/>
      <c r="P5" s="1569" t="s">
        <v>669</v>
      </c>
      <c r="Q5" s="1570"/>
      <c r="R5" s="1548" t="s">
        <v>1131</v>
      </c>
      <c r="S5" s="1549"/>
      <c r="T5" s="646" t="s">
        <v>762</v>
      </c>
      <c r="U5" s="835" t="s">
        <v>786</v>
      </c>
      <c r="V5" s="835" t="s">
        <v>432</v>
      </c>
      <c r="W5" s="826" t="s">
        <v>441</v>
      </c>
      <c r="X5" s="836" t="s">
        <v>778</v>
      </c>
      <c r="Y5" s="1556"/>
    </row>
    <row r="6" spans="1:25" ht="24" customHeight="1" x14ac:dyDescent="0.15">
      <c r="A6" s="1553"/>
      <c r="B6" s="824" t="s">
        <v>865</v>
      </c>
      <c r="C6" s="824"/>
      <c r="D6" s="827"/>
      <c r="E6" s="827" t="s">
        <v>434</v>
      </c>
      <c r="F6" s="824"/>
      <c r="G6" s="824"/>
      <c r="H6" s="824" t="s">
        <v>873</v>
      </c>
      <c r="I6" s="837"/>
      <c r="J6" s="827"/>
      <c r="K6" s="837"/>
      <c r="L6" s="827"/>
      <c r="M6" s="838" t="s">
        <v>735</v>
      </c>
      <c r="N6" s="811" t="s">
        <v>753</v>
      </c>
      <c r="O6" s="829" t="s">
        <v>768</v>
      </c>
      <c r="P6" s="836" t="s">
        <v>753</v>
      </c>
      <c r="Q6" s="835" t="s">
        <v>768</v>
      </c>
      <c r="R6" s="835" t="s">
        <v>753</v>
      </c>
      <c r="S6" s="835" t="s">
        <v>768</v>
      </c>
      <c r="T6" s="646" t="s">
        <v>1096</v>
      </c>
      <c r="U6" s="835" t="s">
        <v>954</v>
      </c>
      <c r="V6" s="1550" t="s">
        <v>666</v>
      </c>
      <c r="W6" s="826" t="s">
        <v>1092</v>
      </c>
      <c r="X6" s="839"/>
      <c r="Y6" s="1556"/>
    </row>
    <row r="7" spans="1:25" ht="21" customHeight="1" x14ac:dyDescent="0.15">
      <c r="A7" s="1554"/>
      <c r="B7" s="840" t="s">
        <v>923</v>
      </c>
      <c r="C7" s="840" t="s">
        <v>191</v>
      </c>
      <c r="D7" s="841" t="s">
        <v>1091</v>
      </c>
      <c r="E7" s="841" t="s">
        <v>1084</v>
      </c>
      <c r="F7" s="842" t="s">
        <v>279</v>
      </c>
      <c r="G7" s="840" t="s">
        <v>191</v>
      </c>
      <c r="H7" s="840" t="s">
        <v>1084</v>
      </c>
      <c r="I7" s="840" t="s">
        <v>1094</v>
      </c>
      <c r="J7" s="841" t="s">
        <v>1099</v>
      </c>
      <c r="K7" s="841" t="s">
        <v>267</v>
      </c>
      <c r="L7" s="841" t="s">
        <v>279</v>
      </c>
      <c r="M7" s="843" t="s">
        <v>191</v>
      </c>
      <c r="N7" s="844" t="s">
        <v>222</v>
      </c>
      <c r="O7" s="840" t="s">
        <v>211</v>
      </c>
      <c r="P7" s="842" t="s">
        <v>222</v>
      </c>
      <c r="Q7" s="845" t="s">
        <v>211</v>
      </c>
      <c r="R7" s="845" t="s">
        <v>222</v>
      </c>
      <c r="S7" s="845" t="s">
        <v>211</v>
      </c>
      <c r="T7" s="846" t="s">
        <v>960</v>
      </c>
      <c r="U7" s="845" t="s">
        <v>960</v>
      </c>
      <c r="V7" s="1551"/>
      <c r="W7" s="847" t="s">
        <v>1086</v>
      </c>
      <c r="X7" s="842" t="s">
        <v>279</v>
      </c>
      <c r="Y7" s="1557"/>
    </row>
    <row r="8" spans="1:25" ht="35.25" customHeight="1" x14ac:dyDescent="0.15">
      <c r="A8" s="851">
        <v>2019</v>
      </c>
      <c r="B8" s="853">
        <v>12</v>
      </c>
      <c r="C8" s="853">
        <v>10</v>
      </c>
      <c r="D8" s="854">
        <v>10</v>
      </c>
      <c r="E8" s="853">
        <v>0</v>
      </c>
      <c r="F8" s="853">
        <v>0</v>
      </c>
      <c r="G8" s="853">
        <v>19</v>
      </c>
      <c r="H8" s="853">
        <v>7</v>
      </c>
      <c r="I8" s="853">
        <v>0</v>
      </c>
      <c r="J8" s="853">
        <v>11</v>
      </c>
      <c r="K8" s="853">
        <v>1</v>
      </c>
      <c r="L8" s="854">
        <v>0</v>
      </c>
      <c r="M8" s="854">
        <v>115</v>
      </c>
      <c r="N8" s="853">
        <v>79</v>
      </c>
      <c r="O8" s="853">
        <v>36</v>
      </c>
      <c r="P8" s="853">
        <v>4</v>
      </c>
      <c r="Q8" s="853">
        <v>1</v>
      </c>
      <c r="R8" s="853">
        <v>75</v>
      </c>
      <c r="S8" s="853">
        <v>35</v>
      </c>
      <c r="T8" s="853">
        <v>13</v>
      </c>
      <c r="U8" s="853" t="s">
        <v>732</v>
      </c>
      <c r="V8" s="855">
        <v>0</v>
      </c>
      <c r="W8" s="854">
        <v>102</v>
      </c>
      <c r="X8" s="853">
        <v>0</v>
      </c>
      <c r="Y8" s="852">
        <v>2019</v>
      </c>
    </row>
    <row r="9" spans="1:25" x14ac:dyDescent="0.2">
      <c r="A9" s="909" t="s">
        <v>900</v>
      </c>
    </row>
  </sheetData>
  <mergeCells count="11">
    <mergeCell ref="R5:S5"/>
    <mergeCell ref="V6:V7"/>
    <mergeCell ref="A3:A7"/>
    <mergeCell ref="Y3:Y7"/>
    <mergeCell ref="A1:O1"/>
    <mergeCell ref="P1:Y1"/>
    <mergeCell ref="C3:F3"/>
    <mergeCell ref="M3:X3"/>
    <mergeCell ref="M4:O4"/>
    <mergeCell ref="M5:O5"/>
    <mergeCell ref="P5:Q5"/>
  </mergeCells>
  <phoneticPr fontId="43" type="noConversion"/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J65"/>
  <sheetViews>
    <sheetView view="pageBreakPreview" zoomScaleNormal="100" zoomScaleSheetLayoutView="100" workbookViewId="0">
      <selection activeCell="C7" sqref="C7"/>
    </sheetView>
  </sheetViews>
  <sheetFormatPr defaultColWidth="9" defaultRowHeight="17.25" x14ac:dyDescent="0.3"/>
  <cols>
    <col min="1" max="1" width="12.125" style="544" customWidth="1"/>
    <col min="2" max="4" width="9.375" style="532" customWidth="1"/>
    <col min="5" max="10" width="13" style="532" customWidth="1"/>
    <col min="11" max="12" width="13" style="522" customWidth="1"/>
    <col min="13" max="13" width="13" style="508" customWidth="1"/>
    <col min="14" max="14" width="12.125" style="234" customWidth="1"/>
    <col min="15" max="15" width="12.125" style="545" customWidth="1"/>
    <col min="16" max="21" width="10.75" style="508" customWidth="1"/>
    <col min="22" max="23" width="12.875" style="508" customWidth="1"/>
    <col min="24" max="24" width="12.125" style="545" customWidth="1"/>
    <col min="25" max="16384" width="9" style="508"/>
  </cols>
  <sheetData>
    <row r="1" spans="1:36" s="339" customFormat="1" ht="24.75" customHeight="1" x14ac:dyDescent="0.15">
      <c r="A1" s="1571" t="s">
        <v>647</v>
      </c>
      <c r="B1" s="1571"/>
      <c r="C1" s="1571"/>
      <c r="D1" s="1571"/>
      <c r="E1" s="1571"/>
      <c r="F1" s="1571"/>
      <c r="G1" s="1571"/>
      <c r="H1" s="1280" t="s">
        <v>1115</v>
      </c>
      <c r="I1" s="1280"/>
      <c r="J1" s="1280"/>
      <c r="K1" s="1280"/>
      <c r="L1" s="1280"/>
      <c r="M1" s="1280"/>
      <c r="N1" s="1280"/>
      <c r="O1" s="465" t="s">
        <v>468</v>
      </c>
      <c r="P1" s="465"/>
      <c r="Q1" s="465"/>
      <c r="R1" s="465"/>
      <c r="S1" s="465"/>
      <c r="T1" s="465"/>
      <c r="U1" s="465"/>
      <c r="V1" s="465"/>
      <c r="W1" s="465"/>
      <c r="X1" s="465"/>
    </row>
    <row r="2" spans="1:36" ht="24.75" customHeight="1" x14ac:dyDescent="0.3">
      <c r="A2" s="274" t="s">
        <v>163</v>
      </c>
      <c r="B2" s="89"/>
      <c r="C2" s="89"/>
      <c r="D2" s="89"/>
      <c r="E2" s="99"/>
      <c r="F2" s="99"/>
      <c r="G2" s="99"/>
      <c r="H2" s="99"/>
      <c r="I2" s="99"/>
      <c r="J2" s="99"/>
      <c r="K2" s="99"/>
      <c r="L2" s="99"/>
      <c r="M2" s="99"/>
      <c r="N2" s="512" t="s">
        <v>609</v>
      </c>
      <c r="O2" s="274" t="s">
        <v>163</v>
      </c>
      <c r="P2" s="99"/>
      <c r="Q2" s="99"/>
      <c r="R2" s="99"/>
      <c r="S2" s="99"/>
      <c r="T2" s="99"/>
      <c r="U2" s="99"/>
      <c r="V2" s="99"/>
      <c r="W2" s="399"/>
      <c r="X2" s="512" t="s">
        <v>609</v>
      </c>
    </row>
    <row r="3" spans="1:36" s="863" customFormat="1" ht="19.5" customHeight="1" x14ac:dyDescent="0.15">
      <c r="A3" s="1392" t="s">
        <v>170</v>
      </c>
      <c r="B3" s="1258" t="s">
        <v>771</v>
      </c>
      <c r="C3" s="1314"/>
      <c r="D3" s="1256"/>
      <c r="E3" s="1331" t="s">
        <v>987</v>
      </c>
      <c r="F3" s="1332"/>
      <c r="G3" s="1332"/>
      <c r="H3" s="1332" t="s">
        <v>1176</v>
      </c>
      <c r="I3" s="1332"/>
      <c r="J3" s="1332"/>
      <c r="K3" s="1332"/>
      <c r="L3" s="1332"/>
      <c r="M3" s="1351"/>
      <c r="N3" s="1388" t="s">
        <v>179</v>
      </c>
      <c r="O3" s="1392" t="s">
        <v>170</v>
      </c>
      <c r="P3" s="1331" t="s">
        <v>567</v>
      </c>
      <c r="Q3" s="1332"/>
      <c r="R3" s="1332"/>
      <c r="S3" s="1332"/>
      <c r="T3" s="1332"/>
      <c r="U3" s="1351"/>
      <c r="V3" s="1331" t="s">
        <v>1126</v>
      </c>
      <c r="W3" s="1351"/>
      <c r="X3" s="1388" t="s">
        <v>179</v>
      </c>
    </row>
    <row r="4" spans="1:36" s="863" customFormat="1" ht="19.5" customHeight="1" x14ac:dyDescent="0.15">
      <c r="A4" s="1423"/>
      <c r="B4" s="1273" t="s">
        <v>735</v>
      </c>
      <c r="C4" s="1272" t="s">
        <v>753</v>
      </c>
      <c r="D4" s="1272" t="s">
        <v>768</v>
      </c>
      <c r="E4" s="1021" t="s">
        <v>762</v>
      </c>
      <c r="F4" s="1021" t="s">
        <v>779</v>
      </c>
      <c r="G4" s="1007" t="s">
        <v>786</v>
      </c>
      <c r="H4" s="800" t="s">
        <v>420</v>
      </c>
      <c r="I4" s="800" t="s">
        <v>415</v>
      </c>
      <c r="J4" s="1021" t="s">
        <v>849</v>
      </c>
      <c r="K4" s="1062" t="s">
        <v>775</v>
      </c>
      <c r="L4" s="1021" t="s">
        <v>806</v>
      </c>
      <c r="M4" s="1025" t="s">
        <v>729</v>
      </c>
      <c r="N4" s="1389"/>
      <c r="O4" s="1423"/>
      <c r="P4" s="1062" t="s">
        <v>747</v>
      </c>
      <c r="Q4" s="1021" t="s">
        <v>838</v>
      </c>
      <c r="R4" s="1021" t="s">
        <v>814</v>
      </c>
      <c r="S4" s="1021" t="s">
        <v>842</v>
      </c>
      <c r="T4" s="1021" t="s">
        <v>851</v>
      </c>
      <c r="U4" s="1021" t="s">
        <v>855</v>
      </c>
      <c r="V4" s="803" t="s">
        <v>421</v>
      </c>
      <c r="W4" s="803" t="s">
        <v>1077</v>
      </c>
      <c r="X4" s="1389"/>
    </row>
    <row r="5" spans="1:36" s="863" customFormat="1" ht="19.5" customHeight="1" x14ac:dyDescent="0.25">
      <c r="A5" s="1423"/>
      <c r="B5" s="1273"/>
      <c r="C5" s="1273"/>
      <c r="D5" s="1273"/>
      <c r="E5" s="1017" t="s">
        <v>953</v>
      </c>
      <c r="F5" s="1017" t="s">
        <v>258</v>
      </c>
      <c r="G5" s="1007" t="s">
        <v>954</v>
      </c>
      <c r="H5" s="801" t="s">
        <v>395</v>
      </c>
      <c r="I5" s="801" t="s">
        <v>439</v>
      </c>
      <c r="J5" s="1017" t="s">
        <v>266</v>
      </c>
      <c r="K5" s="1008" t="s">
        <v>324</v>
      </c>
      <c r="L5" s="1017" t="s">
        <v>266</v>
      </c>
      <c r="M5" s="1007" t="s">
        <v>188</v>
      </c>
      <c r="N5" s="1389"/>
      <c r="O5" s="1423"/>
      <c r="P5" s="1008" t="s">
        <v>216</v>
      </c>
      <c r="Q5" s="502" t="s">
        <v>1057</v>
      </c>
      <c r="R5" s="1273" t="s">
        <v>406</v>
      </c>
      <c r="S5" s="1273" t="s">
        <v>371</v>
      </c>
      <c r="T5" s="1017" t="s">
        <v>874</v>
      </c>
      <c r="U5" s="1273" t="s">
        <v>1047</v>
      </c>
      <c r="V5" s="804" t="s">
        <v>737</v>
      </c>
      <c r="W5" s="804" t="s">
        <v>737</v>
      </c>
      <c r="X5" s="1389"/>
    </row>
    <row r="6" spans="1:36" s="1078" customFormat="1" ht="19.5" customHeight="1" x14ac:dyDescent="0.15">
      <c r="A6" s="1424"/>
      <c r="B6" s="1016" t="s">
        <v>191</v>
      </c>
      <c r="C6" s="1018" t="s">
        <v>222</v>
      </c>
      <c r="D6" s="1018" t="s">
        <v>211</v>
      </c>
      <c r="E6" s="1018" t="s">
        <v>959</v>
      </c>
      <c r="F6" s="1018" t="s">
        <v>958</v>
      </c>
      <c r="G6" s="1019" t="s">
        <v>960</v>
      </c>
      <c r="H6" s="802" t="s">
        <v>1075</v>
      </c>
      <c r="I6" s="802" t="s">
        <v>1075</v>
      </c>
      <c r="J6" s="1018" t="s">
        <v>976</v>
      </c>
      <c r="K6" s="1016" t="s">
        <v>263</v>
      </c>
      <c r="L6" s="1018" t="s">
        <v>976</v>
      </c>
      <c r="M6" s="1019" t="s">
        <v>214</v>
      </c>
      <c r="N6" s="1390"/>
      <c r="O6" s="1424"/>
      <c r="P6" s="1016" t="s">
        <v>214</v>
      </c>
      <c r="Q6" s="1018" t="s">
        <v>1058</v>
      </c>
      <c r="R6" s="1435"/>
      <c r="S6" s="1435"/>
      <c r="T6" s="1018" t="s">
        <v>402</v>
      </c>
      <c r="U6" s="1435"/>
      <c r="V6" s="805" t="s">
        <v>658</v>
      </c>
      <c r="W6" s="805" t="s">
        <v>22</v>
      </c>
      <c r="X6" s="1390"/>
    </row>
    <row r="7" spans="1:36" s="540" customFormat="1" ht="24" customHeight="1" x14ac:dyDescent="0.15">
      <c r="A7" s="231">
        <v>2013</v>
      </c>
      <c r="B7" s="434">
        <v>16583</v>
      </c>
      <c r="C7" s="434" t="s">
        <v>734</v>
      </c>
      <c r="D7" s="537">
        <v>6102</v>
      </c>
      <c r="E7" s="123">
        <v>9666</v>
      </c>
      <c r="F7" s="123">
        <v>1444</v>
      </c>
      <c r="G7" s="123">
        <v>1514</v>
      </c>
      <c r="H7" s="123" t="s">
        <v>734</v>
      </c>
      <c r="I7" s="123" t="s">
        <v>734</v>
      </c>
      <c r="J7" s="123">
        <v>1073</v>
      </c>
      <c r="K7" s="123">
        <v>97</v>
      </c>
      <c r="L7" s="123">
        <v>414</v>
      </c>
      <c r="M7" s="628">
        <v>422</v>
      </c>
      <c r="N7" s="351">
        <v>2013</v>
      </c>
      <c r="O7" s="231">
        <v>2013</v>
      </c>
      <c r="P7" s="123">
        <v>45</v>
      </c>
      <c r="Q7" s="123">
        <v>84</v>
      </c>
      <c r="R7" s="123">
        <v>52</v>
      </c>
      <c r="S7" s="123">
        <v>29</v>
      </c>
      <c r="T7" s="123">
        <v>85</v>
      </c>
      <c r="U7" s="123">
        <v>37</v>
      </c>
      <c r="V7" s="123" t="s">
        <v>734</v>
      </c>
      <c r="W7" s="628" t="s">
        <v>734</v>
      </c>
      <c r="X7" s="351">
        <v>2013</v>
      </c>
    </row>
    <row r="8" spans="1:36" s="540" customFormat="1" ht="24" customHeight="1" x14ac:dyDescent="0.15">
      <c r="A8" s="231">
        <v>2014</v>
      </c>
      <c r="B8" s="434">
        <v>16516</v>
      </c>
      <c r="C8" s="434" t="s">
        <v>734</v>
      </c>
      <c r="D8" s="537">
        <v>6032</v>
      </c>
      <c r="E8" s="123">
        <v>9603</v>
      </c>
      <c r="F8" s="123">
        <v>1414</v>
      </c>
      <c r="G8" s="123">
        <v>1509</v>
      </c>
      <c r="H8" s="123" t="s">
        <v>734</v>
      </c>
      <c r="I8" s="123" t="s">
        <v>734</v>
      </c>
      <c r="J8" s="123">
        <v>1104</v>
      </c>
      <c r="K8" s="123">
        <v>107</v>
      </c>
      <c r="L8" s="123">
        <v>440</v>
      </c>
      <c r="M8" s="628">
        <v>430</v>
      </c>
      <c r="N8" s="351">
        <v>2014</v>
      </c>
      <c r="O8" s="231">
        <v>2014</v>
      </c>
      <c r="P8" s="123">
        <v>39</v>
      </c>
      <c r="Q8" s="123">
        <v>75</v>
      </c>
      <c r="R8" s="123">
        <v>60</v>
      </c>
      <c r="S8" s="123">
        <v>26</v>
      </c>
      <c r="T8" s="123">
        <v>87</v>
      </c>
      <c r="U8" s="123">
        <v>33</v>
      </c>
      <c r="V8" s="123" t="s">
        <v>734</v>
      </c>
      <c r="W8" s="628" t="s">
        <v>734</v>
      </c>
      <c r="X8" s="351">
        <v>2014</v>
      </c>
    </row>
    <row r="9" spans="1:36" s="540" customFormat="1" ht="24" customHeight="1" x14ac:dyDescent="0.15">
      <c r="A9" s="231">
        <v>2015</v>
      </c>
      <c r="B9" s="434">
        <v>16548</v>
      </c>
      <c r="C9" s="434" t="s">
        <v>734</v>
      </c>
      <c r="D9" s="537">
        <v>6017</v>
      </c>
      <c r="E9" s="123">
        <v>9569</v>
      </c>
      <c r="F9" s="123">
        <v>1434</v>
      </c>
      <c r="G9" s="123">
        <v>1504</v>
      </c>
      <c r="H9" s="123" t="s">
        <v>734</v>
      </c>
      <c r="I9" s="123" t="s">
        <v>734</v>
      </c>
      <c r="J9" s="123">
        <v>1136</v>
      </c>
      <c r="K9" s="123">
        <v>116</v>
      </c>
      <c r="L9" s="123">
        <v>462</v>
      </c>
      <c r="M9" s="628">
        <v>458</v>
      </c>
      <c r="N9" s="351">
        <v>2015</v>
      </c>
      <c r="O9" s="231">
        <v>2015</v>
      </c>
      <c r="P9" s="123">
        <v>33</v>
      </c>
      <c r="Q9" s="123">
        <v>75</v>
      </c>
      <c r="R9" s="123">
        <v>67</v>
      </c>
      <c r="S9" s="123">
        <v>24</v>
      </c>
      <c r="T9" s="123">
        <v>89</v>
      </c>
      <c r="U9" s="123">
        <v>33</v>
      </c>
      <c r="V9" s="123" t="s">
        <v>734</v>
      </c>
      <c r="W9" s="628" t="s">
        <v>734</v>
      </c>
      <c r="X9" s="351">
        <v>2015</v>
      </c>
    </row>
    <row r="10" spans="1:36" s="540" customFormat="1" ht="24" customHeight="1" x14ac:dyDescent="0.15">
      <c r="A10" s="231">
        <v>2016</v>
      </c>
      <c r="B10" s="434">
        <v>16901</v>
      </c>
      <c r="C10" s="434" t="s">
        <v>734</v>
      </c>
      <c r="D10" s="537">
        <v>6192</v>
      </c>
      <c r="E10" s="123">
        <v>9611</v>
      </c>
      <c r="F10" s="123">
        <v>1445</v>
      </c>
      <c r="G10" s="123">
        <v>1519</v>
      </c>
      <c r="H10" s="123" t="s">
        <v>734</v>
      </c>
      <c r="I10" s="123" t="s">
        <v>734</v>
      </c>
      <c r="J10" s="123">
        <v>1203</v>
      </c>
      <c r="K10" s="123">
        <v>130</v>
      </c>
      <c r="L10" s="123">
        <v>469</v>
      </c>
      <c r="M10" s="628">
        <v>516</v>
      </c>
      <c r="N10" s="351">
        <v>2016</v>
      </c>
      <c r="O10" s="231">
        <v>2016</v>
      </c>
      <c r="P10" s="756">
        <v>31</v>
      </c>
      <c r="Q10" s="756">
        <v>75</v>
      </c>
      <c r="R10" s="756">
        <v>78</v>
      </c>
      <c r="S10" s="756">
        <v>26</v>
      </c>
      <c r="T10" s="756">
        <v>86</v>
      </c>
      <c r="U10" s="756">
        <v>34</v>
      </c>
      <c r="V10" s="123" t="s">
        <v>734</v>
      </c>
      <c r="W10" s="628" t="s">
        <v>734</v>
      </c>
      <c r="X10" s="351">
        <v>2016</v>
      </c>
    </row>
    <row r="11" spans="1:36" s="540" customFormat="1" ht="24" customHeight="1" x14ac:dyDescent="0.15">
      <c r="A11" s="231">
        <v>2017</v>
      </c>
      <c r="B11" s="434">
        <v>17641</v>
      </c>
      <c r="C11" s="434" t="s">
        <v>734</v>
      </c>
      <c r="D11" s="537">
        <v>6490</v>
      </c>
      <c r="E11" s="123">
        <v>9775</v>
      </c>
      <c r="F11" s="123">
        <v>1516</v>
      </c>
      <c r="G11" s="123">
        <v>1572</v>
      </c>
      <c r="H11" s="123" t="s">
        <v>734</v>
      </c>
      <c r="I11" s="123" t="s">
        <v>734</v>
      </c>
      <c r="J11" s="123">
        <v>1288</v>
      </c>
      <c r="K11" s="123">
        <v>146</v>
      </c>
      <c r="L11" s="123">
        <v>489</v>
      </c>
      <c r="M11" s="628">
        <v>587</v>
      </c>
      <c r="N11" s="351">
        <v>2017</v>
      </c>
      <c r="O11" s="231">
        <v>2017</v>
      </c>
      <c r="P11" s="756">
        <v>35</v>
      </c>
      <c r="Q11" s="756">
        <v>75</v>
      </c>
      <c r="R11" s="756">
        <v>87</v>
      </c>
      <c r="S11" s="756">
        <v>27</v>
      </c>
      <c r="T11" s="756">
        <v>92</v>
      </c>
      <c r="U11" s="756">
        <v>34</v>
      </c>
      <c r="V11" s="123" t="s">
        <v>734</v>
      </c>
      <c r="W11" s="628" t="s">
        <v>734</v>
      </c>
      <c r="X11" s="351">
        <v>2017</v>
      </c>
    </row>
    <row r="12" spans="1:36" s="540" customFormat="1" ht="24" customHeight="1" x14ac:dyDescent="0.15">
      <c r="A12" s="231">
        <v>2018</v>
      </c>
      <c r="B12" s="434">
        <v>18912</v>
      </c>
      <c r="C12" s="434">
        <v>11931</v>
      </c>
      <c r="D12" s="537">
        <v>6981</v>
      </c>
      <c r="E12" s="123">
        <v>10156</v>
      </c>
      <c r="F12" s="123">
        <v>1656</v>
      </c>
      <c r="G12" s="123">
        <v>1628</v>
      </c>
      <c r="H12" s="123">
        <v>2214</v>
      </c>
      <c r="I12" s="123">
        <v>176</v>
      </c>
      <c r="J12" s="123">
        <v>1382</v>
      </c>
      <c r="K12" s="123">
        <v>164</v>
      </c>
      <c r="L12" s="123">
        <v>509</v>
      </c>
      <c r="M12" s="628">
        <v>658</v>
      </c>
      <c r="N12" s="351">
        <v>2018</v>
      </c>
      <c r="O12" s="231">
        <v>2018</v>
      </c>
      <c r="P12" s="756">
        <v>38</v>
      </c>
      <c r="Q12" s="756">
        <v>76</v>
      </c>
      <c r="R12" s="756">
        <v>94</v>
      </c>
      <c r="S12" s="756">
        <v>28</v>
      </c>
      <c r="T12" s="756">
        <v>102</v>
      </c>
      <c r="U12" s="756">
        <v>31</v>
      </c>
      <c r="V12" s="756">
        <v>6866</v>
      </c>
      <c r="W12" s="939">
        <v>12046</v>
      </c>
      <c r="X12" s="351">
        <v>2018</v>
      </c>
    </row>
    <row r="13" spans="1:36" s="1139" customFormat="1" ht="24" customHeight="1" x14ac:dyDescent="0.15">
      <c r="A13" s="678">
        <v>2019</v>
      </c>
      <c r="B13" s="964">
        <v>19905</v>
      </c>
      <c r="C13" s="964">
        <v>12528</v>
      </c>
      <c r="D13" s="964">
        <v>7377</v>
      </c>
      <c r="E13" s="964">
        <v>10380</v>
      </c>
      <c r="F13" s="964">
        <v>1715</v>
      </c>
      <c r="G13" s="964">
        <v>1739</v>
      </c>
      <c r="H13" s="964">
        <v>2567</v>
      </c>
      <c r="I13" s="964">
        <v>194</v>
      </c>
      <c r="J13" s="964">
        <v>1482</v>
      </c>
      <c r="K13" s="964">
        <v>190</v>
      </c>
      <c r="L13" s="964">
        <v>526</v>
      </c>
      <c r="M13" s="964">
        <v>719</v>
      </c>
      <c r="N13" s="925">
        <v>2019</v>
      </c>
      <c r="O13" s="678">
        <v>2019</v>
      </c>
      <c r="P13" s="964">
        <v>39</v>
      </c>
      <c r="Q13" s="964">
        <v>78</v>
      </c>
      <c r="R13" s="964">
        <v>108</v>
      </c>
      <c r="S13" s="964">
        <v>25</v>
      </c>
      <c r="T13" s="964">
        <v>106</v>
      </c>
      <c r="U13" s="964">
        <v>37</v>
      </c>
      <c r="V13" s="964">
        <v>7159</v>
      </c>
      <c r="W13" s="964">
        <v>12746</v>
      </c>
      <c r="X13" s="925">
        <v>2019</v>
      </c>
    </row>
    <row r="14" spans="1:36" ht="13.5" customHeight="1" x14ac:dyDescent="0.3">
      <c r="A14" s="541" t="s">
        <v>1205</v>
      </c>
      <c r="B14" s="522"/>
      <c r="C14" s="522"/>
      <c r="D14" s="522"/>
      <c r="E14" s="100"/>
      <c r="F14" s="508"/>
      <c r="G14" s="508"/>
      <c r="H14" s="508"/>
      <c r="I14" s="508"/>
      <c r="J14" s="508"/>
      <c r="K14" s="508"/>
      <c r="L14" s="508"/>
      <c r="O14" s="541" t="s">
        <v>1205</v>
      </c>
    </row>
    <row r="15" spans="1:36" x14ac:dyDescent="0.3">
      <c r="A15" s="542"/>
      <c r="B15" s="522"/>
      <c r="C15" s="522"/>
      <c r="D15" s="522"/>
      <c r="E15" s="100"/>
      <c r="F15" s="508"/>
      <c r="G15" s="508"/>
      <c r="H15" s="508"/>
      <c r="I15" s="508"/>
      <c r="J15" s="508"/>
      <c r="K15" s="508"/>
      <c r="L15" s="508"/>
    </row>
    <row r="16" spans="1:36" x14ac:dyDescent="0.3">
      <c r="A16" s="542"/>
      <c r="B16" s="522"/>
      <c r="C16" s="522"/>
      <c r="D16" s="522"/>
      <c r="E16" s="100"/>
      <c r="F16" s="508"/>
      <c r="G16" s="508"/>
      <c r="H16" s="508"/>
      <c r="I16" s="508"/>
      <c r="J16" s="508"/>
      <c r="K16" s="508"/>
      <c r="L16" s="508"/>
      <c r="AJ16" s="234"/>
    </row>
    <row r="17" spans="1:14" ht="14.25" customHeight="1" x14ac:dyDescent="0.3">
      <c r="A17" s="542"/>
      <c r="B17" s="522"/>
      <c r="C17" s="522"/>
      <c r="D17" s="522"/>
      <c r="E17" s="508"/>
      <c r="F17" s="508"/>
      <c r="G17" s="508"/>
      <c r="H17" s="508"/>
      <c r="I17" s="508"/>
      <c r="J17" s="508"/>
      <c r="K17" s="508"/>
      <c r="L17" s="99"/>
      <c r="N17" s="545"/>
    </row>
    <row r="18" spans="1:14" x14ac:dyDescent="0.3">
      <c r="A18" s="542"/>
      <c r="B18" s="522"/>
      <c r="C18" s="522"/>
      <c r="D18" s="522"/>
      <c r="E18" s="508"/>
      <c r="F18" s="508"/>
      <c r="G18" s="508"/>
      <c r="H18" s="508"/>
      <c r="I18" s="508"/>
      <c r="J18" s="508"/>
      <c r="K18" s="508"/>
      <c r="L18" s="99"/>
      <c r="N18" s="545"/>
    </row>
    <row r="19" spans="1:14" x14ac:dyDescent="0.3">
      <c r="A19" s="543"/>
      <c r="B19" s="522"/>
      <c r="C19" s="522"/>
      <c r="D19" s="522"/>
      <c r="E19" s="100"/>
      <c r="F19" s="508"/>
      <c r="G19" s="508"/>
      <c r="H19" s="508"/>
      <c r="I19" s="508"/>
      <c r="J19" s="508"/>
      <c r="K19" s="508"/>
      <c r="L19" s="508"/>
    </row>
    <row r="20" spans="1:14" x14ac:dyDescent="0.3">
      <c r="A20" s="543"/>
      <c r="E20" s="99"/>
      <c r="F20" s="508"/>
      <c r="G20" s="508"/>
      <c r="H20" s="508"/>
      <c r="I20" s="508"/>
      <c r="J20" s="508"/>
      <c r="K20" s="508"/>
      <c r="L20" s="508"/>
    </row>
    <row r="21" spans="1:14" x14ac:dyDescent="0.3">
      <c r="A21" s="543"/>
      <c r="E21" s="99"/>
      <c r="F21" s="508"/>
      <c r="G21" s="508"/>
      <c r="H21" s="508"/>
      <c r="I21" s="508"/>
      <c r="J21" s="508"/>
      <c r="K21" s="508"/>
      <c r="L21" s="508"/>
    </row>
    <row r="22" spans="1:14" x14ac:dyDescent="0.3">
      <c r="A22" s="543"/>
      <c r="E22" s="99"/>
      <c r="F22" s="508"/>
      <c r="G22" s="508"/>
      <c r="H22" s="508"/>
      <c r="I22" s="508"/>
      <c r="J22" s="508"/>
      <c r="K22" s="508"/>
      <c r="L22" s="508"/>
    </row>
    <row r="23" spans="1:14" x14ac:dyDescent="0.3">
      <c r="A23" s="543"/>
      <c r="E23" s="99"/>
      <c r="F23" s="508"/>
      <c r="G23" s="508"/>
      <c r="H23" s="508"/>
      <c r="I23" s="508"/>
      <c r="J23" s="508"/>
      <c r="K23" s="508"/>
      <c r="L23" s="508"/>
    </row>
    <row r="24" spans="1:14" x14ac:dyDescent="0.3">
      <c r="A24" s="543"/>
      <c r="E24" s="99"/>
      <c r="F24" s="508"/>
      <c r="G24" s="508"/>
      <c r="H24" s="508"/>
      <c r="I24" s="508"/>
      <c r="J24" s="508"/>
      <c r="K24" s="508"/>
      <c r="L24" s="508"/>
    </row>
    <row r="25" spans="1:14" x14ac:dyDescent="0.3">
      <c r="A25" s="543"/>
      <c r="E25" s="99"/>
      <c r="F25" s="508"/>
      <c r="G25" s="508"/>
      <c r="H25" s="508"/>
      <c r="I25" s="508"/>
      <c r="J25" s="508"/>
      <c r="K25" s="508"/>
      <c r="L25" s="508"/>
    </row>
    <row r="26" spans="1:14" x14ac:dyDescent="0.3">
      <c r="A26" s="543"/>
      <c r="E26" s="99"/>
      <c r="F26" s="508"/>
      <c r="G26" s="508"/>
      <c r="H26" s="508"/>
      <c r="I26" s="508"/>
      <c r="J26" s="508"/>
      <c r="K26" s="508"/>
      <c r="L26" s="508"/>
    </row>
    <row r="27" spans="1:14" x14ac:dyDescent="0.3">
      <c r="A27" s="543"/>
      <c r="E27" s="99"/>
      <c r="F27" s="508"/>
      <c r="G27" s="508"/>
      <c r="H27" s="508"/>
      <c r="I27" s="508"/>
      <c r="J27" s="508"/>
      <c r="K27" s="508"/>
      <c r="L27" s="508"/>
    </row>
    <row r="28" spans="1:14" x14ac:dyDescent="0.3">
      <c r="A28" s="543"/>
      <c r="E28" s="99"/>
      <c r="F28" s="508"/>
      <c r="G28" s="508"/>
      <c r="H28" s="508"/>
      <c r="I28" s="508"/>
      <c r="J28" s="508"/>
      <c r="K28" s="508"/>
      <c r="L28" s="508"/>
    </row>
    <row r="29" spans="1:14" x14ac:dyDescent="0.3">
      <c r="A29" s="543"/>
      <c r="E29" s="99"/>
      <c r="F29" s="508"/>
      <c r="G29" s="508"/>
      <c r="H29" s="508"/>
      <c r="I29" s="508"/>
      <c r="J29" s="508"/>
      <c r="K29" s="508"/>
      <c r="L29" s="508"/>
    </row>
    <row r="30" spans="1:14" x14ac:dyDescent="0.3">
      <c r="A30" s="543"/>
      <c r="E30" s="99"/>
      <c r="F30" s="508"/>
      <c r="G30" s="508"/>
      <c r="H30" s="508"/>
      <c r="I30" s="508"/>
      <c r="J30" s="508"/>
      <c r="K30" s="508"/>
      <c r="L30" s="508"/>
    </row>
    <row r="31" spans="1:14" x14ac:dyDescent="0.3">
      <c r="A31" s="543"/>
      <c r="E31" s="99"/>
      <c r="F31" s="508"/>
      <c r="G31" s="508"/>
      <c r="H31" s="508"/>
      <c r="I31" s="508"/>
      <c r="J31" s="508"/>
      <c r="K31" s="508"/>
      <c r="L31" s="508"/>
    </row>
    <row r="32" spans="1:14" x14ac:dyDescent="0.3">
      <c r="A32" s="543"/>
      <c r="E32" s="99"/>
      <c r="F32" s="508"/>
      <c r="G32" s="508"/>
      <c r="H32" s="508"/>
      <c r="I32" s="508"/>
      <c r="J32" s="508"/>
      <c r="K32" s="508"/>
      <c r="L32" s="508"/>
    </row>
    <row r="33" spans="1:12" x14ac:dyDescent="0.3">
      <c r="A33" s="543"/>
      <c r="E33" s="99"/>
      <c r="F33" s="508"/>
      <c r="G33" s="508"/>
      <c r="H33" s="508"/>
      <c r="I33" s="508"/>
      <c r="J33" s="508"/>
      <c r="K33" s="508"/>
      <c r="L33" s="508"/>
    </row>
    <row r="34" spans="1:12" x14ac:dyDescent="0.3">
      <c r="A34" s="543"/>
      <c r="E34" s="99"/>
      <c r="F34" s="508"/>
      <c r="G34" s="508"/>
      <c r="H34" s="508"/>
      <c r="I34" s="508"/>
      <c r="J34" s="508"/>
      <c r="K34" s="508"/>
      <c r="L34" s="508"/>
    </row>
    <row r="35" spans="1:12" x14ac:dyDescent="0.3">
      <c r="A35" s="543"/>
      <c r="E35" s="99"/>
      <c r="F35" s="508"/>
      <c r="G35" s="508"/>
      <c r="H35" s="508"/>
      <c r="I35" s="508"/>
      <c r="J35" s="508"/>
      <c r="K35" s="508"/>
      <c r="L35" s="508"/>
    </row>
    <row r="36" spans="1:12" x14ac:dyDescent="0.3">
      <c r="A36" s="543"/>
      <c r="E36" s="99"/>
      <c r="F36" s="508"/>
      <c r="G36" s="508"/>
      <c r="H36" s="508"/>
      <c r="I36" s="508"/>
      <c r="J36" s="508"/>
      <c r="K36" s="508"/>
      <c r="L36" s="508"/>
    </row>
    <row r="37" spans="1:12" x14ac:dyDescent="0.3">
      <c r="A37" s="543"/>
      <c r="E37" s="99"/>
      <c r="F37" s="508"/>
      <c r="G37" s="508"/>
      <c r="H37" s="508"/>
      <c r="I37" s="508"/>
      <c r="J37" s="508"/>
      <c r="K37" s="508"/>
      <c r="L37" s="508"/>
    </row>
    <row r="38" spans="1:12" x14ac:dyDescent="0.3">
      <c r="A38" s="543"/>
      <c r="E38" s="99"/>
      <c r="F38" s="508"/>
      <c r="G38" s="508"/>
      <c r="H38" s="508"/>
      <c r="I38" s="508"/>
      <c r="J38" s="508"/>
      <c r="K38" s="508"/>
      <c r="L38" s="508"/>
    </row>
    <row r="39" spans="1:12" x14ac:dyDescent="0.3">
      <c r="A39" s="543"/>
      <c r="E39" s="99"/>
      <c r="F39" s="508"/>
      <c r="G39" s="508"/>
      <c r="H39" s="508"/>
      <c r="I39" s="508"/>
      <c r="J39" s="508"/>
      <c r="K39" s="508"/>
      <c r="L39" s="508"/>
    </row>
    <row r="40" spans="1:12" x14ac:dyDescent="0.3">
      <c r="A40" s="543"/>
      <c r="E40" s="99"/>
      <c r="F40" s="508"/>
      <c r="G40" s="508"/>
      <c r="H40" s="508"/>
      <c r="I40" s="508"/>
      <c r="J40" s="508"/>
      <c r="K40" s="508"/>
      <c r="L40" s="508"/>
    </row>
    <row r="41" spans="1:12" x14ac:dyDescent="0.3">
      <c r="A41" s="543"/>
      <c r="E41" s="99"/>
      <c r="F41" s="508"/>
      <c r="G41" s="508"/>
      <c r="H41" s="508"/>
      <c r="I41" s="508"/>
      <c r="J41" s="508"/>
      <c r="K41" s="508"/>
      <c r="L41" s="508"/>
    </row>
    <row r="42" spans="1:12" x14ac:dyDescent="0.3">
      <c r="A42" s="543"/>
      <c r="E42" s="99"/>
      <c r="F42" s="508"/>
      <c r="G42" s="508"/>
      <c r="H42" s="508"/>
      <c r="I42" s="508"/>
      <c r="J42" s="508"/>
      <c r="K42" s="508"/>
      <c r="L42" s="508"/>
    </row>
    <row r="43" spans="1:12" x14ac:dyDescent="0.3">
      <c r="A43" s="543"/>
      <c r="E43" s="99"/>
      <c r="F43" s="508"/>
      <c r="G43" s="508"/>
      <c r="H43" s="508"/>
      <c r="I43" s="508"/>
      <c r="J43" s="508"/>
      <c r="K43" s="508"/>
      <c r="L43" s="508"/>
    </row>
    <row r="44" spans="1:12" x14ac:dyDescent="0.3">
      <c r="A44" s="543"/>
      <c r="E44" s="99"/>
      <c r="F44" s="508"/>
      <c r="G44" s="508"/>
      <c r="H44" s="508"/>
      <c r="I44" s="508"/>
      <c r="J44" s="508"/>
      <c r="K44" s="508"/>
      <c r="L44" s="508"/>
    </row>
    <row r="45" spans="1:12" x14ac:dyDescent="0.3">
      <c r="A45" s="543"/>
      <c r="E45" s="99"/>
      <c r="F45" s="508"/>
      <c r="G45" s="508"/>
      <c r="H45" s="508"/>
      <c r="I45" s="508"/>
      <c r="J45" s="508"/>
      <c r="K45" s="508"/>
      <c r="L45" s="508"/>
    </row>
    <row r="46" spans="1:12" x14ac:dyDescent="0.3">
      <c r="A46" s="543"/>
      <c r="E46" s="99"/>
      <c r="F46" s="508"/>
      <c r="G46" s="508"/>
      <c r="H46" s="508"/>
      <c r="I46" s="508"/>
      <c r="J46" s="508"/>
      <c r="K46" s="508"/>
      <c r="L46" s="508"/>
    </row>
    <row r="47" spans="1:12" x14ac:dyDescent="0.3">
      <c r="A47" s="543"/>
      <c r="E47" s="99"/>
      <c r="F47" s="508"/>
      <c r="G47" s="508"/>
      <c r="H47" s="508"/>
      <c r="I47" s="508"/>
      <c r="J47" s="508"/>
      <c r="K47" s="508"/>
      <c r="L47" s="508"/>
    </row>
    <row r="48" spans="1:12" x14ac:dyDescent="0.3">
      <c r="A48" s="543"/>
      <c r="E48" s="99"/>
      <c r="F48" s="508"/>
      <c r="G48" s="508"/>
      <c r="H48" s="508"/>
      <c r="I48" s="508"/>
      <c r="J48" s="508"/>
      <c r="K48" s="508"/>
      <c r="L48" s="508"/>
    </row>
    <row r="49" spans="1:12" x14ac:dyDescent="0.3">
      <c r="A49" s="543"/>
      <c r="E49" s="99"/>
      <c r="F49" s="508"/>
      <c r="G49" s="508"/>
      <c r="H49" s="508"/>
      <c r="I49" s="508"/>
      <c r="J49" s="508"/>
      <c r="K49" s="508"/>
      <c r="L49" s="508"/>
    </row>
    <row r="50" spans="1:12" x14ac:dyDescent="0.3">
      <c r="A50" s="543"/>
      <c r="E50" s="99"/>
      <c r="F50" s="508"/>
      <c r="G50" s="508"/>
      <c r="H50" s="508"/>
      <c r="I50" s="508"/>
      <c r="J50" s="508"/>
      <c r="K50" s="508"/>
      <c r="L50" s="508"/>
    </row>
    <row r="51" spans="1:12" x14ac:dyDescent="0.3">
      <c r="A51" s="543"/>
      <c r="E51" s="99"/>
      <c r="F51" s="508"/>
      <c r="G51" s="508"/>
      <c r="H51" s="508"/>
      <c r="I51" s="508"/>
      <c r="J51" s="508"/>
      <c r="K51" s="508"/>
      <c r="L51" s="508"/>
    </row>
    <row r="52" spans="1:12" x14ac:dyDescent="0.3">
      <c r="A52" s="543"/>
      <c r="E52" s="99"/>
      <c r="F52" s="508"/>
      <c r="G52" s="508"/>
      <c r="H52" s="508"/>
      <c r="I52" s="508"/>
      <c r="J52" s="508"/>
      <c r="K52" s="508"/>
      <c r="L52" s="508"/>
    </row>
    <row r="53" spans="1:12" x14ac:dyDescent="0.3">
      <c r="A53" s="543"/>
      <c r="E53" s="99"/>
      <c r="F53" s="508"/>
      <c r="G53" s="508"/>
      <c r="H53" s="508"/>
      <c r="I53" s="508"/>
      <c r="J53" s="508"/>
      <c r="K53" s="508"/>
      <c r="L53" s="508"/>
    </row>
    <row r="54" spans="1:12" x14ac:dyDescent="0.3">
      <c r="A54" s="543"/>
      <c r="E54" s="99"/>
      <c r="F54" s="508"/>
      <c r="G54" s="508"/>
      <c r="H54" s="508"/>
      <c r="I54" s="508"/>
      <c r="J54" s="508"/>
      <c r="K54" s="508"/>
      <c r="L54" s="508"/>
    </row>
    <row r="55" spans="1:12" x14ac:dyDescent="0.3">
      <c r="A55" s="543"/>
      <c r="E55" s="99"/>
      <c r="F55" s="508"/>
      <c r="G55" s="508"/>
      <c r="H55" s="508"/>
      <c r="I55" s="508"/>
      <c r="J55" s="508"/>
      <c r="K55" s="508"/>
      <c r="L55" s="508"/>
    </row>
    <row r="56" spans="1:12" x14ac:dyDescent="0.3">
      <c r="A56" s="543"/>
      <c r="E56" s="99"/>
      <c r="F56" s="508"/>
      <c r="G56" s="508"/>
      <c r="H56" s="508"/>
      <c r="I56" s="508"/>
      <c r="J56" s="508"/>
      <c r="K56" s="508"/>
      <c r="L56" s="508"/>
    </row>
    <row r="57" spans="1:12" x14ac:dyDescent="0.3">
      <c r="A57" s="543"/>
      <c r="E57" s="99"/>
      <c r="F57" s="508"/>
      <c r="G57" s="508"/>
      <c r="H57" s="508"/>
      <c r="I57" s="508"/>
      <c r="J57" s="508"/>
      <c r="K57" s="508"/>
      <c r="L57" s="508"/>
    </row>
    <row r="58" spans="1:12" x14ac:dyDescent="0.3">
      <c r="A58" s="543"/>
      <c r="E58" s="99"/>
      <c r="F58" s="508"/>
      <c r="G58" s="508"/>
      <c r="H58" s="508"/>
      <c r="I58" s="508"/>
      <c r="J58" s="508"/>
      <c r="K58" s="508"/>
      <c r="L58" s="508"/>
    </row>
    <row r="59" spans="1:12" x14ac:dyDescent="0.3">
      <c r="A59" s="543"/>
      <c r="E59" s="99"/>
      <c r="F59" s="508"/>
      <c r="G59" s="508"/>
      <c r="H59" s="508"/>
      <c r="I59" s="508"/>
      <c r="J59" s="508"/>
      <c r="K59" s="508"/>
      <c r="L59" s="508"/>
    </row>
    <row r="60" spans="1:12" x14ac:dyDescent="0.3">
      <c r="A60" s="543"/>
      <c r="E60" s="99"/>
      <c r="F60" s="508"/>
      <c r="G60" s="508"/>
      <c r="H60" s="508"/>
      <c r="I60" s="508"/>
      <c r="J60" s="508"/>
      <c r="K60" s="508"/>
      <c r="L60" s="508"/>
    </row>
    <row r="61" spans="1:12" x14ac:dyDescent="0.3">
      <c r="A61" s="543"/>
      <c r="E61" s="99"/>
      <c r="F61" s="508"/>
      <c r="G61" s="508"/>
      <c r="H61" s="508"/>
      <c r="I61" s="508"/>
      <c r="J61" s="508"/>
      <c r="K61" s="508"/>
      <c r="L61" s="508"/>
    </row>
    <row r="62" spans="1:12" x14ac:dyDescent="0.3">
      <c r="A62" s="543"/>
      <c r="E62" s="99"/>
      <c r="F62" s="508"/>
      <c r="G62" s="508"/>
      <c r="H62" s="508"/>
      <c r="I62" s="508"/>
      <c r="J62" s="508"/>
      <c r="K62" s="508"/>
      <c r="L62" s="508"/>
    </row>
    <row r="63" spans="1:12" x14ac:dyDescent="0.3">
      <c r="A63" s="543"/>
      <c r="E63" s="99"/>
      <c r="F63" s="508"/>
      <c r="G63" s="508"/>
      <c r="H63" s="508"/>
      <c r="I63" s="508"/>
      <c r="J63" s="508"/>
      <c r="K63" s="508"/>
      <c r="L63" s="508"/>
    </row>
    <row r="64" spans="1:12" x14ac:dyDescent="0.3">
      <c r="A64" s="543"/>
      <c r="E64" s="99"/>
      <c r="F64" s="508"/>
      <c r="G64" s="508"/>
      <c r="H64" s="508"/>
      <c r="I64" s="508"/>
      <c r="J64" s="508"/>
      <c r="K64" s="508"/>
      <c r="L64" s="508"/>
    </row>
    <row r="65" spans="5:12" x14ac:dyDescent="0.3">
      <c r="E65" s="99"/>
      <c r="F65" s="508"/>
      <c r="G65" s="508"/>
      <c r="H65" s="508"/>
      <c r="I65" s="508"/>
      <c r="J65" s="508"/>
      <c r="K65" s="508"/>
      <c r="L65" s="508"/>
    </row>
  </sheetData>
  <mergeCells count="17">
    <mergeCell ref="O3:O6"/>
    <mergeCell ref="V3:W3"/>
    <mergeCell ref="X3:X6"/>
    <mergeCell ref="R5:R6"/>
    <mergeCell ref="S5:S6"/>
    <mergeCell ref="U5:U6"/>
    <mergeCell ref="P3:U3"/>
    <mergeCell ref="H1:N1"/>
    <mergeCell ref="A1:G1"/>
    <mergeCell ref="N3:N6"/>
    <mergeCell ref="A3:A6"/>
    <mergeCell ref="B3:D3"/>
    <mergeCell ref="B4:B5"/>
    <mergeCell ref="D4:D5"/>
    <mergeCell ref="H3:M3"/>
    <mergeCell ref="E3:G3"/>
    <mergeCell ref="C4:C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5" orientation="portrait" horizontalDpi="300" verticalDpi="300" r:id="rId1"/>
  <headerFooter>
    <oddHeader xml:space="preserve">&amp;L&amp;"돋움,Regular"   &amp;P&amp;R&amp;"돋움,Regular"&amp;P   </oddHeader>
  </headerFooter>
  <colBreaks count="1" manualBreakCount="1">
    <brk id="14" max="16383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X69"/>
  <sheetViews>
    <sheetView view="pageBreakPreview" zoomScaleNormal="100" zoomScaleSheetLayoutView="100" workbookViewId="0">
      <selection activeCell="D7" sqref="D7:D13"/>
    </sheetView>
  </sheetViews>
  <sheetFormatPr defaultColWidth="9" defaultRowHeight="12" x14ac:dyDescent="0.2"/>
  <cols>
    <col min="1" max="1" width="10.125" style="533" customWidth="1"/>
    <col min="2" max="2" width="8" style="532" customWidth="1"/>
    <col min="3" max="3" width="9.875" style="532" customWidth="1"/>
    <col min="4" max="5" width="5.875" style="532" customWidth="1"/>
    <col min="6" max="6" width="8" style="532" customWidth="1"/>
    <col min="7" max="7" width="9.875" style="532" customWidth="1"/>
    <col min="8" max="9" width="5.875" style="532" customWidth="1"/>
    <col min="10" max="10" width="7.875" style="532" customWidth="1"/>
    <col min="11" max="12" width="10.5" style="532" customWidth="1"/>
    <col min="13" max="14" width="6.25" style="532" customWidth="1"/>
    <col min="15" max="16" width="10.5" style="532" customWidth="1"/>
    <col min="17" max="18" width="6.25" style="532" customWidth="1"/>
    <col min="19" max="19" width="10.125" style="532" customWidth="1"/>
    <col min="20" max="16384" width="9" style="508"/>
  </cols>
  <sheetData>
    <row r="1" spans="1:24" s="339" customFormat="1" ht="24.95" customHeight="1" x14ac:dyDescent="0.15">
      <c r="A1" s="1280" t="s">
        <v>645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 t="s">
        <v>154</v>
      </c>
      <c r="L1" s="1280"/>
      <c r="M1" s="1280"/>
      <c r="N1" s="1280"/>
      <c r="O1" s="1280"/>
      <c r="P1" s="1280"/>
      <c r="Q1" s="1280"/>
      <c r="R1" s="1280"/>
      <c r="S1" s="1280"/>
    </row>
    <row r="2" spans="1:24" ht="24.95" customHeight="1" x14ac:dyDescent="0.3">
      <c r="A2" s="89" t="s">
        <v>961</v>
      </c>
      <c r="B2" s="547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548"/>
      <c r="S2" s="250" t="s">
        <v>1111</v>
      </c>
    </row>
    <row r="3" spans="1:24" s="871" customFormat="1" ht="19.5" customHeight="1" x14ac:dyDescent="0.15">
      <c r="A3" s="1256" t="s">
        <v>170</v>
      </c>
      <c r="B3" s="1258" t="s">
        <v>325</v>
      </c>
      <c r="C3" s="1314"/>
      <c r="D3" s="1314"/>
      <c r="E3" s="1256"/>
      <c r="F3" s="1258" t="s">
        <v>98</v>
      </c>
      <c r="G3" s="1314"/>
      <c r="H3" s="1314"/>
      <c r="I3" s="1314"/>
      <c r="J3" s="1256"/>
      <c r="K3" s="1258" t="s">
        <v>709</v>
      </c>
      <c r="L3" s="1314"/>
      <c r="M3" s="1314"/>
      <c r="N3" s="1256"/>
      <c r="O3" s="1258" t="s">
        <v>992</v>
      </c>
      <c r="P3" s="1314"/>
      <c r="Q3" s="1314"/>
      <c r="R3" s="1256"/>
      <c r="S3" s="1258" t="s">
        <v>179</v>
      </c>
    </row>
    <row r="4" spans="1:24" s="871" customFormat="1" ht="19.5" customHeight="1" x14ac:dyDescent="0.15">
      <c r="A4" s="1217"/>
      <c r="B4" s="1259" t="s">
        <v>191</v>
      </c>
      <c r="C4" s="1316"/>
      <c r="D4" s="1316"/>
      <c r="E4" s="1257"/>
      <c r="F4" s="1259" t="s">
        <v>472</v>
      </c>
      <c r="G4" s="1316"/>
      <c r="H4" s="1316"/>
      <c r="I4" s="1316"/>
      <c r="J4" s="1257"/>
      <c r="K4" s="1259" t="s">
        <v>480</v>
      </c>
      <c r="L4" s="1316"/>
      <c r="M4" s="1316"/>
      <c r="N4" s="1257"/>
      <c r="O4" s="1575" t="s">
        <v>536</v>
      </c>
      <c r="P4" s="1576"/>
      <c r="Q4" s="1576"/>
      <c r="R4" s="1577"/>
      <c r="S4" s="1218"/>
    </row>
    <row r="5" spans="1:24" s="871" customFormat="1" ht="29.25" customHeight="1" x14ac:dyDescent="0.15">
      <c r="A5" s="1217"/>
      <c r="B5" s="873" t="s">
        <v>337</v>
      </c>
      <c r="C5" s="1572" t="s">
        <v>336</v>
      </c>
      <c r="D5" s="1573"/>
      <c r="E5" s="1574"/>
      <c r="F5" s="874" t="s">
        <v>393</v>
      </c>
      <c r="G5" s="1572" t="s">
        <v>336</v>
      </c>
      <c r="H5" s="1573"/>
      <c r="I5" s="1574"/>
      <c r="J5" s="27" t="s">
        <v>1216</v>
      </c>
      <c r="K5" s="873" t="s">
        <v>796</v>
      </c>
      <c r="L5" s="1572" t="s">
        <v>336</v>
      </c>
      <c r="M5" s="1573"/>
      <c r="N5" s="1574"/>
      <c r="O5" s="549" t="s">
        <v>796</v>
      </c>
      <c r="P5" s="1572" t="s">
        <v>336</v>
      </c>
      <c r="Q5" s="1573"/>
      <c r="R5" s="1574"/>
      <c r="S5" s="1218"/>
    </row>
    <row r="6" spans="1:24" s="1078" customFormat="1" ht="27" x14ac:dyDescent="0.15">
      <c r="A6" s="1257"/>
      <c r="B6" s="1047" t="s">
        <v>1069</v>
      </c>
      <c r="C6" s="1057" t="s">
        <v>624</v>
      </c>
      <c r="D6" s="461" t="s">
        <v>311</v>
      </c>
      <c r="E6" s="461" t="s">
        <v>988</v>
      </c>
      <c r="F6" s="1048" t="s">
        <v>1069</v>
      </c>
      <c r="G6" s="1057" t="s">
        <v>624</v>
      </c>
      <c r="H6" s="461" t="s">
        <v>311</v>
      </c>
      <c r="I6" s="461" t="s">
        <v>988</v>
      </c>
      <c r="J6" s="22" t="s">
        <v>1055</v>
      </c>
      <c r="K6" s="1047" t="s">
        <v>1069</v>
      </c>
      <c r="L6" s="1057" t="s">
        <v>624</v>
      </c>
      <c r="M6" s="461" t="s">
        <v>311</v>
      </c>
      <c r="N6" s="461" t="s">
        <v>988</v>
      </c>
      <c r="O6" s="1047" t="s">
        <v>1069</v>
      </c>
      <c r="P6" s="1057" t="s">
        <v>624</v>
      </c>
      <c r="Q6" s="461" t="s">
        <v>311</v>
      </c>
      <c r="R6" s="461" t="s">
        <v>988</v>
      </c>
      <c r="S6" s="1259"/>
    </row>
    <row r="7" spans="1:24" s="540" customFormat="1" ht="24" customHeight="1" x14ac:dyDescent="0.15">
      <c r="A7" s="870">
        <v>2013</v>
      </c>
      <c r="B7" s="121">
        <v>1509</v>
      </c>
      <c r="C7" s="121">
        <v>4174</v>
      </c>
      <c r="D7" s="121">
        <v>0</v>
      </c>
      <c r="E7" s="121">
        <v>0</v>
      </c>
      <c r="F7" s="121">
        <v>1112</v>
      </c>
      <c r="G7" s="121">
        <v>3015</v>
      </c>
      <c r="H7" s="121">
        <v>0</v>
      </c>
      <c r="I7" s="121">
        <v>0</v>
      </c>
      <c r="J7" s="970">
        <v>74</v>
      </c>
      <c r="K7" s="121">
        <v>397</v>
      </c>
      <c r="L7" s="121">
        <v>1159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82">
        <v>0</v>
      </c>
      <c r="S7" s="869">
        <v>2013</v>
      </c>
      <c r="T7" s="539"/>
      <c r="U7" s="539"/>
      <c r="V7" s="539"/>
      <c r="W7" s="539"/>
      <c r="X7" s="539"/>
    </row>
    <row r="8" spans="1:24" s="540" customFormat="1" ht="24" customHeight="1" x14ac:dyDescent="0.15">
      <c r="A8" s="870">
        <v>2014</v>
      </c>
      <c r="B8" s="121">
        <f>K8+F8</f>
        <v>1615</v>
      </c>
      <c r="C8" s="121">
        <f>L8+G8</f>
        <v>4436</v>
      </c>
      <c r="D8" s="121">
        <v>0</v>
      </c>
      <c r="E8" s="121">
        <v>0</v>
      </c>
      <c r="F8" s="121">
        <v>1215</v>
      </c>
      <c r="G8" s="121">
        <v>3287</v>
      </c>
      <c r="H8" s="121">
        <v>0</v>
      </c>
      <c r="I8" s="121">
        <v>0</v>
      </c>
      <c r="J8" s="970">
        <v>75</v>
      </c>
      <c r="K8" s="121">
        <v>400</v>
      </c>
      <c r="L8" s="121">
        <v>1149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82">
        <v>0</v>
      </c>
      <c r="S8" s="869">
        <v>2014</v>
      </c>
      <c r="T8" s="539"/>
      <c r="U8" s="539"/>
      <c r="V8" s="539"/>
      <c r="W8" s="539"/>
      <c r="X8" s="539"/>
    </row>
    <row r="9" spans="1:24" s="540" customFormat="1" ht="24" customHeight="1" x14ac:dyDescent="0.15">
      <c r="A9" s="870">
        <v>2015</v>
      </c>
      <c r="B9" s="121">
        <v>1613</v>
      </c>
      <c r="C9" s="121">
        <v>4255</v>
      </c>
      <c r="D9" s="121">
        <v>0</v>
      </c>
      <c r="E9" s="121">
        <v>0</v>
      </c>
      <c r="F9" s="121">
        <v>1133</v>
      </c>
      <c r="G9" s="121">
        <v>2974</v>
      </c>
      <c r="H9" s="121">
        <v>0</v>
      </c>
      <c r="I9" s="121">
        <v>0</v>
      </c>
      <c r="J9" s="970">
        <v>70.24178549287042</v>
      </c>
      <c r="K9" s="121">
        <v>480</v>
      </c>
      <c r="L9" s="121">
        <v>1281</v>
      </c>
      <c r="M9" s="121">
        <v>0</v>
      </c>
      <c r="N9" s="121">
        <v>0</v>
      </c>
      <c r="O9" s="121">
        <v>0</v>
      </c>
      <c r="P9" s="121">
        <v>0</v>
      </c>
      <c r="Q9" s="121" t="s">
        <v>876</v>
      </c>
      <c r="R9" s="182">
        <v>0</v>
      </c>
      <c r="S9" s="869">
        <v>2015</v>
      </c>
      <c r="T9" s="539"/>
      <c r="U9" s="539"/>
      <c r="V9" s="539"/>
      <c r="W9" s="539"/>
      <c r="X9" s="539"/>
    </row>
    <row r="10" spans="1:24" s="540" customFormat="1" ht="24" customHeight="1" x14ac:dyDescent="0.15">
      <c r="A10" s="870">
        <v>2016</v>
      </c>
      <c r="B10" s="121">
        <v>1662</v>
      </c>
      <c r="C10" s="121">
        <v>4311</v>
      </c>
      <c r="D10" s="121">
        <v>0</v>
      </c>
      <c r="E10" s="121">
        <v>0</v>
      </c>
      <c r="F10" s="121">
        <v>596</v>
      </c>
      <c r="G10" s="121">
        <v>2120</v>
      </c>
      <c r="H10" s="121">
        <v>0</v>
      </c>
      <c r="I10" s="121">
        <v>0</v>
      </c>
      <c r="J10" s="970">
        <v>35</v>
      </c>
      <c r="K10" s="121">
        <v>1066</v>
      </c>
      <c r="L10" s="121">
        <v>2191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82">
        <v>0</v>
      </c>
      <c r="S10" s="869">
        <v>2016</v>
      </c>
      <c r="T10" s="539"/>
      <c r="U10" s="539"/>
      <c r="V10" s="539"/>
      <c r="W10" s="539"/>
      <c r="X10" s="539"/>
    </row>
    <row r="11" spans="1:24" s="540" customFormat="1" ht="24" customHeight="1" x14ac:dyDescent="0.15">
      <c r="A11" s="870">
        <v>2017</v>
      </c>
      <c r="B11" s="121">
        <v>1656</v>
      </c>
      <c r="C11" s="121">
        <v>4231</v>
      </c>
      <c r="D11" s="121">
        <v>0</v>
      </c>
      <c r="E11" s="121">
        <v>0</v>
      </c>
      <c r="F11" s="121">
        <v>590</v>
      </c>
      <c r="G11" s="121">
        <v>2072</v>
      </c>
      <c r="H11" s="121">
        <v>0</v>
      </c>
      <c r="I11" s="121">
        <v>0</v>
      </c>
      <c r="J11" s="970">
        <v>35.628019323671495</v>
      </c>
      <c r="K11" s="121">
        <v>1066</v>
      </c>
      <c r="L11" s="121">
        <v>2159</v>
      </c>
      <c r="M11" s="121">
        <v>0</v>
      </c>
      <c r="N11" s="121">
        <v>0</v>
      </c>
      <c r="O11" s="121">
        <v>0</v>
      </c>
      <c r="P11" s="121">
        <v>0</v>
      </c>
      <c r="Q11" s="121" t="s">
        <v>732</v>
      </c>
      <c r="R11" s="182" t="s">
        <v>732</v>
      </c>
      <c r="S11" s="869">
        <v>2017</v>
      </c>
      <c r="T11" s="539"/>
      <c r="U11" s="539"/>
      <c r="V11" s="539"/>
      <c r="W11" s="539"/>
      <c r="X11" s="539"/>
    </row>
    <row r="12" spans="1:24" s="540" customFormat="1" ht="24" customHeight="1" x14ac:dyDescent="0.15">
      <c r="A12" s="870">
        <v>2018</v>
      </c>
      <c r="B12" s="920">
        <v>1677</v>
      </c>
      <c r="C12" s="121">
        <v>4281</v>
      </c>
      <c r="D12" s="121">
        <v>0</v>
      </c>
      <c r="E12" s="121">
        <v>0</v>
      </c>
      <c r="F12" s="121">
        <v>562</v>
      </c>
      <c r="G12" s="121">
        <v>1990</v>
      </c>
      <c r="H12" s="121">
        <v>0</v>
      </c>
      <c r="I12" s="121">
        <v>0</v>
      </c>
      <c r="J12" s="970">
        <v>33.512224209898626</v>
      </c>
      <c r="K12" s="121">
        <v>1115</v>
      </c>
      <c r="L12" s="121">
        <v>2291</v>
      </c>
      <c r="M12" s="121">
        <v>0</v>
      </c>
      <c r="N12" s="121">
        <v>0</v>
      </c>
      <c r="O12" s="121">
        <v>0</v>
      </c>
      <c r="P12" s="121">
        <v>0</v>
      </c>
      <c r="Q12" s="121" t="s">
        <v>732</v>
      </c>
      <c r="R12" s="182" t="s">
        <v>732</v>
      </c>
      <c r="S12" s="869">
        <v>2018</v>
      </c>
      <c r="T12" s="539"/>
      <c r="U12" s="539"/>
      <c r="V12" s="539"/>
      <c r="W12" s="539"/>
      <c r="X12" s="539"/>
    </row>
    <row r="13" spans="1:24" s="1139" customFormat="1" ht="24" customHeight="1" x14ac:dyDescent="0.15">
      <c r="A13" s="674">
        <v>2019</v>
      </c>
      <c r="B13" s="955">
        <v>1765</v>
      </c>
      <c r="C13" s="955">
        <v>4478</v>
      </c>
      <c r="D13" s="621">
        <v>0</v>
      </c>
      <c r="E13" s="621">
        <v>0</v>
      </c>
      <c r="F13" s="955">
        <v>548</v>
      </c>
      <c r="G13" s="955">
        <v>1907</v>
      </c>
      <c r="H13" s="621">
        <v>0</v>
      </c>
      <c r="I13" s="621">
        <v>0</v>
      </c>
      <c r="J13" s="971">
        <v>31.05</v>
      </c>
      <c r="K13" s="955">
        <v>1217</v>
      </c>
      <c r="L13" s="955">
        <v>2571</v>
      </c>
      <c r="M13" s="621">
        <v>0</v>
      </c>
      <c r="N13" s="621">
        <v>0</v>
      </c>
      <c r="O13" s="621">
        <v>0</v>
      </c>
      <c r="P13" s="621">
        <v>0</v>
      </c>
      <c r="Q13" s="621">
        <v>0</v>
      </c>
      <c r="R13" s="621">
        <v>0</v>
      </c>
      <c r="S13" s="932">
        <v>2019</v>
      </c>
      <c r="T13" s="1145"/>
      <c r="U13" s="1145"/>
      <c r="V13" s="1145"/>
      <c r="W13" s="1145"/>
      <c r="X13" s="1145"/>
    </row>
    <row r="14" spans="1:24" s="871" customFormat="1" ht="12.75" customHeight="1" x14ac:dyDescent="0.2">
      <c r="A14" s="163" t="s">
        <v>158</v>
      </c>
      <c r="B14" s="550"/>
      <c r="C14" s="551"/>
      <c r="D14" s="551"/>
      <c r="E14" s="551"/>
      <c r="F14" s="551"/>
      <c r="G14" s="551"/>
      <c r="H14" s="551"/>
      <c r="I14" s="551"/>
      <c r="J14" s="551"/>
      <c r="K14" s="551"/>
      <c r="L14" s="551"/>
      <c r="M14" s="551"/>
      <c r="N14" s="551"/>
      <c r="O14" s="550"/>
      <c r="P14" s="550"/>
      <c r="Q14" s="550"/>
      <c r="R14" s="550"/>
      <c r="S14" s="552"/>
      <c r="T14" s="531"/>
      <c r="U14" s="531"/>
      <c r="V14" s="531"/>
      <c r="W14" s="531"/>
      <c r="X14" s="531"/>
    </row>
    <row r="15" spans="1:24" s="871" customFormat="1" ht="12.75" customHeight="1" x14ac:dyDescent="0.2">
      <c r="A15" s="163" t="s">
        <v>492</v>
      </c>
      <c r="B15" s="550"/>
      <c r="C15" s="551"/>
      <c r="D15" s="551"/>
      <c r="E15" s="551"/>
      <c r="F15" s="551"/>
      <c r="G15" s="551"/>
      <c r="H15" s="551"/>
      <c r="I15" s="551"/>
      <c r="J15" s="551"/>
      <c r="K15" s="551"/>
      <c r="L15" s="551"/>
      <c r="M15" s="551"/>
      <c r="N15" s="551"/>
      <c r="O15" s="550"/>
      <c r="P15" s="550"/>
      <c r="Q15" s="550"/>
      <c r="R15" s="550"/>
      <c r="S15" s="552"/>
      <c r="T15" s="531"/>
      <c r="U15" s="531"/>
      <c r="V15" s="531"/>
      <c r="W15" s="531"/>
      <c r="X15" s="531"/>
    </row>
    <row r="16" spans="1:24" ht="12" customHeight="1" x14ac:dyDescent="0.2">
      <c r="A16" s="163" t="s">
        <v>1173</v>
      </c>
      <c r="B16" s="522"/>
      <c r="C16" s="522"/>
      <c r="D16" s="522"/>
      <c r="E16" s="522"/>
      <c r="F16" s="508"/>
      <c r="G16" s="508"/>
      <c r="H16" s="508"/>
      <c r="I16" s="508"/>
      <c r="J16" s="508"/>
      <c r="K16" s="522"/>
      <c r="L16" s="522"/>
      <c r="M16" s="522"/>
      <c r="N16" s="522"/>
      <c r="O16" s="508"/>
      <c r="P16" s="508"/>
      <c r="Q16" s="508"/>
      <c r="R16" s="508"/>
      <c r="S16" s="508"/>
    </row>
    <row r="17" spans="1:19" x14ac:dyDescent="0.2">
      <c r="A17" s="163" t="s">
        <v>1204</v>
      </c>
      <c r="B17" s="522"/>
      <c r="C17" s="522"/>
      <c r="D17" s="522"/>
      <c r="E17" s="522"/>
      <c r="F17" s="508"/>
      <c r="G17" s="508"/>
      <c r="H17" s="508"/>
      <c r="I17" s="508"/>
      <c r="J17" s="508"/>
      <c r="K17" s="522"/>
      <c r="L17" s="522"/>
      <c r="M17" s="522"/>
      <c r="N17" s="522"/>
      <c r="O17" s="508"/>
      <c r="P17" s="508"/>
      <c r="Q17" s="508"/>
      <c r="R17" s="508"/>
      <c r="S17" s="508"/>
    </row>
    <row r="18" spans="1:19" x14ac:dyDescent="0.2">
      <c r="A18" s="522"/>
      <c r="B18" s="522"/>
      <c r="C18" s="522"/>
      <c r="D18" s="522"/>
      <c r="E18" s="522"/>
      <c r="F18" s="508"/>
      <c r="G18" s="508"/>
      <c r="H18" s="508"/>
      <c r="I18" s="508"/>
      <c r="J18" s="508"/>
      <c r="K18" s="522"/>
      <c r="L18" s="522"/>
      <c r="M18" s="522"/>
      <c r="N18" s="522"/>
      <c r="O18" s="508"/>
      <c r="P18" s="508"/>
      <c r="Q18" s="508"/>
      <c r="R18" s="508"/>
      <c r="S18" s="508"/>
    </row>
    <row r="19" spans="1:19" x14ac:dyDescent="0.2">
      <c r="A19" s="522"/>
      <c r="B19" s="522"/>
      <c r="C19" s="522"/>
      <c r="D19" s="522"/>
      <c r="E19" s="522"/>
      <c r="F19" s="508"/>
      <c r="G19" s="508"/>
      <c r="H19" s="508"/>
      <c r="I19" s="508"/>
      <c r="J19" s="508"/>
      <c r="K19" s="522"/>
      <c r="L19" s="522"/>
      <c r="M19" s="522"/>
      <c r="N19" s="522"/>
      <c r="O19" s="508"/>
      <c r="P19" s="508"/>
      <c r="Q19" s="508"/>
      <c r="R19" s="508"/>
      <c r="S19" s="508"/>
    </row>
    <row r="20" spans="1:19" x14ac:dyDescent="0.2">
      <c r="A20" s="522"/>
      <c r="B20" s="522"/>
      <c r="C20" s="522"/>
      <c r="D20" s="522"/>
      <c r="E20" s="522"/>
      <c r="F20" s="508"/>
      <c r="G20" s="508"/>
      <c r="H20" s="508"/>
      <c r="I20" s="508"/>
      <c r="J20" s="508"/>
      <c r="K20" s="522"/>
      <c r="L20" s="522"/>
      <c r="M20" s="522"/>
      <c r="N20" s="522"/>
      <c r="O20" s="508"/>
      <c r="P20" s="508"/>
      <c r="Q20" s="508"/>
      <c r="R20" s="508"/>
      <c r="S20" s="508"/>
    </row>
    <row r="21" spans="1:19" ht="14.25" customHeight="1" x14ac:dyDescent="0.3">
      <c r="A21" s="522"/>
      <c r="B21" s="522"/>
      <c r="C21" s="522"/>
      <c r="D21" s="522"/>
      <c r="E21" s="522"/>
      <c r="F21" s="508"/>
      <c r="G21" s="508"/>
      <c r="H21" s="508"/>
      <c r="I21" s="508"/>
      <c r="J21" s="508"/>
      <c r="K21" s="522"/>
      <c r="L21" s="100"/>
      <c r="M21" s="100"/>
      <c r="N21" s="100"/>
      <c r="O21" s="508"/>
      <c r="P21" s="508"/>
      <c r="Q21" s="508"/>
      <c r="R21" s="508"/>
      <c r="S21" s="508"/>
    </row>
    <row r="22" spans="1:19" ht="17.25" x14ac:dyDescent="0.3">
      <c r="A22" s="522"/>
      <c r="B22" s="522"/>
      <c r="C22" s="522"/>
      <c r="D22" s="522"/>
      <c r="E22" s="522"/>
      <c r="F22" s="508"/>
      <c r="G22" s="508"/>
      <c r="H22" s="508"/>
      <c r="I22" s="508"/>
      <c r="J22" s="508"/>
      <c r="K22" s="522"/>
      <c r="L22" s="100"/>
      <c r="M22" s="100"/>
      <c r="N22" s="100"/>
      <c r="O22" s="508"/>
      <c r="P22" s="508"/>
      <c r="Q22" s="508"/>
      <c r="R22" s="508"/>
      <c r="S22" s="508"/>
    </row>
    <row r="23" spans="1:19" x14ac:dyDescent="0.2">
      <c r="A23" s="532"/>
      <c r="B23" s="522"/>
      <c r="C23" s="522"/>
      <c r="D23" s="522"/>
      <c r="E23" s="522"/>
      <c r="F23" s="508"/>
      <c r="G23" s="508"/>
      <c r="H23" s="508"/>
      <c r="I23" s="508"/>
      <c r="J23" s="508"/>
      <c r="K23" s="522"/>
      <c r="L23" s="522"/>
      <c r="M23" s="522"/>
      <c r="N23" s="522"/>
      <c r="O23" s="508"/>
      <c r="P23" s="508"/>
      <c r="Q23" s="508"/>
      <c r="R23" s="508"/>
      <c r="S23" s="508"/>
    </row>
    <row r="24" spans="1:19" x14ac:dyDescent="0.2">
      <c r="A24" s="532"/>
      <c r="F24" s="508"/>
      <c r="G24" s="508"/>
      <c r="H24" s="508"/>
      <c r="I24" s="508"/>
      <c r="J24" s="508"/>
      <c r="O24" s="508"/>
      <c r="P24" s="508"/>
      <c r="Q24" s="508"/>
      <c r="R24" s="508"/>
      <c r="S24" s="508"/>
    </row>
    <row r="25" spans="1:19" x14ac:dyDescent="0.2">
      <c r="A25" s="532"/>
      <c r="F25" s="508"/>
      <c r="G25" s="508"/>
      <c r="H25" s="508"/>
      <c r="I25" s="508"/>
      <c r="J25" s="508"/>
      <c r="O25" s="508"/>
      <c r="P25" s="508"/>
      <c r="Q25" s="508"/>
      <c r="R25" s="508"/>
      <c r="S25" s="508"/>
    </row>
    <row r="26" spans="1:19" x14ac:dyDescent="0.2">
      <c r="A26" s="532"/>
      <c r="F26" s="508"/>
      <c r="G26" s="508"/>
      <c r="H26" s="508"/>
      <c r="I26" s="508"/>
      <c r="J26" s="508"/>
      <c r="O26" s="508"/>
      <c r="P26" s="508"/>
      <c r="Q26" s="508"/>
      <c r="R26" s="508"/>
      <c r="S26" s="508"/>
    </row>
    <row r="27" spans="1:19" x14ac:dyDescent="0.2">
      <c r="A27" s="532"/>
      <c r="F27" s="508"/>
      <c r="G27" s="508"/>
      <c r="H27" s="508"/>
      <c r="I27" s="508"/>
      <c r="J27" s="508"/>
      <c r="O27" s="508"/>
      <c r="P27" s="508"/>
      <c r="Q27" s="508"/>
      <c r="R27" s="508"/>
      <c r="S27" s="508"/>
    </row>
    <row r="28" spans="1:19" x14ac:dyDescent="0.2">
      <c r="A28" s="532"/>
      <c r="F28" s="508"/>
      <c r="G28" s="508"/>
      <c r="H28" s="508"/>
      <c r="I28" s="508"/>
      <c r="J28" s="508"/>
      <c r="O28" s="508"/>
      <c r="P28" s="508"/>
      <c r="Q28" s="508"/>
      <c r="R28" s="508"/>
      <c r="S28" s="508"/>
    </row>
    <row r="29" spans="1:19" x14ac:dyDescent="0.2">
      <c r="A29" s="532"/>
      <c r="F29" s="508"/>
      <c r="G29" s="508"/>
      <c r="H29" s="508"/>
      <c r="I29" s="508"/>
      <c r="J29" s="508"/>
      <c r="O29" s="508"/>
      <c r="P29" s="508"/>
      <c r="Q29" s="508"/>
      <c r="R29" s="508"/>
      <c r="S29" s="508"/>
    </row>
    <row r="30" spans="1:19" x14ac:dyDescent="0.2">
      <c r="A30" s="532"/>
      <c r="F30" s="508"/>
      <c r="G30" s="508"/>
      <c r="H30" s="508"/>
      <c r="I30" s="508"/>
      <c r="J30" s="508"/>
      <c r="O30" s="508"/>
      <c r="P30" s="508"/>
      <c r="Q30" s="508"/>
      <c r="R30" s="508"/>
      <c r="S30" s="508"/>
    </row>
    <row r="31" spans="1:19" x14ac:dyDescent="0.2">
      <c r="A31" s="532"/>
      <c r="F31" s="508"/>
      <c r="G31" s="508"/>
      <c r="H31" s="508"/>
      <c r="I31" s="508"/>
      <c r="J31" s="508"/>
      <c r="O31" s="508"/>
      <c r="P31" s="508"/>
      <c r="Q31" s="508"/>
      <c r="R31" s="508"/>
      <c r="S31" s="508"/>
    </row>
    <row r="32" spans="1:19" x14ac:dyDescent="0.2">
      <c r="A32" s="532"/>
      <c r="F32" s="508"/>
      <c r="G32" s="508"/>
      <c r="H32" s="508"/>
      <c r="I32" s="508"/>
      <c r="J32" s="508"/>
      <c r="O32" s="508"/>
      <c r="P32" s="508"/>
      <c r="Q32" s="508"/>
      <c r="R32" s="508"/>
      <c r="S32" s="508"/>
    </row>
    <row r="33" spans="1:19" x14ac:dyDescent="0.2">
      <c r="A33" s="532"/>
      <c r="F33" s="508"/>
      <c r="G33" s="508"/>
      <c r="H33" s="508"/>
      <c r="I33" s="508"/>
      <c r="J33" s="508"/>
      <c r="O33" s="508"/>
      <c r="P33" s="508"/>
      <c r="Q33" s="508"/>
      <c r="R33" s="508"/>
      <c r="S33" s="508"/>
    </row>
    <row r="34" spans="1:19" x14ac:dyDescent="0.2">
      <c r="A34" s="532"/>
      <c r="F34" s="508"/>
      <c r="G34" s="508"/>
      <c r="H34" s="508"/>
      <c r="I34" s="508"/>
      <c r="J34" s="508"/>
      <c r="O34" s="508"/>
      <c r="P34" s="508"/>
      <c r="Q34" s="508"/>
      <c r="R34" s="508"/>
      <c r="S34" s="508"/>
    </row>
    <row r="35" spans="1:19" x14ac:dyDescent="0.2">
      <c r="A35" s="532"/>
      <c r="F35" s="508"/>
      <c r="G35" s="508"/>
      <c r="H35" s="508"/>
      <c r="I35" s="508"/>
      <c r="J35" s="508"/>
      <c r="O35" s="508"/>
      <c r="P35" s="508"/>
      <c r="Q35" s="508"/>
      <c r="R35" s="508"/>
      <c r="S35" s="508"/>
    </row>
    <row r="36" spans="1:19" x14ac:dyDescent="0.2">
      <c r="A36" s="532"/>
      <c r="F36" s="508"/>
      <c r="G36" s="508"/>
      <c r="H36" s="508"/>
      <c r="I36" s="508"/>
      <c r="J36" s="508"/>
      <c r="O36" s="508"/>
      <c r="P36" s="508"/>
      <c r="Q36" s="508"/>
      <c r="R36" s="508"/>
      <c r="S36" s="508"/>
    </row>
    <row r="37" spans="1:19" x14ac:dyDescent="0.2">
      <c r="A37" s="532"/>
      <c r="F37" s="508"/>
      <c r="G37" s="508"/>
      <c r="H37" s="508"/>
      <c r="I37" s="508"/>
      <c r="J37" s="508"/>
      <c r="O37" s="508"/>
      <c r="P37" s="508"/>
      <c r="Q37" s="508"/>
      <c r="R37" s="508"/>
      <c r="S37" s="508"/>
    </row>
    <row r="38" spans="1:19" x14ac:dyDescent="0.2">
      <c r="A38" s="532"/>
      <c r="F38" s="508"/>
      <c r="G38" s="508"/>
      <c r="H38" s="508"/>
      <c r="I38" s="508"/>
      <c r="J38" s="508"/>
      <c r="O38" s="508"/>
      <c r="P38" s="508"/>
      <c r="Q38" s="508"/>
      <c r="R38" s="508"/>
      <c r="S38" s="508"/>
    </row>
    <row r="39" spans="1:19" x14ac:dyDescent="0.2">
      <c r="A39" s="532"/>
      <c r="F39" s="508"/>
      <c r="G39" s="508"/>
      <c r="H39" s="508"/>
      <c r="I39" s="508"/>
      <c r="J39" s="508"/>
      <c r="O39" s="508"/>
      <c r="P39" s="508"/>
      <c r="Q39" s="508"/>
      <c r="R39" s="508"/>
      <c r="S39" s="508"/>
    </row>
    <row r="40" spans="1:19" x14ac:dyDescent="0.2">
      <c r="A40" s="532"/>
      <c r="F40" s="508"/>
      <c r="G40" s="508"/>
      <c r="H40" s="508"/>
      <c r="I40" s="508"/>
      <c r="J40" s="508"/>
      <c r="O40" s="508"/>
      <c r="P40" s="508"/>
      <c r="Q40" s="508"/>
      <c r="R40" s="508"/>
      <c r="S40" s="508"/>
    </row>
    <row r="41" spans="1:19" x14ac:dyDescent="0.2">
      <c r="A41" s="532"/>
      <c r="F41" s="508"/>
      <c r="G41" s="508"/>
      <c r="H41" s="508"/>
      <c r="I41" s="508"/>
      <c r="J41" s="508"/>
      <c r="O41" s="508"/>
      <c r="P41" s="508"/>
      <c r="Q41" s="508"/>
      <c r="R41" s="508"/>
      <c r="S41" s="508"/>
    </row>
    <row r="42" spans="1:19" x14ac:dyDescent="0.2">
      <c r="A42" s="532"/>
      <c r="F42" s="508"/>
      <c r="G42" s="508"/>
      <c r="H42" s="508"/>
      <c r="I42" s="508"/>
      <c r="J42" s="508"/>
      <c r="O42" s="508"/>
      <c r="P42" s="508"/>
      <c r="Q42" s="508"/>
      <c r="R42" s="508"/>
      <c r="S42" s="508"/>
    </row>
    <row r="43" spans="1:19" x14ac:dyDescent="0.2">
      <c r="A43" s="532"/>
      <c r="F43" s="508"/>
      <c r="G43" s="508"/>
      <c r="H43" s="508"/>
      <c r="I43" s="508"/>
      <c r="J43" s="508"/>
      <c r="O43" s="508"/>
      <c r="P43" s="508"/>
      <c r="Q43" s="508"/>
      <c r="R43" s="508"/>
      <c r="S43" s="508"/>
    </row>
    <row r="44" spans="1:19" x14ac:dyDescent="0.2">
      <c r="A44" s="532"/>
      <c r="F44" s="508"/>
      <c r="G44" s="508"/>
      <c r="H44" s="508"/>
      <c r="I44" s="508"/>
      <c r="J44" s="508"/>
      <c r="O44" s="508"/>
      <c r="P44" s="508"/>
      <c r="Q44" s="508"/>
      <c r="R44" s="508"/>
      <c r="S44" s="508"/>
    </row>
    <row r="45" spans="1:19" x14ac:dyDescent="0.2">
      <c r="A45" s="532"/>
      <c r="F45" s="508"/>
      <c r="G45" s="508"/>
      <c r="H45" s="508"/>
      <c r="I45" s="508"/>
      <c r="J45" s="508"/>
      <c r="O45" s="508"/>
      <c r="P45" s="508"/>
      <c r="Q45" s="508"/>
      <c r="R45" s="508"/>
      <c r="S45" s="508"/>
    </row>
    <row r="46" spans="1:19" x14ac:dyDescent="0.2">
      <c r="A46" s="532"/>
      <c r="F46" s="508"/>
      <c r="G46" s="508"/>
      <c r="H46" s="508"/>
      <c r="I46" s="508"/>
      <c r="J46" s="508"/>
      <c r="O46" s="508"/>
      <c r="P46" s="508"/>
      <c r="Q46" s="508"/>
      <c r="R46" s="508"/>
      <c r="S46" s="508"/>
    </row>
    <row r="47" spans="1:19" x14ac:dyDescent="0.2">
      <c r="A47" s="532"/>
      <c r="F47" s="508"/>
      <c r="G47" s="508"/>
      <c r="H47" s="508"/>
      <c r="I47" s="508"/>
      <c r="J47" s="508"/>
      <c r="O47" s="508"/>
      <c r="P47" s="508"/>
      <c r="Q47" s="508"/>
      <c r="R47" s="508"/>
      <c r="S47" s="508"/>
    </row>
    <row r="48" spans="1:19" x14ac:dyDescent="0.2">
      <c r="A48" s="532"/>
      <c r="F48" s="508"/>
      <c r="G48" s="508"/>
      <c r="H48" s="508"/>
      <c r="I48" s="508"/>
      <c r="J48" s="508"/>
      <c r="O48" s="508"/>
      <c r="P48" s="508"/>
      <c r="Q48" s="508"/>
      <c r="R48" s="508"/>
      <c r="S48" s="508"/>
    </row>
    <row r="49" spans="1:19" x14ac:dyDescent="0.2">
      <c r="A49" s="532"/>
      <c r="F49" s="508"/>
      <c r="G49" s="508"/>
      <c r="H49" s="508"/>
      <c r="I49" s="508"/>
      <c r="J49" s="508"/>
      <c r="O49" s="508"/>
      <c r="P49" s="508"/>
      <c r="Q49" s="508"/>
      <c r="R49" s="508"/>
      <c r="S49" s="508"/>
    </row>
    <row r="50" spans="1:19" x14ac:dyDescent="0.2">
      <c r="A50" s="532"/>
      <c r="F50" s="508"/>
      <c r="G50" s="508"/>
      <c r="H50" s="508"/>
      <c r="I50" s="508"/>
      <c r="J50" s="508"/>
      <c r="O50" s="508"/>
      <c r="P50" s="508"/>
      <c r="Q50" s="508"/>
      <c r="R50" s="508"/>
      <c r="S50" s="508"/>
    </row>
    <row r="51" spans="1:19" x14ac:dyDescent="0.2">
      <c r="A51" s="532"/>
      <c r="F51" s="508"/>
      <c r="G51" s="508"/>
      <c r="H51" s="508"/>
      <c r="I51" s="508"/>
      <c r="J51" s="508"/>
      <c r="O51" s="508"/>
      <c r="P51" s="508"/>
      <c r="Q51" s="508"/>
      <c r="R51" s="508"/>
      <c r="S51" s="508"/>
    </row>
    <row r="52" spans="1:19" x14ac:dyDescent="0.2">
      <c r="A52" s="532"/>
      <c r="F52" s="508"/>
      <c r="G52" s="508"/>
      <c r="H52" s="508"/>
      <c r="I52" s="508"/>
      <c r="J52" s="508"/>
      <c r="O52" s="508"/>
      <c r="P52" s="508"/>
      <c r="Q52" s="508"/>
      <c r="R52" s="508"/>
      <c r="S52" s="508"/>
    </row>
    <row r="53" spans="1:19" x14ac:dyDescent="0.2">
      <c r="A53" s="532"/>
      <c r="F53" s="508"/>
      <c r="G53" s="508"/>
      <c r="H53" s="508"/>
      <c r="I53" s="508"/>
      <c r="J53" s="508"/>
      <c r="O53" s="508"/>
      <c r="P53" s="508"/>
      <c r="Q53" s="508"/>
      <c r="R53" s="508"/>
      <c r="S53" s="508"/>
    </row>
    <row r="54" spans="1:19" x14ac:dyDescent="0.2">
      <c r="A54" s="532"/>
      <c r="F54" s="508"/>
      <c r="G54" s="508"/>
      <c r="H54" s="508"/>
      <c r="I54" s="508"/>
      <c r="J54" s="508"/>
      <c r="O54" s="508"/>
      <c r="P54" s="508"/>
      <c r="Q54" s="508"/>
      <c r="R54" s="508"/>
      <c r="S54" s="508"/>
    </row>
    <row r="55" spans="1:19" x14ac:dyDescent="0.2">
      <c r="A55" s="532"/>
      <c r="F55" s="508"/>
      <c r="G55" s="508"/>
      <c r="H55" s="508"/>
      <c r="I55" s="508"/>
      <c r="J55" s="508"/>
      <c r="O55" s="508"/>
      <c r="P55" s="508"/>
      <c r="Q55" s="508"/>
      <c r="R55" s="508"/>
      <c r="S55" s="508"/>
    </row>
    <row r="56" spans="1:19" x14ac:dyDescent="0.2">
      <c r="A56" s="532"/>
      <c r="F56" s="508"/>
      <c r="G56" s="508"/>
      <c r="H56" s="508"/>
      <c r="I56" s="508"/>
      <c r="J56" s="508"/>
      <c r="O56" s="508"/>
      <c r="P56" s="508"/>
      <c r="Q56" s="508"/>
      <c r="R56" s="508"/>
      <c r="S56" s="508"/>
    </row>
    <row r="57" spans="1:19" x14ac:dyDescent="0.2">
      <c r="A57" s="532"/>
      <c r="F57" s="508"/>
      <c r="G57" s="508"/>
      <c r="H57" s="508"/>
      <c r="I57" s="508"/>
      <c r="J57" s="508"/>
      <c r="O57" s="508"/>
      <c r="P57" s="508"/>
      <c r="Q57" s="508"/>
      <c r="R57" s="508"/>
      <c r="S57" s="508"/>
    </row>
    <row r="58" spans="1:19" x14ac:dyDescent="0.2">
      <c r="A58" s="532"/>
      <c r="F58" s="508"/>
      <c r="G58" s="508"/>
      <c r="H58" s="508"/>
      <c r="I58" s="508"/>
      <c r="J58" s="508"/>
      <c r="O58" s="508"/>
      <c r="P58" s="508"/>
      <c r="Q58" s="508"/>
      <c r="R58" s="508"/>
      <c r="S58" s="508"/>
    </row>
    <row r="59" spans="1:19" x14ac:dyDescent="0.2">
      <c r="A59" s="532"/>
      <c r="F59" s="508"/>
      <c r="G59" s="508"/>
      <c r="H59" s="508"/>
      <c r="I59" s="508"/>
      <c r="J59" s="508"/>
      <c r="O59" s="508"/>
      <c r="P59" s="508"/>
      <c r="Q59" s="508"/>
      <c r="R59" s="508"/>
      <c r="S59" s="508"/>
    </row>
    <row r="60" spans="1:19" x14ac:dyDescent="0.2">
      <c r="A60" s="532"/>
      <c r="F60" s="508"/>
      <c r="G60" s="508"/>
      <c r="H60" s="508"/>
      <c r="I60" s="508"/>
      <c r="J60" s="508"/>
      <c r="O60" s="508"/>
      <c r="P60" s="508"/>
      <c r="Q60" s="508"/>
      <c r="R60" s="508"/>
      <c r="S60" s="508"/>
    </row>
    <row r="61" spans="1:19" x14ac:dyDescent="0.2">
      <c r="A61" s="532"/>
      <c r="F61" s="508"/>
      <c r="G61" s="508"/>
      <c r="H61" s="508"/>
      <c r="I61" s="508"/>
      <c r="J61" s="508"/>
      <c r="O61" s="508"/>
      <c r="P61" s="508"/>
      <c r="Q61" s="508"/>
      <c r="R61" s="508"/>
      <c r="S61" s="508"/>
    </row>
    <row r="62" spans="1:19" x14ac:dyDescent="0.2">
      <c r="A62" s="532"/>
      <c r="F62" s="508"/>
      <c r="G62" s="508"/>
      <c r="H62" s="508"/>
      <c r="I62" s="508"/>
      <c r="J62" s="508"/>
      <c r="O62" s="508"/>
      <c r="P62" s="508"/>
      <c r="Q62" s="508"/>
      <c r="R62" s="508"/>
      <c r="S62" s="508"/>
    </row>
    <row r="63" spans="1:19" x14ac:dyDescent="0.2">
      <c r="A63" s="532"/>
      <c r="F63" s="508"/>
      <c r="G63" s="508"/>
      <c r="H63" s="508"/>
      <c r="I63" s="508"/>
      <c r="J63" s="508"/>
      <c r="O63" s="508"/>
      <c r="P63" s="508"/>
      <c r="Q63" s="508"/>
      <c r="R63" s="508"/>
      <c r="S63" s="508"/>
    </row>
    <row r="64" spans="1:19" x14ac:dyDescent="0.2">
      <c r="A64" s="532"/>
      <c r="F64" s="508"/>
      <c r="G64" s="508"/>
      <c r="H64" s="508"/>
      <c r="I64" s="508"/>
      <c r="J64" s="508"/>
      <c r="O64" s="508"/>
      <c r="P64" s="508"/>
      <c r="Q64" s="508"/>
      <c r="R64" s="508"/>
      <c r="S64" s="508"/>
    </row>
    <row r="65" spans="1:19" x14ac:dyDescent="0.2">
      <c r="A65" s="532"/>
      <c r="F65" s="508"/>
      <c r="G65" s="508"/>
      <c r="H65" s="508"/>
      <c r="I65" s="508"/>
      <c r="J65" s="508"/>
      <c r="O65" s="508"/>
      <c r="P65" s="508"/>
      <c r="Q65" s="508"/>
      <c r="R65" s="508"/>
      <c r="S65" s="508"/>
    </row>
    <row r="66" spans="1:19" x14ac:dyDescent="0.2">
      <c r="A66" s="532"/>
      <c r="F66" s="508"/>
      <c r="G66" s="508"/>
      <c r="H66" s="508"/>
      <c r="I66" s="508"/>
      <c r="J66" s="508"/>
      <c r="O66" s="508"/>
      <c r="P66" s="508"/>
      <c r="Q66" s="508"/>
      <c r="R66" s="508"/>
      <c r="S66" s="508"/>
    </row>
    <row r="67" spans="1:19" x14ac:dyDescent="0.2">
      <c r="A67" s="532"/>
      <c r="F67" s="508"/>
      <c r="G67" s="508"/>
      <c r="H67" s="508"/>
      <c r="I67" s="508"/>
      <c r="J67" s="508"/>
      <c r="O67" s="508"/>
      <c r="P67" s="508"/>
      <c r="Q67" s="508"/>
      <c r="R67" s="508"/>
      <c r="S67" s="508"/>
    </row>
    <row r="68" spans="1:19" x14ac:dyDescent="0.2">
      <c r="A68" s="532"/>
      <c r="F68" s="508"/>
      <c r="G68" s="508"/>
      <c r="H68" s="508"/>
      <c r="I68" s="508"/>
      <c r="J68" s="508"/>
      <c r="O68" s="508"/>
      <c r="P68" s="508"/>
      <c r="Q68" s="508"/>
      <c r="R68" s="508"/>
      <c r="S68" s="508"/>
    </row>
    <row r="69" spans="1:19" x14ac:dyDescent="0.2">
      <c r="F69" s="508"/>
      <c r="G69" s="508"/>
      <c r="H69" s="508"/>
      <c r="I69" s="508"/>
      <c r="J69" s="508"/>
      <c r="O69" s="508"/>
      <c r="P69" s="508"/>
      <c r="Q69" s="508"/>
      <c r="R69" s="508"/>
      <c r="S69" s="508"/>
    </row>
  </sheetData>
  <mergeCells count="16">
    <mergeCell ref="A1:J1"/>
    <mergeCell ref="F3:J3"/>
    <mergeCell ref="F4:J4"/>
    <mergeCell ref="K1:S1"/>
    <mergeCell ref="C5:E5"/>
    <mergeCell ref="L5:N5"/>
    <mergeCell ref="G5:I5"/>
    <mergeCell ref="P5:R5"/>
    <mergeCell ref="A3:A6"/>
    <mergeCell ref="S3:S6"/>
    <mergeCell ref="O3:R3"/>
    <mergeCell ref="O4:R4"/>
    <mergeCell ref="B3:E3"/>
    <mergeCell ref="B4:E4"/>
    <mergeCell ref="K3:N3"/>
    <mergeCell ref="K4:N4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8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I29"/>
  <sheetViews>
    <sheetView view="pageBreakPreview" zoomScaleNormal="100" zoomScaleSheetLayoutView="100" workbookViewId="0">
      <selection activeCell="AF16" sqref="AF16"/>
    </sheetView>
  </sheetViews>
  <sheetFormatPr defaultColWidth="9" defaultRowHeight="12" x14ac:dyDescent="0.2"/>
  <cols>
    <col min="1" max="1" width="6.875" style="533" customWidth="1"/>
    <col min="2" max="2" width="4.5" style="508" customWidth="1"/>
    <col min="3" max="3" width="4.875" style="508" customWidth="1"/>
    <col min="4" max="4" width="4.375" style="508" customWidth="1"/>
    <col min="5" max="5" width="4.75" style="508" customWidth="1"/>
    <col min="6" max="6" width="4.625" style="508" customWidth="1"/>
    <col min="7" max="7" width="4.875" style="508" customWidth="1"/>
    <col min="8" max="8" width="4.625" style="508" customWidth="1"/>
    <col min="9" max="10" width="4.5" style="508" customWidth="1"/>
    <col min="11" max="12" width="7.125" style="508" bestFit="1" customWidth="1"/>
    <col min="13" max="13" width="4.375" style="508" customWidth="1"/>
    <col min="14" max="15" width="7.125" style="508" bestFit="1" customWidth="1"/>
    <col min="16" max="16" width="4.75" style="508" customWidth="1"/>
    <col min="17" max="17" width="4.625" style="508" customWidth="1"/>
    <col min="18" max="21" width="4.5" style="508" customWidth="1"/>
    <col min="22" max="22" width="4.375" style="508" customWidth="1"/>
    <col min="23" max="25" width="4.75" style="508" customWidth="1"/>
    <col min="26" max="26" width="4.625" style="508" customWidth="1"/>
    <col min="27" max="28" width="4.5" style="508" customWidth="1"/>
    <col min="29" max="30" width="7.125" style="508" bestFit="1" customWidth="1"/>
    <col min="31" max="31" width="4.375" style="508" customWidth="1"/>
    <col min="32" max="33" width="7.125" style="508" bestFit="1" customWidth="1"/>
    <col min="34" max="34" width="4.75" style="508" customWidth="1"/>
    <col min="35" max="35" width="6.875" style="508" customWidth="1"/>
    <col min="36" max="16384" width="9" style="508"/>
  </cols>
  <sheetData>
    <row r="1" spans="1:35" s="339" customFormat="1" ht="24.75" customHeight="1" x14ac:dyDescent="0.15">
      <c r="A1" s="1525" t="s">
        <v>30</v>
      </c>
      <c r="B1" s="1525"/>
      <c r="C1" s="1525"/>
      <c r="D1" s="1525"/>
      <c r="E1" s="1525"/>
      <c r="F1" s="1525"/>
      <c r="G1" s="1525"/>
      <c r="H1" s="1525"/>
      <c r="I1" s="1525"/>
      <c r="J1" s="1525"/>
      <c r="K1" s="1525"/>
      <c r="L1" s="1525"/>
      <c r="M1" s="1525"/>
      <c r="N1" s="1525"/>
      <c r="O1" s="1525"/>
      <c r="P1" s="1525"/>
      <c r="Q1" s="1578" t="s">
        <v>471</v>
      </c>
      <c r="R1" s="1578"/>
      <c r="S1" s="1578"/>
      <c r="T1" s="1578"/>
      <c r="U1" s="1578"/>
      <c r="V1" s="1578"/>
      <c r="W1" s="1578"/>
      <c r="X1" s="1578"/>
      <c r="Y1" s="1578"/>
      <c r="Z1" s="1578"/>
      <c r="AA1" s="1578"/>
      <c r="AB1" s="1578"/>
      <c r="AC1" s="1578"/>
      <c r="AD1" s="1578"/>
      <c r="AE1" s="1578"/>
      <c r="AF1" s="1578"/>
      <c r="AG1" s="1578"/>
      <c r="AH1" s="1578"/>
      <c r="AI1" s="1578"/>
    </row>
    <row r="2" spans="1:35" ht="24.75" customHeight="1" x14ac:dyDescent="0.2">
      <c r="A2" s="358" t="s">
        <v>65</v>
      </c>
      <c r="AI2" s="341" t="s">
        <v>1193</v>
      </c>
    </row>
    <row r="3" spans="1:35" s="863" customFormat="1" ht="19.5" customHeight="1" x14ac:dyDescent="0.15">
      <c r="A3" s="1537" t="s">
        <v>170</v>
      </c>
      <c r="B3" s="560" t="s">
        <v>1130</v>
      </c>
      <c r="C3" s="560"/>
      <c r="D3" s="560"/>
      <c r="E3" s="560"/>
      <c r="F3" s="560"/>
      <c r="G3" s="561"/>
      <c r="H3" s="908" t="s">
        <v>866</v>
      </c>
      <c r="I3" s="560"/>
      <c r="J3" s="560"/>
      <c r="K3" s="560"/>
      <c r="L3" s="560"/>
      <c r="M3" s="560"/>
      <c r="N3" s="560"/>
      <c r="O3" s="560"/>
      <c r="P3" s="561"/>
      <c r="Q3" s="908" t="s">
        <v>427</v>
      </c>
      <c r="R3" s="560"/>
      <c r="S3" s="560"/>
      <c r="T3" s="560"/>
      <c r="U3" s="560"/>
      <c r="V3" s="560"/>
      <c r="W3" s="560"/>
      <c r="X3" s="560"/>
      <c r="Y3" s="561"/>
      <c r="Z3" s="908" t="s">
        <v>391</v>
      </c>
      <c r="AA3" s="560"/>
      <c r="AB3" s="560"/>
      <c r="AC3" s="560"/>
      <c r="AD3" s="560"/>
      <c r="AE3" s="560"/>
      <c r="AF3" s="560"/>
      <c r="AG3" s="560"/>
      <c r="AH3" s="561"/>
      <c r="AI3" s="1540" t="s">
        <v>179</v>
      </c>
    </row>
    <row r="4" spans="1:35" s="863" customFormat="1" ht="19.5" customHeight="1" x14ac:dyDescent="0.15">
      <c r="A4" s="1538"/>
      <c r="B4" s="546" t="s">
        <v>735</v>
      </c>
      <c r="C4" s="189"/>
      <c r="D4" s="1581" t="s">
        <v>218</v>
      </c>
      <c r="E4" s="1582"/>
      <c r="F4" s="553" t="s">
        <v>237</v>
      </c>
      <c r="G4" s="554"/>
      <c r="H4" s="553" t="s">
        <v>341</v>
      </c>
      <c r="I4" s="555"/>
      <c r="J4" s="554"/>
      <c r="K4" s="345" t="s">
        <v>940</v>
      </c>
      <c r="L4" s="546"/>
      <c r="M4" s="189"/>
      <c r="N4" s="345" t="s">
        <v>433</v>
      </c>
      <c r="O4" s="546"/>
      <c r="P4" s="189"/>
      <c r="Q4" s="553" t="s">
        <v>341</v>
      </c>
      <c r="R4" s="555"/>
      <c r="S4" s="554"/>
      <c r="T4" s="345" t="s">
        <v>940</v>
      </c>
      <c r="U4" s="546"/>
      <c r="V4" s="189"/>
      <c r="W4" s="345" t="s">
        <v>433</v>
      </c>
      <c r="X4" s="546"/>
      <c r="Y4" s="189"/>
      <c r="Z4" s="553" t="s">
        <v>341</v>
      </c>
      <c r="AA4" s="555"/>
      <c r="AB4" s="554"/>
      <c r="AC4" s="345" t="s">
        <v>904</v>
      </c>
      <c r="AD4" s="546"/>
      <c r="AE4" s="189"/>
      <c r="AF4" s="994" t="s">
        <v>905</v>
      </c>
      <c r="AG4" s="546"/>
      <c r="AH4" s="189"/>
      <c r="AI4" s="1541"/>
    </row>
    <row r="5" spans="1:35" s="863" customFormat="1" ht="19.5" customHeight="1" x14ac:dyDescent="0.15">
      <c r="A5" s="1538"/>
      <c r="B5" s="526" t="s">
        <v>191</v>
      </c>
      <c r="C5" s="516"/>
      <c r="D5" s="349" t="s">
        <v>209</v>
      </c>
      <c r="E5" s="516"/>
      <c r="F5" s="349" t="s">
        <v>221</v>
      </c>
      <c r="G5" s="516"/>
      <c r="H5" s="349" t="s">
        <v>219</v>
      </c>
      <c r="I5" s="526"/>
      <c r="J5" s="516"/>
      <c r="K5" s="523" t="s">
        <v>54</v>
      </c>
      <c r="L5" s="524"/>
      <c r="M5" s="525"/>
      <c r="N5" s="349" t="s">
        <v>942</v>
      </c>
      <c r="O5" s="526"/>
      <c r="P5" s="516"/>
      <c r="Q5" s="349" t="s">
        <v>219</v>
      </c>
      <c r="R5" s="526"/>
      <c r="S5" s="516"/>
      <c r="T5" s="523" t="s">
        <v>54</v>
      </c>
      <c r="U5" s="524"/>
      <c r="V5" s="525"/>
      <c r="W5" s="349" t="s">
        <v>942</v>
      </c>
      <c r="X5" s="526"/>
      <c r="Y5" s="516"/>
      <c r="Z5" s="349" t="s">
        <v>219</v>
      </c>
      <c r="AA5" s="526"/>
      <c r="AB5" s="516"/>
      <c r="AC5" s="523" t="s">
        <v>54</v>
      </c>
      <c r="AD5" s="524"/>
      <c r="AE5" s="525"/>
      <c r="AF5" s="349" t="s">
        <v>942</v>
      </c>
      <c r="AG5" s="526"/>
      <c r="AH5" s="516"/>
      <c r="AI5" s="1541"/>
    </row>
    <row r="6" spans="1:35" s="863" customFormat="1" ht="19.5" customHeight="1" x14ac:dyDescent="0.15">
      <c r="A6" s="1538"/>
      <c r="B6" s="1278" t="s">
        <v>756</v>
      </c>
      <c r="C6" s="1579" t="s">
        <v>769</v>
      </c>
      <c r="D6" s="1272" t="s">
        <v>756</v>
      </c>
      <c r="E6" s="1579" t="s">
        <v>769</v>
      </c>
      <c r="F6" s="1272" t="s">
        <v>756</v>
      </c>
      <c r="G6" s="1579" t="s">
        <v>769</v>
      </c>
      <c r="H6" s="1272" t="s">
        <v>765</v>
      </c>
      <c r="I6" s="1579" t="s">
        <v>764</v>
      </c>
      <c r="J6" s="1579" t="s">
        <v>760</v>
      </c>
      <c r="K6" s="1272" t="s">
        <v>765</v>
      </c>
      <c r="L6" s="1579" t="s">
        <v>764</v>
      </c>
      <c r="M6" s="1579" t="s">
        <v>760</v>
      </c>
      <c r="N6" s="1272" t="s">
        <v>765</v>
      </c>
      <c r="O6" s="1579" t="s">
        <v>764</v>
      </c>
      <c r="P6" s="1579" t="s">
        <v>760</v>
      </c>
      <c r="Q6" s="1272" t="s">
        <v>765</v>
      </c>
      <c r="R6" s="1579" t="s">
        <v>764</v>
      </c>
      <c r="S6" s="1579" t="s">
        <v>760</v>
      </c>
      <c r="T6" s="1272" t="s">
        <v>765</v>
      </c>
      <c r="U6" s="1579" t="s">
        <v>764</v>
      </c>
      <c r="V6" s="1579" t="s">
        <v>760</v>
      </c>
      <c r="W6" s="1272" t="s">
        <v>765</v>
      </c>
      <c r="X6" s="1579" t="s">
        <v>764</v>
      </c>
      <c r="Y6" s="1579" t="s">
        <v>760</v>
      </c>
      <c r="Z6" s="1272" t="s">
        <v>765</v>
      </c>
      <c r="AA6" s="1579" t="s">
        <v>764</v>
      </c>
      <c r="AB6" s="1579" t="s">
        <v>760</v>
      </c>
      <c r="AC6" s="1272" t="s">
        <v>765</v>
      </c>
      <c r="AD6" s="1579" t="s">
        <v>764</v>
      </c>
      <c r="AE6" s="1579" t="s">
        <v>760</v>
      </c>
      <c r="AF6" s="1272" t="s">
        <v>765</v>
      </c>
      <c r="AG6" s="1579" t="s">
        <v>764</v>
      </c>
      <c r="AH6" s="1579" t="s">
        <v>760</v>
      </c>
      <c r="AI6" s="1541"/>
    </row>
    <row r="7" spans="1:35" s="863" customFormat="1" ht="19.5" customHeight="1" x14ac:dyDescent="0.15">
      <c r="A7" s="1538"/>
      <c r="B7" s="1217"/>
      <c r="C7" s="1580"/>
      <c r="D7" s="1273"/>
      <c r="E7" s="1580"/>
      <c r="F7" s="1273"/>
      <c r="G7" s="1580"/>
      <c r="H7" s="1273"/>
      <c r="I7" s="1580"/>
      <c r="J7" s="1580"/>
      <c r="K7" s="1273"/>
      <c r="L7" s="1580"/>
      <c r="M7" s="1580"/>
      <c r="N7" s="1273"/>
      <c r="O7" s="1580"/>
      <c r="P7" s="1580"/>
      <c r="Q7" s="1273"/>
      <c r="R7" s="1580"/>
      <c r="S7" s="1580"/>
      <c r="T7" s="1273"/>
      <c r="U7" s="1580"/>
      <c r="V7" s="1580"/>
      <c r="W7" s="1273"/>
      <c r="X7" s="1580"/>
      <c r="Y7" s="1580"/>
      <c r="Z7" s="1273"/>
      <c r="AA7" s="1580"/>
      <c r="AB7" s="1580"/>
      <c r="AC7" s="1273"/>
      <c r="AD7" s="1580"/>
      <c r="AE7" s="1580"/>
      <c r="AF7" s="1273"/>
      <c r="AG7" s="1580"/>
      <c r="AH7" s="1580"/>
      <c r="AI7" s="1541"/>
    </row>
    <row r="8" spans="1:35" s="863" customFormat="1" ht="19.5" customHeight="1" x14ac:dyDescent="0.15">
      <c r="A8" s="1538"/>
      <c r="B8" s="1273" t="s">
        <v>219</v>
      </c>
      <c r="C8" s="1074" t="s">
        <v>224</v>
      </c>
      <c r="D8" s="1273" t="s">
        <v>219</v>
      </c>
      <c r="E8" s="1074" t="s">
        <v>224</v>
      </c>
      <c r="F8" s="1273" t="s">
        <v>219</v>
      </c>
      <c r="G8" s="1074" t="s">
        <v>224</v>
      </c>
      <c r="H8" s="1007" t="s">
        <v>770</v>
      </c>
      <c r="I8" s="1074" t="s">
        <v>249</v>
      </c>
      <c r="J8" s="1074" t="s">
        <v>244</v>
      </c>
      <c r="K8" s="1007" t="s">
        <v>770</v>
      </c>
      <c r="L8" s="1074" t="s">
        <v>249</v>
      </c>
      <c r="M8" s="1074" t="s">
        <v>244</v>
      </c>
      <c r="N8" s="1007" t="s">
        <v>770</v>
      </c>
      <c r="O8" s="1074" t="s">
        <v>249</v>
      </c>
      <c r="P8" s="1074" t="s">
        <v>244</v>
      </c>
      <c r="Q8" s="1007" t="s">
        <v>770</v>
      </c>
      <c r="R8" s="1074" t="s">
        <v>249</v>
      </c>
      <c r="S8" s="1074" t="s">
        <v>244</v>
      </c>
      <c r="T8" s="1007" t="s">
        <v>770</v>
      </c>
      <c r="U8" s="1074" t="s">
        <v>249</v>
      </c>
      <c r="V8" s="1074" t="s">
        <v>244</v>
      </c>
      <c r="W8" s="1007" t="s">
        <v>770</v>
      </c>
      <c r="X8" s="1074" t="s">
        <v>249</v>
      </c>
      <c r="Y8" s="1074" t="s">
        <v>244</v>
      </c>
      <c r="Z8" s="1007" t="s">
        <v>770</v>
      </c>
      <c r="AA8" s="1074" t="s">
        <v>249</v>
      </c>
      <c r="AB8" s="1074" t="s">
        <v>244</v>
      </c>
      <c r="AC8" s="1007" t="s">
        <v>770</v>
      </c>
      <c r="AD8" s="1074" t="s">
        <v>249</v>
      </c>
      <c r="AE8" s="1074" t="s">
        <v>244</v>
      </c>
      <c r="AF8" s="1007" t="s">
        <v>770</v>
      </c>
      <c r="AG8" s="1074" t="s">
        <v>249</v>
      </c>
      <c r="AH8" s="1074" t="s">
        <v>244</v>
      </c>
      <c r="AI8" s="1541"/>
    </row>
    <row r="9" spans="1:35" s="1078" customFormat="1" ht="19.5" customHeight="1" x14ac:dyDescent="0.15">
      <c r="A9" s="1539"/>
      <c r="B9" s="1435"/>
      <c r="C9" s="1075" t="s">
        <v>250</v>
      </c>
      <c r="D9" s="1435"/>
      <c r="E9" s="1075" t="s">
        <v>250</v>
      </c>
      <c r="F9" s="1435"/>
      <c r="G9" s="1075" t="s">
        <v>250</v>
      </c>
      <c r="H9" s="1019" t="s">
        <v>754</v>
      </c>
      <c r="I9" s="1075" t="s">
        <v>755</v>
      </c>
      <c r="J9" s="1075" t="s">
        <v>220</v>
      </c>
      <c r="K9" s="1019" t="s">
        <v>754</v>
      </c>
      <c r="L9" s="1075" t="s">
        <v>755</v>
      </c>
      <c r="M9" s="1075" t="s">
        <v>220</v>
      </c>
      <c r="N9" s="1019" t="s">
        <v>754</v>
      </c>
      <c r="O9" s="1075" t="s">
        <v>755</v>
      </c>
      <c r="P9" s="1075" t="s">
        <v>220</v>
      </c>
      <c r="Q9" s="1019" t="s">
        <v>754</v>
      </c>
      <c r="R9" s="1075" t="s">
        <v>755</v>
      </c>
      <c r="S9" s="1075" t="s">
        <v>220</v>
      </c>
      <c r="T9" s="1019" t="s">
        <v>754</v>
      </c>
      <c r="U9" s="1075" t="s">
        <v>755</v>
      </c>
      <c r="V9" s="1075" t="s">
        <v>220</v>
      </c>
      <c r="W9" s="1019" t="s">
        <v>754</v>
      </c>
      <c r="X9" s="1075" t="s">
        <v>755</v>
      </c>
      <c r="Y9" s="1075" t="s">
        <v>220</v>
      </c>
      <c r="Z9" s="1019" t="s">
        <v>754</v>
      </c>
      <c r="AA9" s="1075" t="s">
        <v>755</v>
      </c>
      <c r="AB9" s="1075" t="s">
        <v>220</v>
      </c>
      <c r="AC9" s="1019" t="s">
        <v>754</v>
      </c>
      <c r="AD9" s="1075" t="s">
        <v>755</v>
      </c>
      <c r="AE9" s="1075" t="s">
        <v>220</v>
      </c>
      <c r="AF9" s="1019" t="s">
        <v>754</v>
      </c>
      <c r="AG9" s="1075" t="s">
        <v>755</v>
      </c>
      <c r="AH9" s="1075" t="s">
        <v>220</v>
      </c>
      <c r="AI9" s="1542"/>
    </row>
    <row r="10" spans="1:35" s="862" customFormat="1" ht="24" customHeight="1" x14ac:dyDescent="0.15">
      <c r="A10" s="231">
        <v>2013</v>
      </c>
      <c r="B10" s="123">
        <v>0</v>
      </c>
      <c r="C10" s="123">
        <v>0</v>
      </c>
      <c r="D10" s="123">
        <v>0</v>
      </c>
      <c r="E10" s="123">
        <v>0</v>
      </c>
      <c r="F10" s="123">
        <v>0</v>
      </c>
      <c r="G10" s="123">
        <v>0</v>
      </c>
      <c r="H10" s="123">
        <v>0</v>
      </c>
      <c r="I10" s="123">
        <v>0</v>
      </c>
      <c r="J10" s="123">
        <v>0</v>
      </c>
      <c r="K10" s="123">
        <v>0</v>
      </c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>
        <v>0</v>
      </c>
      <c r="S10" s="123">
        <v>0</v>
      </c>
      <c r="T10" s="123">
        <v>0</v>
      </c>
      <c r="U10" s="123">
        <v>0</v>
      </c>
      <c r="V10" s="123">
        <v>0</v>
      </c>
      <c r="W10" s="123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23">
        <v>0</v>
      </c>
      <c r="AH10" s="628">
        <v>0</v>
      </c>
      <c r="AI10" s="351">
        <v>2013</v>
      </c>
    </row>
    <row r="11" spans="1:35" s="556" customFormat="1" ht="24" customHeight="1" x14ac:dyDescent="0.15">
      <c r="A11" s="231">
        <v>2014</v>
      </c>
      <c r="B11" s="123">
        <v>0</v>
      </c>
      <c r="C11" s="123">
        <v>0</v>
      </c>
      <c r="D11" s="123">
        <v>0</v>
      </c>
      <c r="E11" s="123">
        <v>0</v>
      </c>
      <c r="F11" s="123">
        <v>0</v>
      </c>
      <c r="G11" s="123">
        <v>0</v>
      </c>
      <c r="H11" s="123">
        <v>0</v>
      </c>
      <c r="I11" s="123">
        <v>0</v>
      </c>
      <c r="J11" s="123">
        <v>0</v>
      </c>
      <c r="K11" s="123">
        <v>0</v>
      </c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>
        <v>0</v>
      </c>
      <c r="S11" s="123">
        <v>0</v>
      </c>
      <c r="T11" s="123">
        <v>0</v>
      </c>
      <c r="U11" s="123">
        <v>0</v>
      </c>
      <c r="V11" s="123">
        <v>0</v>
      </c>
      <c r="W11" s="123">
        <v>0</v>
      </c>
      <c r="X11" s="123">
        <v>0</v>
      </c>
      <c r="Y11" s="123">
        <v>0</v>
      </c>
      <c r="Z11" s="123">
        <v>0</v>
      </c>
      <c r="AA11" s="123">
        <v>0</v>
      </c>
      <c r="AB11" s="123">
        <v>0</v>
      </c>
      <c r="AC11" s="123">
        <v>0</v>
      </c>
      <c r="AD11" s="123">
        <v>0</v>
      </c>
      <c r="AE11" s="123">
        <v>0</v>
      </c>
      <c r="AF11" s="123">
        <v>0</v>
      </c>
      <c r="AG11" s="123">
        <v>0</v>
      </c>
      <c r="AH11" s="628">
        <v>0</v>
      </c>
      <c r="AI11" s="351">
        <v>2014</v>
      </c>
    </row>
    <row r="12" spans="1:35" s="556" customFormat="1" ht="24" customHeight="1" x14ac:dyDescent="0.15">
      <c r="A12" s="231">
        <v>2015</v>
      </c>
      <c r="B12" s="123">
        <v>0</v>
      </c>
      <c r="C12" s="123">
        <v>0</v>
      </c>
      <c r="D12" s="123">
        <v>0</v>
      </c>
      <c r="E12" s="123">
        <v>0</v>
      </c>
      <c r="F12" s="123">
        <v>0</v>
      </c>
      <c r="G12" s="123">
        <v>0</v>
      </c>
      <c r="H12" s="123">
        <v>0</v>
      </c>
      <c r="I12" s="123">
        <v>0</v>
      </c>
      <c r="J12" s="123">
        <v>0</v>
      </c>
      <c r="K12" s="123">
        <v>0</v>
      </c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>
        <v>0</v>
      </c>
      <c r="S12" s="123">
        <v>0</v>
      </c>
      <c r="T12" s="123">
        <v>0</v>
      </c>
      <c r="U12" s="123">
        <v>0</v>
      </c>
      <c r="V12" s="123">
        <v>0</v>
      </c>
      <c r="W12" s="123">
        <v>0</v>
      </c>
      <c r="X12" s="123">
        <v>0</v>
      </c>
      <c r="Y12" s="123">
        <v>0</v>
      </c>
      <c r="Z12" s="123">
        <v>0</v>
      </c>
      <c r="AA12" s="123">
        <v>0</v>
      </c>
      <c r="AB12" s="123">
        <v>0</v>
      </c>
      <c r="AC12" s="123">
        <v>0</v>
      </c>
      <c r="AD12" s="123">
        <v>0</v>
      </c>
      <c r="AE12" s="123">
        <v>0</v>
      </c>
      <c r="AF12" s="123">
        <v>0</v>
      </c>
      <c r="AG12" s="123">
        <v>0</v>
      </c>
      <c r="AH12" s="628">
        <v>0</v>
      </c>
      <c r="AI12" s="351">
        <v>2015</v>
      </c>
    </row>
    <row r="13" spans="1:35" s="556" customFormat="1" ht="24" customHeight="1" x14ac:dyDescent="0.15">
      <c r="A13" s="231">
        <v>2016</v>
      </c>
      <c r="B13" s="123">
        <v>0</v>
      </c>
      <c r="C13" s="123">
        <v>0</v>
      </c>
      <c r="D13" s="123">
        <v>0</v>
      </c>
      <c r="E13" s="123">
        <v>0</v>
      </c>
      <c r="F13" s="123">
        <v>0</v>
      </c>
      <c r="G13" s="123">
        <v>0</v>
      </c>
      <c r="H13" s="123">
        <v>0</v>
      </c>
      <c r="I13" s="123">
        <v>0</v>
      </c>
      <c r="J13" s="123">
        <v>0</v>
      </c>
      <c r="K13" s="123">
        <v>0</v>
      </c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>
        <v>0</v>
      </c>
      <c r="S13" s="123">
        <v>0</v>
      </c>
      <c r="T13" s="123">
        <v>0</v>
      </c>
      <c r="U13" s="123">
        <v>0</v>
      </c>
      <c r="V13" s="123">
        <v>0</v>
      </c>
      <c r="W13" s="123">
        <v>0</v>
      </c>
      <c r="X13" s="123">
        <v>0</v>
      </c>
      <c r="Y13" s="123">
        <v>0</v>
      </c>
      <c r="Z13" s="123">
        <v>0</v>
      </c>
      <c r="AA13" s="123">
        <v>0</v>
      </c>
      <c r="AB13" s="123">
        <v>0</v>
      </c>
      <c r="AC13" s="123">
        <v>0</v>
      </c>
      <c r="AD13" s="123">
        <v>0</v>
      </c>
      <c r="AE13" s="123">
        <v>0</v>
      </c>
      <c r="AF13" s="123">
        <v>0</v>
      </c>
      <c r="AG13" s="123">
        <v>0</v>
      </c>
      <c r="AH13" s="628">
        <v>0</v>
      </c>
      <c r="AI13" s="351">
        <v>2016</v>
      </c>
    </row>
    <row r="14" spans="1:35" s="556" customFormat="1" ht="24" customHeight="1" x14ac:dyDescent="0.15">
      <c r="A14" s="231">
        <v>2017</v>
      </c>
      <c r="B14" s="123">
        <v>0</v>
      </c>
      <c r="C14" s="123">
        <v>0</v>
      </c>
      <c r="D14" s="123">
        <v>0</v>
      </c>
      <c r="E14" s="123">
        <v>0</v>
      </c>
      <c r="F14" s="123">
        <v>0</v>
      </c>
      <c r="G14" s="123">
        <v>0</v>
      </c>
      <c r="H14" s="123">
        <v>0</v>
      </c>
      <c r="I14" s="123">
        <v>0</v>
      </c>
      <c r="J14" s="123">
        <v>0</v>
      </c>
      <c r="K14" s="123">
        <v>0</v>
      </c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>
        <v>0</v>
      </c>
      <c r="S14" s="123">
        <v>0</v>
      </c>
      <c r="T14" s="123">
        <v>0</v>
      </c>
      <c r="U14" s="123">
        <v>0</v>
      </c>
      <c r="V14" s="123">
        <v>0</v>
      </c>
      <c r="W14" s="123">
        <v>0</v>
      </c>
      <c r="X14" s="123">
        <v>0</v>
      </c>
      <c r="Y14" s="123">
        <v>0</v>
      </c>
      <c r="Z14" s="123">
        <v>0</v>
      </c>
      <c r="AA14" s="123">
        <v>0</v>
      </c>
      <c r="AB14" s="123">
        <v>0</v>
      </c>
      <c r="AC14" s="123">
        <v>0</v>
      </c>
      <c r="AD14" s="123">
        <v>0</v>
      </c>
      <c r="AE14" s="123">
        <v>0</v>
      </c>
      <c r="AF14" s="123">
        <v>0</v>
      </c>
      <c r="AG14" s="123">
        <v>0</v>
      </c>
      <c r="AH14" s="628">
        <v>0</v>
      </c>
      <c r="AI14" s="351">
        <v>2017</v>
      </c>
    </row>
    <row r="15" spans="1:35" s="556" customFormat="1" ht="24" customHeight="1" x14ac:dyDescent="0.15">
      <c r="A15" s="940">
        <v>2018</v>
      </c>
      <c r="B15" s="918">
        <v>1</v>
      </c>
      <c r="C15" s="123">
        <v>0</v>
      </c>
      <c r="D15" s="123">
        <v>1</v>
      </c>
      <c r="E15" s="123">
        <v>0</v>
      </c>
      <c r="F15" s="123">
        <v>0</v>
      </c>
      <c r="G15" s="123">
        <v>0</v>
      </c>
      <c r="H15" s="123">
        <v>1</v>
      </c>
      <c r="I15" s="123">
        <v>1</v>
      </c>
      <c r="J15" s="123">
        <v>0</v>
      </c>
      <c r="K15" s="123">
        <v>2361</v>
      </c>
      <c r="L15" s="123">
        <v>2361</v>
      </c>
      <c r="M15" s="123">
        <v>0</v>
      </c>
      <c r="N15" s="123">
        <v>2361</v>
      </c>
      <c r="O15" s="123">
        <v>2361</v>
      </c>
      <c r="P15" s="123">
        <v>0</v>
      </c>
      <c r="Q15" s="123">
        <v>0</v>
      </c>
      <c r="R15" s="123">
        <v>0</v>
      </c>
      <c r="S15" s="123">
        <v>0</v>
      </c>
      <c r="T15" s="123">
        <v>0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1</v>
      </c>
      <c r="AA15" s="123">
        <v>1</v>
      </c>
      <c r="AB15" s="123">
        <v>0</v>
      </c>
      <c r="AC15" s="123">
        <v>2015</v>
      </c>
      <c r="AD15" s="123">
        <v>2015</v>
      </c>
      <c r="AE15" s="123">
        <v>0</v>
      </c>
      <c r="AF15" s="123">
        <v>2015</v>
      </c>
      <c r="AG15" s="123">
        <v>2015</v>
      </c>
      <c r="AH15" s="628">
        <v>0</v>
      </c>
      <c r="AI15" s="941">
        <v>2018</v>
      </c>
    </row>
    <row r="16" spans="1:35" s="384" customFormat="1" ht="24" customHeight="1" x14ac:dyDescent="0.15">
      <c r="A16" s="678">
        <v>2019</v>
      </c>
      <c r="B16" s="993" t="s">
        <v>732</v>
      </c>
      <c r="C16" s="993" t="s">
        <v>732</v>
      </c>
      <c r="D16" s="993" t="s">
        <v>732</v>
      </c>
      <c r="E16" s="993" t="s">
        <v>732</v>
      </c>
      <c r="F16" s="993" t="s">
        <v>732</v>
      </c>
      <c r="G16" s="993" t="s">
        <v>732</v>
      </c>
      <c r="H16" s="993">
        <v>1</v>
      </c>
      <c r="I16" s="993">
        <v>1</v>
      </c>
      <c r="J16" s="993" t="s">
        <v>732</v>
      </c>
      <c r="K16" s="993">
        <v>2361</v>
      </c>
      <c r="L16" s="993">
        <v>2361</v>
      </c>
      <c r="M16" s="993" t="s">
        <v>732</v>
      </c>
      <c r="N16" s="993">
        <v>2361</v>
      </c>
      <c r="O16" s="993">
        <v>2361</v>
      </c>
      <c r="P16" s="993" t="s">
        <v>732</v>
      </c>
      <c r="Q16" s="993" t="s">
        <v>732</v>
      </c>
      <c r="R16" s="993" t="s">
        <v>732</v>
      </c>
      <c r="S16" s="993" t="s">
        <v>732</v>
      </c>
      <c r="T16" s="993" t="s">
        <v>732</v>
      </c>
      <c r="U16" s="993" t="s">
        <v>732</v>
      </c>
      <c r="V16" s="993" t="s">
        <v>732</v>
      </c>
      <c r="W16" s="993" t="s">
        <v>732</v>
      </c>
      <c r="X16" s="993" t="s">
        <v>732</v>
      </c>
      <c r="Y16" s="993" t="s">
        <v>732</v>
      </c>
      <c r="Z16" s="993">
        <v>1</v>
      </c>
      <c r="AA16" s="993">
        <v>1</v>
      </c>
      <c r="AB16" s="993" t="s">
        <v>732</v>
      </c>
      <c r="AC16" s="993">
        <v>7415</v>
      </c>
      <c r="AD16" s="993">
        <v>7415</v>
      </c>
      <c r="AE16" s="993" t="s">
        <v>732</v>
      </c>
      <c r="AF16" s="993">
        <v>2259</v>
      </c>
      <c r="AG16" s="993">
        <v>2259</v>
      </c>
      <c r="AH16" s="993" t="s">
        <v>732</v>
      </c>
      <c r="AI16" s="925">
        <v>2019</v>
      </c>
    </row>
    <row r="17" spans="1:33" s="340" customFormat="1" ht="12.75" customHeight="1" x14ac:dyDescent="0.2">
      <c r="A17" s="557" t="s">
        <v>676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58"/>
      <c r="M17" s="558"/>
      <c r="Q17" s="558"/>
      <c r="R17" s="558"/>
      <c r="S17" s="558"/>
      <c r="T17" s="558"/>
      <c r="U17" s="558"/>
      <c r="V17" s="558"/>
      <c r="Z17" s="558"/>
      <c r="AA17" s="558"/>
      <c r="AB17" s="558"/>
      <c r="AC17" s="558"/>
      <c r="AD17" s="558"/>
      <c r="AE17" s="558"/>
    </row>
    <row r="18" spans="1:33" s="340" customFormat="1" ht="12.75" customHeight="1" x14ac:dyDescent="0.2">
      <c r="A18" s="557" t="s">
        <v>494</v>
      </c>
      <c r="B18" s="558"/>
      <c r="C18" s="558"/>
      <c r="D18" s="558"/>
      <c r="E18" s="558"/>
      <c r="F18" s="558"/>
      <c r="G18" s="558"/>
      <c r="H18" s="558"/>
      <c r="I18" s="558"/>
      <c r="J18" s="558"/>
      <c r="K18" s="558"/>
      <c r="L18" s="558"/>
      <c r="M18" s="558"/>
      <c r="Q18" s="558"/>
      <c r="R18" s="558"/>
      <c r="S18" s="558"/>
      <c r="T18" s="558"/>
      <c r="U18" s="558"/>
      <c r="V18" s="558"/>
      <c r="Z18" s="558"/>
      <c r="AA18" s="558"/>
      <c r="AB18" s="558"/>
      <c r="AC18" s="558"/>
      <c r="AD18" s="558"/>
      <c r="AE18" s="558"/>
    </row>
    <row r="19" spans="1:33" s="340" customFormat="1" ht="12.75" customHeight="1" x14ac:dyDescent="0.2">
      <c r="A19" s="557" t="s">
        <v>499</v>
      </c>
      <c r="B19" s="558"/>
      <c r="C19" s="558"/>
      <c r="D19" s="558"/>
      <c r="E19" s="558"/>
      <c r="F19" s="558"/>
      <c r="G19" s="558"/>
      <c r="H19" s="558"/>
      <c r="I19" s="558"/>
      <c r="J19" s="558"/>
      <c r="K19" s="558"/>
      <c r="L19" s="558"/>
      <c r="M19" s="558"/>
      <c r="Q19" s="558"/>
      <c r="R19" s="558"/>
      <c r="S19" s="558"/>
      <c r="T19" s="558"/>
      <c r="U19" s="558"/>
      <c r="V19" s="558"/>
      <c r="Z19" s="558"/>
      <c r="AA19" s="558"/>
      <c r="AB19" s="558"/>
      <c r="AC19" s="558"/>
      <c r="AD19" s="558"/>
      <c r="AE19" s="558"/>
    </row>
    <row r="20" spans="1:33" s="340" customFormat="1" ht="12.75" customHeight="1" x14ac:dyDescent="0.2">
      <c r="A20" s="557" t="s">
        <v>507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Q20" s="558"/>
      <c r="R20" s="558"/>
      <c r="S20" s="558"/>
      <c r="T20" s="558"/>
      <c r="U20" s="558"/>
      <c r="V20" s="558"/>
      <c r="Z20" s="558"/>
      <c r="AA20" s="558"/>
      <c r="AB20" s="558"/>
      <c r="AC20" s="558"/>
      <c r="AD20" s="558"/>
      <c r="AE20" s="558"/>
    </row>
    <row r="21" spans="1:33" s="340" customFormat="1" ht="12" customHeight="1" x14ac:dyDescent="0.2">
      <c r="A21" s="49" t="s">
        <v>1196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O21" s="373"/>
      <c r="Q21" s="558"/>
      <c r="R21" s="558"/>
      <c r="S21" s="558"/>
      <c r="T21" s="558"/>
      <c r="U21" s="558"/>
      <c r="V21" s="558"/>
      <c r="X21" s="373"/>
      <c r="Z21" s="558"/>
      <c r="AA21" s="558"/>
      <c r="AB21" s="558"/>
      <c r="AC21" s="558"/>
      <c r="AD21" s="558"/>
      <c r="AE21" s="558"/>
      <c r="AG21" s="373"/>
    </row>
    <row r="22" spans="1:33" ht="12" customHeight="1" x14ac:dyDescent="0.25">
      <c r="A22" s="559"/>
      <c r="B22" s="558"/>
      <c r="C22" s="558"/>
      <c r="D22" s="558"/>
      <c r="E22" s="558"/>
      <c r="F22" s="558"/>
      <c r="G22" s="558"/>
      <c r="H22" s="558"/>
      <c r="I22" s="558"/>
      <c r="J22" s="558"/>
      <c r="K22" s="558"/>
      <c r="L22" s="558"/>
      <c r="M22" s="558"/>
      <c r="Q22" s="558"/>
      <c r="R22" s="558"/>
      <c r="S22" s="558"/>
      <c r="T22" s="558"/>
      <c r="U22" s="558"/>
      <c r="V22" s="558"/>
      <c r="Z22" s="558"/>
      <c r="AA22" s="558"/>
      <c r="AB22" s="558"/>
      <c r="AC22" s="558"/>
      <c r="AD22" s="558"/>
      <c r="AE22" s="558"/>
    </row>
    <row r="23" spans="1:33" x14ac:dyDescent="0.2"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Q23" s="558"/>
      <c r="R23" s="558"/>
      <c r="S23" s="558"/>
      <c r="T23" s="558"/>
      <c r="U23" s="558"/>
      <c r="V23" s="558"/>
      <c r="Z23" s="558"/>
      <c r="AA23" s="558"/>
      <c r="AB23" s="558"/>
      <c r="AC23" s="558"/>
      <c r="AD23" s="558"/>
      <c r="AE23" s="558"/>
    </row>
    <row r="24" spans="1:33" x14ac:dyDescent="0.2"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Q24" s="558"/>
      <c r="R24" s="558"/>
      <c r="S24" s="558"/>
      <c r="T24" s="558"/>
      <c r="U24" s="558"/>
      <c r="V24" s="558"/>
      <c r="Z24" s="558"/>
      <c r="AA24" s="558"/>
      <c r="AB24" s="558"/>
      <c r="AC24" s="558"/>
      <c r="AD24" s="558"/>
      <c r="AE24" s="558"/>
    </row>
    <row r="25" spans="1:33" x14ac:dyDescent="0.2"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Q25" s="558"/>
      <c r="R25" s="558"/>
      <c r="S25" s="558"/>
      <c r="T25" s="558"/>
      <c r="U25" s="558"/>
      <c r="V25" s="558"/>
      <c r="Z25" s="558"/>
      <c r="AA25" s="558"/>
      <c r="AB25" s="558"/>
      <c r="AC25" s="558"/>
      <c r="AD25" s="558"/>
      <c r="AE25" s="558"/>
    </row>
    <row r="26" spans="1:33" x14ac:dyDescent="0.2">
      <c r="B26" s="558"/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Q26" s="558"/>
      <c r="R26" s="558"/>
      <c r="S26" s="558"/>
      <c r="T26" s="558"/>
      <c r="U26" s="558"/>
      <c r="V26" s="558"/>
      <c r="Z26" s="558"/>
      <c r="AA26" s="558"/>
      <c r="AB26" s="558"/>
      <c r="AC26" s="558"/>
      <c r="AD26" s="558"/>
      <c r="AE26" s="558"/>
    </row>
    <row r="27" spans="1:33" x14ac:dyDescent="0.2">
      <c r="B27" s="558"/>
      <c r="C27" s="558"/>
      <c r="D27" s="558"/>
      <c r="E27" s="558"/>
      <c r="F27" s="558"/>
      <c r="G27" s="558"/>
      <c r="H27" s="558"/>
      <c r="I27" s="558"/>
      <c r="J27" s="558"/>
      <c r="K27" s="558"/>
      <c r="L27" s="558"/>
      <c r="M27" s="558"/>
      <c r="Q27" s="558"/>
      <c r="R27" s="558"/>
      <c r="S27" s="558"/>
      <c r="T27" s="558"/>
      <c r="U27" s="558"/>
      <c r="V27" s="558"/>
      <c r="Z27" s="558"/>
      <c r="AA27" s="558"/>
      <c r="AB27" s="558"/>
      <c r="AC27" s="558"/>
      <c r="AD27" s="558"/>
      <c r="AE27" s="558"/>
    </row>
    <row r="28" spans="1:33" x14ac:dyDescent="0.2">
      <c r="B28" s="558"/>
      <c r="C28" s="558"/>
      <c r="D28" s="558"/>
      <c r="E28" s="558"/>
      <c r="F28" s="558"/>
      <c r="G28" s="558"/>
      <c r="H28" s="558"/>
      <c r="I28" s="558"/>
      <c r="J28" s="558"/>
      <c r="K28" s="558"/>
      <c r="L28" s="558"/>
      <c r="M28" s="558"/>
      <c r="Q28" s="558"/>
      <c r="R28" s="558"/>
      <c r="S28" s="558"/>
      <c r="T28" s="558"/>
      <c r="U28" s="558"/>
      <c r="V28" s="558"/>
      <c r="Z28" s="558"/>
      <c r="AA28" s="558"/>
      <c r="AB28" s="558"/>
      <c r="AC28" s="558"/>
      <c r="AD28" s="558"/>
      <c r="AE28" s="558"/>
    </row>
    <row r="29" spans="1:33" x14ac:dyDescent="0.2">
      <c r="B29" s="558"/>
      <c r="C29" s="558"/>
      <c r="D29" s="558"/>
      <c r="E29" s="558"/>
      <c r="F29" s="558"/>
      <c r="G29" s="558"/>
      <c r="H29" s="558"/>
      <c r="I29" s="558"/>
      <c r="J29" s="558"/>
      <c r="K29" s="558"/>
      <c r="L29" s="558"/>
      <c r="M29" s="558"/>
      <c r="Q29" s="558"/>
      <c r="R29" s="558"/>
      <c r="S29" s="558"/>
      <c r="T29" s="558"/>
      <c r="U29" s="558"/>
      <c r="V29" s="558"/>
      <c r="Z29" s="558"/>
      <c r="AA29" s="558"/>
      <c r="AB29" s="558"/>
      <c r="AC29" s="558"/>
      <c r="AD29" s="558"/>
      <c r="AE29" s="558"/>
    </row>
  </sheetData>
  <mergeCells count="41">
    <mergeCell ref="Q6:Q7"/>
    <mergeCell ref="F6:F7"/>
    <mergeCell ref="AI3:AI9"/>
    <mergeCell ref="D4:E4"/>
    <mergeCell ref="F8:F9"/>
    <mergeCell ref="D6:D7"/>
    <mergeCell ref="D8:D9"/>
    <mergeCell ref="R6:R7"/>
    <mergeCell ref="S6:S7"/>
    <mergeCell ref="Y6:Y7"/>
    <mergeCell ref="AC6:AC7"/>
    <mergeCell ref="AH6:AH7"/>
    <mergeCell ref="AD6:AD7"/>
    <mergeCell ref="AE6:AE7"/>
    <mergeCell ref="AF6:AF7"/>
    <mergeCell ref="AG6:AG7"/>
    <mergeCell ref="N6:N7"/>
    <mergeCell ref="O6:O7"/>
    <mergeCell ref="P6:P7"/>
    <mergeCell ref="A3:A9"/>
    <mergeCell ref="C6:C7"/>
    <mergeCell ref="E6:E7"/>
    <mergeCell ref="G6:G7"/>
    <mergeCell ref="B6:B7"/>
    <mergeCell ref="B8:B9"/>
    <mergeCell ref="A1:P1"/>
    <mergeCell ref="Q1:AI1"/>
    <mergeCell ref="H6:H7"/>
    <mergeCell ref="I6:I7"/>
    <mergeCell ref="J6:J7"/>
    <mergeCell ref="K6:K7"/>
    <mergeCell ref="L6:L7"/>
    <mergeCell ref="Z6:Z7"/>
    <mergeCell ref="AA6:AA7"/>
    <mergeCell ref="AB6:AB7"/>
    <mergeCell ref="M6:M7"/>
    <mergeCell ref="T6:T7"/>
    <mergeCell ref="U6:U7"/>
    <mergeCell ref="V6:V7"/>
    <mergeCell ref="W6:W7"/>
    <mergeCell ref="X6:X7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39" orientation="portrait" r:id="rId1"/>
  <headerFooter>
    <oddHeader xml:space="preserve">&amp;L&amp;"돋움,Regular"   &amp;P&amp;R&amp;"돋움,Regular"&amp;P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showGridLines="0" showRowColHeaders="0" showZeros="0" showOutlineSymbols="0" defaultGridColor="0" topLeftCell="B16384" colorId="23" zoomScaleNormal="100" zoomScaleSheetLayoutView="75" workbookViewId="0"/>
  </sheetViews>
  <sheetFormatPr defaultColWidth="10" defaultRowHeight="14.25" x14ac:dyDescent="0.15"/>
  <sheetData/>
  <phoneticPr fontId="43" type="noConversion"/>
  <pageMargins left="0.75" right="0.75" top="1" bottom="1" header="0.5" footer="0.5"/>
  <pageSetup paperSize="9" fitToWidth="0" fitToHeight="0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W15"/>
  <sheetViews>
    <sheetView view="pageBreakPreview" topLeftCell="C1" zoomScaleNormal="100" zoomScaleSheetLayoutView="100" workbookViewId="0">
      <selection activeCell="J11" sqref="J11"/>
    </sheetView>
  </sheetViews>
  <sheetFormatPr defaultColWidth="9" defaultRowHeight="16.5" customHeight="1" x14ac:dyDescent="0.3"/>
  <cols>
    <col min="1" max="1" width="9.25" style="340" customWidth="1"/>
    <col min="2" max="2" width="10.5" style="51" customWidth="1"/>
    <col min="3" max="15" width="9.625" style="340" customWidth="1"/>
    <col min="16" max="18" width="11" style="340" customWidth="1"/>
    <col min="19" max="21" width="9.625" style="340" customWidth="1"/>
    <col min="22" max="24" width="9.5" style="340" customWidth="1"/>
    <col min="25" max="27" width="11" style="340" customWidth="1"/>
    <col min="28" max="30" width="8.875" style="340" customWidth="1"/>
    <col min="31" max="31" width="9.375" style="340" customWidth="1"/>
    <col min="32" max="32" width="9.25" style="51" customWidth="1"/>
    <col min="33" max="33" width="9" style="359"/>
    <col min="34" max="16384" width="9" style="340"/>
  </cols>
  <sheetData>
    <row r="1" spans="1:49" s="339" customFormat="1" ht="24.75" customHeight="1" x14ac:dyDescent="0.15">
      <c r="A1" s="356" t="s">
        <v>45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 t="s">
        <v>583</v>
      </c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209"/>
      <c r="AH1" s="357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  <c r="AU1" s="338"/>
      <c r="AV1" s="338"/>
      <c r="AW1" s="338"/>
    </row>
    <row r="2" spans="1:49" ht="24.75" customHeight="1" x14ac:dyDescent="0.3">
      <c r="A2" s="358" t="s">
        <v>92</v>
      </c>
      <c r="AF2" s="53" t="s">
        <v>584</v>
      </c>
      <c r="AW2" s="341"/>
    </row>
    <row r="3" spans="1:49" s="342" customFormat="1" ht="19.5" customHeight="1" x14ac:dyDescent="0.15">
      <c r="A3" s="1537" t="s">
        <v>750</v>
      </c>
      <c r="B3" s="1331" t="s">
        <v>440</v>
      </c>
      <c r="C3" s="1332"/>
      <c r="D3" s="1332"/>
      <c r="E3" s="1332"/>
      <c r="F3" s="1332"/>
      <c r="G3" s="1332"/>
      <c r="H3" s="1332"/>
      <c r="I3" s="1332"/>
      <c r="J3" s="1332"/>
      <c r="K3" s="1332"/>
      <c r="L3" s="1332"/>
      <c r="M3" s="1332"/>
      <c r="N3" s="1024"/>
      <c r="O3" s="1024"/>
      <c r="P3" s="1332" t="s">
        <v>47</v>
      </c>
      <c r="Q3" s="1332"/>
      <c r="R3" s="1332"/>
      <c r="S3" s="1332"/>
      <c r="T3" s="1332"/>
      <c r="U3" s="1332"/>
      <c r="V3" s="1332"/>
      <c r="W3" s="1332"/>
      <c r="X3" s="1332"/>
      <c r="Y3" s="1332"/>
      <c r="Z3" s="1332"/>
      <c r="AA3" s="1332"/>
      <c r="AB3" s="1332"/>
      <c r="AC3" s="1332"/>
      <c r="AD3" s="1351"/>
      <c r="AE3" s="1586" t="s">
        <v>1184</v>
      </c>
      <c r="AF3" s="1543" t="s">
        <v>179</v>
      </c>
      <c r="AG3" s="113"/>
    </row>
    <row r="4" spans="1:49" s="342" customFormat="1" ht="19.5" customHeight="1" x14ac:dyDescent="0.15">
      <c r="A4" s="1538"/>
      <c r="B4" s="1017" t="s">
        <v>368</v>
      </c>
      <c r="C4" s="1077" t="s">
        <v>357</v>
      </c>
      <c r="D4" s="1584" t="s">
        <v>1011</v>
      </c>
      <c r="E4" s="1585"/>
      <c r="F4" s="1585"/>
      <c r="G4" s="1585"/>
      <c r="H4" s="1585"/>
      <c r="I4" s="1585"/>
      <c r="J4" s="1585"/>
      <c r="K4" s="1585"/>
      <c r="L4" s="1585"/>
      <c r="M4" s="1585"/>
      <c r="N4" s="1079"/>
      <c r="O4" s="1079"/>
      <c r="P4" s="1430" t="s">
        <v>449</v>
      </c>
      <c r="Q4" s="1430"/>
      <c r="R4" s="1430"/>
      <c r="S4" s="1430"/>
      <c r="T4" s="1430"/>
      <c r="U4" s="1430"/>
      <c r="V4" s="1430"/>
      <c r="W4" s="1430"/>
      <c r="X4" s="1430"/>
      <c r="Y4" s="1430"/>
      <c r="Z4" s="1430"/>
      <c r="AA4" s="1430"/>
      <c r="AB4" s="1430"/>
      <c r="AC4" s="1430"/>
      <c r="AD4" s="1431"/>
      <c r="AE4" s="1587"/>
      <c r="AF4" s="1583"/>
      <c r="AH4" s="113"/>
      <c r="AJ4" s="113"/>
      <c r="AL4" s="113"/>
      <c r="AN4" s="113"/>
      <c r="AQ4" s="113"/>
      <c r="AT4" s="113"/>
    </row>
    <row r="5" spans="1:49" s="342" customFormat="1" ht="19.5" customHeight="1" x14ac:dyDescent="0.15">
      <c r="A5" s="1538"/>
      <c r="B5" s="1017" t="s">
        <v>87</v>
      </c>
      <c r="C5" s="1077" t="s">
        <v>365</v>
      </c>
      <c r="D5" s="1589" t="s">
        <v>372</v>
      </c>
      <c r="E5" s="1590"/>
      <c r="F5" s="1591"/>
      <c r="G5" s="1592" t="s">
        <v>823</v>
      </c>
      <c r="H5" s="1593"/>
      <c r="I5" s="1594"/>
      <c r="J5" s="1515" t="s">
        <v>825</v>
      </c>
      <c r="K5" s="1516"/>
      <c r="L5" s="1278"/>
      <c r="M5" s="1592" t="s">
        <v>834</v>
      </c>
      <c r="N5" s="1593"/>
      <c r="O5" s="1594"/>
      <c r="P5" s="1515" t="s">
        <v>835</v>
      </c>
      <c r="Q5" s="1516"/>
      <c r="R5" s="1278"/>
      <c r="S5" s="1592" t="s">
        <v>840</v>
      </c>
      <c r="T5" s="1593"/>
      <c r="U5" s="1594"/>
      <c r="V5" s="1515" t="s">
        <v>839</v>
      </c>
      <c r="W5" s="1516"/>
      <c r="X5" s="1278"/>
      <c r="Y5" s="1515" t="s">
        <v>377</v>
      </c>
      <c r="Z5" s="1516"/>
      <c r="AA5" s="1278"/>
      <c r="AB5" s="1515" t="s">
        <v>778</v>
      </c>
      <c r="AC5" s="1516"/>
      <c r="AD5" s="1278"/>
      <c r="AE5" s="1587"/>
      <c r="AF5" s="1583"/>
      <c r="AH5" s="113"/>
      <c r="AJ5" s="113"/>
      <c r="AL5" s="113"/>
      <c r="AN5" s="113"/>
      <c r="AQ5" s="113"/>
      <c r="AT5" s="113"/>
    </row>
    <row r="6" spans="1:49" s="1020" customFormat="1" ht="25.5" customHeight="1" x14ac:dyDescent="0.15">
      <c r="A6" s="1539"/>
      <c r="B6" s="1018" t="s">
        <v>943</v>
      </c>
      <c r="C6" s="662" t="s">
        <v>347</v>
      </c>
      <c r="D6" s="362" t="s">
        <v>301</v>
      </c>
      <c r="E6" s="793" t="s">
        <v>311</v>
      </c>
      <c r="F6" s="794" t="s">
        <v>988</v>
      </c>
      <c r="G6" s="1018" t="s">
        <v>362</v>
      </c>
      <c r="H6" s="793" t="s">
        <v>311</v>
      </c>
      <c r="I6" s="794" t="s">
        <v>988</v>
      </c>
      <c r="J6" s="1018" t="s">
        <v>1030</v>
      </c>
      <c r="K6" s="793" t="s">
        <v>311</v>
      </c>
      <c r="L6" s="794" t="s">
        <v>988</v>
      </c>
      <c r="M6" s="363" t="s">
        <v>78</v>
      </c>
      <c r="N6" s="793" t="s">
        <v>311</v>
      </c>
      <c r="O6" s="794" t="s">
        <v>988</v>
      </c>
      <c r="P6" s="1054" t="s">
        <v>1029</v>
      </c>
      <c r="Q6" s="793" t="s">
        <v>311</v>
      </c>
      <c r="R6" s="794" t="s">
        <v>988</v>
      </c>
      <c r="S6" s="1060" t="s">
        <v>1009</v>
      </c>
      <c r="T6" s="793" t="s">
        <v>311</v>
      </c>
      <c r="U6" s="794" t="s">
        <v>988</v>
      </c>
      <c r="V6" s="1057" t="s">
        <v>1026</v>
      </c>
      <c r="W6" s="793" t="s">
        <v>311</v>
      </c>
      <c r="X6" s="794" t="s">
        <v>988</v>
      </c>
      <c r="Y6" s="1018" t="s">
        <v>84</v>
      </c>
      <c r="Z6" s="793" t="s">
        <v>311</v>
      </c>
      <c r="AA6" s="794" t="s">
        <v>988</v>
      </c>
      <c r="AB6" s="1018" t="s">
        <v>279</v>
      </c>
      <c r="AC6" s="793" t="s">
        <v>311</v>
      </c>
      <c r="AD6" s="794" t="s">
        <v>988</v>
      </c>
      <c r="AE6" s="1588"/>
      <c r="AF6" s="1544"/>
      <c r="AW6" s="1031"/>
    </row>
    <row r="7" spans="1:49" s="161" customFormat="1" ht="24" customHeight="1" x14ac:dyDescent="0.15">
      <c r="A7" s="231">
        <v>2013</v>
      </c>
      <c r="B7" s="350">
        <v>7364</v>
      </c>
      <c r="C7" s="350">
        <v>31158</v>
      </c>
      <c r="D7" s="350">
        <v>10085</v>
      </c>
      <c r="E7" s="350" t="s">
        <v>732</v>
      </c>
      <c r="F7" s="350" t="s">
        <v>732</v>
      </c>
      <c r="G7" s="350">
        <v>385</v>
      </c>
      <c r="H7" s="350" t="s">
        <v>732</v>
      </c>
      <c r="I7" s="350" t="s">
        <v>732</v>
      </c>
      <c r="J7" s="350">
        <v>1747</v>
      </c>
      <c r="K7" s="350" t="s">
        <v>732</v>
      </c>
      <c r="L7" s="350" t="s">
        <v>732</v>
      </c>
      <c r="M7" s="350">
        <v>4498</v>
      </c>
      <c r="N7" s="350" t="s">
        <v>732</v>
      </c>
      <c r="O7" s="350" t="s">
        <v>732</v>
      </c>
      <c r="P7" s="350">
        <v>2573</v>
      </c>
      <c r="Q7" s="350" t="s">
        <v>732</v>
      </c>
      <c r="R7" s="350" t="s">
        <v>732</v>
      </c>
      <c r="S7" s="350">
        <v>363</v>
      </c>
      <c r="T7" s="350" t="s">
        <v>732</v>
      </c>
      <c r="U7" s="350" t="s">
        <v>732</v>
      </c>
      <c r="V7" s="350">
        <v>276</v>
      </c>
      <c r="W7" s="350" t="s">
        <v>732</v>
      </c>
      <c r="X7" s="350" t="s">
        <v>732</v>
      </c>
      <c r="Y7" s="350">
        <v>48</v>
      </c>
      <c r="Z7" s="350" t="s">
        <v>732</v>
      </c>
      <c r="AA7" s="350" t="s">
        <v>732</v>
      </c>
      <c r="AB7" s="350">
        <v>195</v>
      </c>
      <c r="AC7" s="350" t="s">
        <v>732</v>
      </c>
      <c r="AD7" s="350" t="s">
        <v>732</v>
      </c>
      <c r="AE7" s="651">
        <v>8272</v>
      </c>
      <c r="AF7" s="658">
        <v>2013</v>
      </c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W7" s="677"/>
    </row>
    <row r="8" spans="1:49" s="658" customFormat="1" ht="24" customHeight="1" x14ac:dyDescent="0.15">
      <c r="A8" s="231">
        <v>2014</v>
      </c>
      <c r="B8" s="350">
        <v>5492</v>
      </c>
      <c r="C8" s="350">
        <v>17123</v>
      </c>
      <c r="D8" s="350">
        <v>7410</v>
      </c>
      <c r="E8" s="350" t="s">
        <v>732</v>
      </c>
      <c r="F8" s="350" t="s">
        <v>732</v>
      </c>
      <c r="G8" s="350">
        <v>194</v>
      </c>
      <c r="H8" s="350" t="s">
        <v>732</v>
      </c>
      <c r="I8" s="350" t="s">
        <v>732</v>
      </c>
      <c r="J8" s="350">
        <v>1345</v>
      </c>
      <c r="K8" s="350" t="s">
        <v>732</v>
      </c>
      <c r="L8" s="350" t="s">
        <v>732</v>
      </c>
      <c r="M8" s="350">
        <v>3379</v>
      </c>
      <c r="N8" s="350" t="s">
        <v>732</v>
      </c>
      <c r="O8" s="350" t="s">
        <v>732</v>
      </c>
      <c r="P8" s="350">
        <v>2106</v>
      </c>
      <c r="Q8" s="350" t="s">
        <v>732</v>
      </c>
      <c r="R8" s="350" t="s">
        <v>732</v>
      </c>
      <c r="S8" s="350">
        <v>246</v>
      </c>
      <c r="T8" s="350" t="s">
        <v>732</v>
      </c>
      <c r="U8" s="350" t="s">
        <v>732</v>
      </c>
      <c r="V8" s="350">
        <v>26</v>
      </c>
      <c r="W8" s="350" t="s">
        <v>732</v>
      </c>
      <c r="X8" s="350" t="s">
        <v>732</v>
      </c>
      <c r="Y8" s="350">
        <v>11</v>
      </c>
      <c r="Z8" s="350" t="s">
        <v>732</v>
      </c>
      <c r="AA8" s="350" t="s">
        <v>732</v>
      </c>
      <c r="AB8" s="350">
        <v>103</v>
      </c>
      <c r="AC8" s="350" t="s">
        <v>732</v>
      </c>
      <c r="AD8" s="350" t="s">
        <v>732</v>
      </c>
      <c r="AE8" s="651">
        <v>3953</v>
      </c>
      <c r="AF8" s="658">
        <v>2014</v>
      </c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W8" s="351"/>
    </row>
    <row r="9" spans="1:49" s="658" customFormat="1" ht="24" customHeight="1" x14ac:dyDescent="0.15">
      <c r="A9" s="231">
        <v>2015</v>
      </c>
      <c r="B9" s="350">
        <v>7188</v>
      </c>
      <c r="C9" s="350">
        <v>19048</v>
      </c>
      <c r="D9" s="350">
        <v>8774</v>
      </c>
      <c r="E9" s="350" t="s">
        <v>732</v>
      </c>
      <c r="F9" s="350" t="s">
        <v>732</v>
      </c>
      <c r="G9" s="350">
        <v>219</v>
      </c>
      <c r="H9" s="350" t="s">
        <v>732</v>
      </c>
      <c r="I9" s="350" t="s">
        <v>732</v>
      </c>
      <c r="J9" s="350">
        <v>1548</v>
      </c>
      <c r="K9" s="350" t="s">
        <v>732</v>
      </c>
      <c r="L9" s="350" t="s">
        <v>732</v>
      </c>
      <c r="M9" s="350">
        <v>3873</v>
      </c>
      <c r="N9" s="350" t="s">
        <v>732</v>
      </c>
      <c r="O9" s="350" t="s">
        <v>732</v>
      </c>
      <c r="P9" s="350">
        <v>2471</v>
      </c>
      <c r="Q9" s="350" t="s">
        <v>732</v>
      </c>
      <c r="R9" s="350" t="s">
        <v>732</v>
      </c>
      <c r="S9" s="350">
        <v>257</v>
      </c>
      <c r="T9" s="350" t="s">
        <v>732</v>
      </c>
      <c r="U9" s="350" t="s">
        <v>732</v>
      </c>
      <c r="V9" s="350">
        <v>24</v>
      </c>
      <c r="W9" s="350" t="s">
        <v>732</v>
      </c>
      <c r="X9" s="350" t="s">
        <v>732</v>
      </c>
      <c r="Y9" s="350">
        <v>40</v>
      </c>
      <c r="Z9" s="350" t="s">
        <v>732</v>
      </c>
      <c r="AA9" s="350" t="s">
        <v>732</v>
      </c>
      <c r="AB9" s="350">
        <v>342</v>
      </c>
      <c r="AC9" s="350" t="s">
        <v>732</v>
      </c>
      <c r="AD9" s="350" t="s">
        <v>732</v>
      </c>
      <c r="AE9" s="651">
        <v>3523</v>
      </c>
      <c r="AF9" s="658">
        <v>2015</v>
      </c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W9" s="351"/>
    </row>
    <row r="10" spans="1:49" s="658" customFormat="1" ht="24" customHeight="1" x14ac:dyDescent="0.15">
      <c r="A10" s="231">
        <v>2016</v>
      </c>
      <c r="B10" s="350">
        <v>6058</v>
      </c>
      <c r="C10" s="350">
        <v>18002</v>
      </c>
      <c r="D10" s="350">
        <v>7912</v>
      </c>
      <c r="E10" s="350" t="s">
        <v>732</v>
      </c>
      <c r="F10" s="350" t="s">
        <v>732</v>
      </c>
      <c r="G10" s="350">
        <v>195</v>
      </c>
      <c r="H10" s="350" t="s">
        <v>732</v>
      </c>
      <c r="I10" s="350" t="s">
        <v>732</v>
      </c>
      <c r="J10" s="350">
        <v>1469</v>
      </c>
      <c r="K10" s="350" t="s">
        <v>732</v>
      </c>
      <c r="L10" s="350" t="s">
        <v>732</v>
      </c>
      <c r="M10" s="350">
        <v>3678</v>
      </c>
      <c r="N10" s="350" t="s">
        <v>732</v>
      </c>
      <c r="O10" s="350" t="s">
        <v>732</v>
      </c>
      <c r="P10" s="350">
        <v>2299</v>
      </c>
      <c r="Q10" s="350" t="s">
        <v>732</v>
      </c>
      <c r="R10" s="350" t="s">
        <v>732</v>
      </c>
      <c r="S10" s="350">
        <v>235</v>
      </c>
      <c r="T10" s="350" t="s">
        <v>732</v>
      </c>
      <c r="U10" s="350" t="s">
        <v>732</v>
      </c>
      <c r="V10" s="350">
        <v>14</v>
      </c>
      <c r="W10" s="350" t="s">
        <v>732</v>
      </c>
      <c r="X10" s="350" t="s">
        <v>732</v>
      </c>
      <c r="Y10" s="350">
        <v>6</v>
      </c>
      <c r="Z10" s="350" t="s">
        <v>732</v>
      </c>
      <c r="AA10" s="350" t="s">
        <v>732</v>
      </c>
      <c r="AB10" s="350">
        <v>16</v>
      </c>
      <c r="AC10" s="350" t="s">
        <v>732</v>
      </c>
      <c r="AD10" s="350" t="s">
        <v>732</v>
      </c>
      <c r="AE10" s="651">
        <v>3339</v>
      </c>
      <c r="AF10" s="748">
        <v>2016</v>
      </c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W10" s="351"/>
    </row>
    <row r="11" spans="1:49" s="748" customFormat="1" ht="24" customHeight="1" x14ac:dyDescent="0.15">
      <c r="A11" s="231">
        <v>2017</v>
      </c>
      <c r="B11" s="350">
        <v>6142</v>
      </c>
      <c r="C11" s="350">
        <v>22770</v>
      </c>
      <c r="D11" s="350">
        <v>5835</v>
      </c>
      <c r="E11" s="350" t="s">
        <v>732</v>
      </c>
      <c r="F11" s="350" t="s">
        <v>732</v>
      </c>
      <c r="G11" s="350">
        <v>62</v>
      </c>
      <c r="H11" s="350" t="s">
        <v>732</v>
      </c>
      <c r="I11" s="350" t="s">
        <v>732</v>
      </c>
      <c r="J11" s="350">
        <v>1552</v>
      </c>
      <c r="K11" s="350" t="s">
        <v>732</v>
      </c>
      <c r="L11" s="350" t="s">
        <v>732</v>
      </c>
      <c r="M11" s="350">
        <v>3868</v>
      </c>
      <c r="N11" s="350" t="s">
        <v>732</v>
      </c>
      <c r="O11" s="350" t="s">
        <v>732</v>
      </c>
      <c r="P11" s="350">
        <v>272</v>
      </c>
      <c r="Q11" s="350" t="s">
        <v>732</v>
      </c>
      <c r="R11" s="350" t="s">
        <v>732</v>
      </c>
      <c r="S11" s="350">
        <v>60</v>
      </c>
      <c r="T11" s="350" t="s">
        <v>732</v>
      </c>
      <c r="U11" s="350" t="s">
        <v>732</v>
      </c>
      <c r="V11" s="350">
        <v>9</v>
      </c>
      <c r="W11" s="350" t="s">
        <v>732</v>
      </c>
      <c r="X11" s="350" t="s">
        <v>732</v>
      </c>
      <c r="Y11" s="350">
        <v>3</v>
      </c>
      <c r="Z11" s="350" t="s">
        <v>732</v>
      </c>
      <c r="AA11" s="350" t="s">
        <v>732</v>
      </c>
      <c r="AB11" s="350">
        <v>9</v>
      </c>
      <c r="AC11" s="350" t="s">
        <v>732</v>
      </c>
      <c r="AD11" s="350" t="s">
        <v>732</v>
      </c>
      <c r="AE11" s="651">
        <v>0</v>
      </c>
      <c r="AF11" s="1165">
        <v>2017</v>
      </c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W11" s="351"/>
    </row>
    <row r="12" spans="1:49" s="764" customFormat="1" ht="24" customHeight="1" x14ac:dyDescent="0.15">
      <c r="A12" s="231">
        <v>2018</v>
      </c>
      <c r="B12" s="931">
        <v>7266</v>
      </c>
      <c r="C12" s="350">
        <v>35274</v>
      </c>
      <c r="D12" s="350">
        <v>9859</v>
      </c>
      <c r="E12" s="350" t="s">
        <v>732</v>
      </c>
      <c r="F12" s="350" t="s">
        <v>732</v>
      </c>
      <c r="G12" s="350">
        <v>329</v>
      </c>
      <c r="H12" s="350" t="s">
        <v>732</v>
      </c>
      <c r="I12" s="350" t="s">
        <v>732</v>
      </c>
      <c r="J12" s="350">
        <v>1953</v>
      </c>
      <c r="K12" s="350" t="s">
        <v>732</v>
      </c>
      <c r="L12" s="350" t="s">
        <v>732</v>
      </c>
      <c r="M12" s="350">
        <v>4721</v>
      </c>
      <c r="N12" s="350" t="s">
        <v>732</v>
      </c>
      <c r="O12" s="350" t="s">
        <v>732</v>
      </c>
      <c r="P12" s="350">
        <v>2502</v>
      </c>
      <c r="Q12" s="350" t="s">
        <v>732</v>
      </c>
      <c r="R12" s="350" t="s">
        <v>732</v>
      </c>
      <c r="S12" s="350">
        <v>311</v>
      </c>
      <c r="T12" s="350" t="s">
        <v>732</v>
      </c>
      <c r="U12" s="350" t="s">
        <v>732</v>
      </c>
      <c r="V12" s="350">
        <v>9</v>
      </c>
      <c r="W12" s="350" t="s">
        <v>732</v>
      </c>
      <c r="X12" s="350" t="s">
        <v>732</v>
      </c>
      <c r="Y12" s="350">
        <v>3</v>
      </c>
      <c r="Z12" s="350" t="s">
        <v>732</v>
      </c>
      <c r="AA12" s="350" t="s">
        <v>732</v>
      </c>
      <c r="AB12" s="350">
        <v>31</v>
      </c>
      <c r="AC12" s="350" t="s">
        <v>732</v>
      </c>
      <c r="AD12" s="350" t="s">
        <v>732</v>
      </c>
      <c r="AE12" s="651">
        <v>6659</v>
      </c>
      <c r="AF12" s="868">
        <v>2018</v>
      </c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W12" s="351"/>
    </row>
    <row r="13" spans="1:49" s="161" customFormat="1" ht="24" customHeight="1" x14ac:dyDescent="0.15">
      <c r="A13" s="678">
        <v>2019</v>
      </c>
      <c r="B13" s="995">
        <v>6987</v>
      </c>
      <c r="C13" s="995">
        <v>41307</v>
      </c>
      <c r="D13" s="995">
        <v>9678</v>
      </c>
      <c r="E13" s="1107" t="s">
        <v>732</v>
      </c>
      <c r="F13" s="1107" t="s">
        <v>732</v>
      </c>
      <c r="G13" s="995">
        <v>356</v>
      </c>
      <c r="H13" s="1107" t="s">
        <v>732</v>
      </c>
      <c r="I13" s="1107" t="s">
        <v>732</v>
      </c>
      <c r="J13" s="995">
        <v>1920</v>
      </c>
      <c r="K13" s="1107" t="s">
        <v>732</v>
      </c>
      <c r="L13" s="1107" t="s">
        <v>732</v>
      </c>
      <c r="M13" s="995">
        <v>4649</v>
      </c>
      <c r="N13" s="1107" t="s">
        <v>732</v>
      </c>
      <c r="O13" s="1107" t="s">
        <v>732</v>
      </c>
      <c r="P13" s="995">
        <v>2393</v>
      </c>
      <c r="Q13" s="1107" t="s">
        <v>732</v>
      </c>
      <c r="R13" s="1107" t="s">
        <v>732</v>
      </c>
      <c r="S13" s="995">
        <v>306</v>
      </c>
      <c r="T13" s="1107" t="s">
        <v>732</v>
      </c>
      <c r="U13" s="1107" t="s">
        <v>732</v>
      </c>
      <c r="V13" s="995">
        <v>6</v>
      </c>
      <c r="W13" s="1107" t="s">
        <v>732</v>
      </c>
      <c r="X13" s="1107" t="s">
        <v>732</v>
      </c>
      <c r="Y13" s="995">
        <v>4</v>
      </c>
      <c r="Z13" s="1107" t="s">
        <v>732</v>
      </c>
      <c r="AA13" s="1107" t="s">
        <v>732</v>
      </c>
      <c r="AB13" s="995">
        <v>44</v>
      </c>
      <c r="AC13" s="1107" t="s">
        <v>732</v>
      </c>
      <c r="AD13" s="996" t="s">
        <v>732</v>
      </c>
      <c r="AE13" s="995">
        <v>7677</v>
      </c>
      <c r="AF13" s="932">
        <v>2019</v>
      </c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W13" s="677"/>
    </row>
    <row r="14" spans="1:49" ht="12.75" customHeight="1" x14ac:dyDescent="0.3">
      <c r="A14" s="163" t="s">
        <v>8</v>
      </c>
    </row>
    <row r="15" spans="1:49" ht="12.75" customHeight="1" x14ac:dyDescent="0.3">
      <c r="A15" s="163" t="s">
        <v>1179</v>
      </c>
    </row>
  </sheetData>
  <mergeCells count="16">
    <mergeCell ref="AF3:AF6"/>
    <mergeCell ref="A3:A6"/>
    <mergeCell ref="D4:M4"/>
    <mergeCell ref="AE3:AE6"/>
    <mergeCell ref="B3:M3"/>
    <mergeCell ref="P3:AD3"/>
    <mergeCell ref="P4:AD4"/>
    <mergeCell ref="D5:F5"/>
    <mergeCell ref="G5:I5"/>
    <mergeCell ref="J5:L5"/>
    <mergeCell ref="M5:O5"/>
    <mergeCell ref="P5:R5"/>
    <mergeCell ref="S5:U5"/>
    <mergeCell ref="V5:X5"/>
    <mergeCell ref="Y5:AA5"/>
    <mergeCell ref="AB5:AD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24" orientation="portrait" r:id="rId1"/>
  <headerFooter>
    <oddHeader xml:space="preserve">&amp;L&amp;"돋움,Regular"   &amp;P&amp;R&amp;"돋움,Regular"&amp;P   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C28"/>
  <sheetViews>
    <sheetView view="pageBreakPreview" zoomScaleNormal="100" zoomScaleSheetLayoutView="100" workbookViewId="0">
      <selection activeCell="W30" sqref="W30"/>
    </sheetView>
  </sheetViews>
  <sheetFormatPr defaultColWidth="9" defaultRowHeight="12" x14ac:dyDescent="0.15"/>
  <cols>
    <col min="1" max="1" width="9.125" style="248" customWidth="1"/>
    <col min="2" max="2" width="7.125" style="248" customWidth="1"/>
    <col min="3" max="3" width="8.25" style="248" customWidth="1"/>
    <col min="4" max="4" width="7.5" style="248" bestFit="1" customWidth="1"/>
    <col min="5" max="5" width="8.25" style="248" customWidth="1"/>
    <col min="6" max="6" width="7.125" style="248" bestFit="1" customWidth="1"/>
    <col min="7" max="7" width="8.25" style="248" customWidth="1"/>
    <col min="8" max="8" width="5.5" style="248" customWidth="1"/>
    <col min="9" max="9" width="8.25" style="248" customWidth="1"/>
    <col min="10" max="10" width="7.125" style="248" bestFit="1" customWidth="1"/>
    <col min="11" max="11" width="8.125" style="248" bestFit="1" customWidth="1"/>
    <col min="12" max="12" width="7.125" style="248" bestFit="1" customWidth="1"/>
    <col min="13" max="13" width="8.125" style="248" bestFit="1" customWidth="1"/>
    <col min="14" max="14" width="6.875" style="248" customWidth="1"/>
    <col min="15" max="15" width="8.375" style="248" bestFit="1" customWidth="1"/>
    <col min="16" max="16" width="4.625" style="248" customWidth="1"/>
    <col min="17" max="17" width="7.25" style="248" customWidth="1"/>
    <col min="18" max="18" width="4.625" style="248" customWidth="1"/>
    <col min="19" max="19" width="7.25" style="248" customWidth="1"/>
    <col min="20" max="20" width="4.625" style="248" customWidth="1"/>
    <col min="21" max="21" width="7.375" style="248" customWidth="1"/>
    <col min="22" max="22" width="4" style="248" customWidth="1"/>
    <col min="23" max="23" width="6.75" style="248" bestFit="1" customWidth="1"/>
    <col min="24" max="24" width="9.125" style="248" customWidth="1"/>
    <col min="25" max="16384" width="9" style="248"/>
  </cols>
  <sheetData>
    <row r="1" spans="1:29" ht="24.75" customHeight="1" x14ac:dyDescent="0.15">
      <c r="A1" s="1280" t="s">
        <v>36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465"/>
      <c r="M1" s="465"/>
      <c r="N1" s="1280" t="s">
        <v>1160</v>
      </c>
      <c r="O1" s="1280"/>
      <c r="P1" s="1280"/>
      <c r="Q1" s="1280"/>
      <c r="R1" s="1280"/>
      <c r="S1" s="1280"/>
      <c r="T1" s="1280"/>
      <c r="U1" s="1280"/>
      <c r="V1" s="1280"/>
      <c r="W1" s="1280"/>
    </row>
    <row r="2" spans="1:29" ht="25.5" customHeight="1" x14ac:dyDescent="0.2">
      <c r="A2" s="163" t="s">
        <v>163</v>
      </c>
      <c r="X2" s="581" t="s">
        <v>589</v>
      </c>
    </row>
    <row r="3" spans="1:29" s="571" customFormat="1" ht="15.75" customHeight="1" x14ac:dyDescent="0.15">
      <c r="A3" s="1256" t="s">
        <v>750</v>
      </c>
      <c r="B3" s="1258" t="s">
        <v>771</v>
      </c>
      <c r="C3" s="1256"/>
      <c r="D3" s="1258" t="s">
        <v>807</v>
      </c>
      <c r="E3" s="1256"/>
      <c r="F3" s="1258" t="s">
        <v>801</v>
      </c>
      <c r="G3" s="1256"/>
      <c r="H3" s="1258" t="s">
        <v>793</v>
      </c>
      <c r="I3" s="1256"/>
      <c r="J3" s="1258" t="s">
        <v>787</v>
      </c>
      <c r="K3" s="1256"/>
      <c r="L3" s="1258" t="s">
        <v>781</v>
      </c>
      <c r="M3" s="1256"/>
      <c r="N3" s="1314" t="s">
        <v>317</v>
      </c>
      <c r="O3" s="1256"/>
      <c r="P3" s="1457" t="s">
        <v>711</v>
      </c>
      <c r="Q3" s="1458"/>
      <c r="R3" s="1457" t="s">
        <v>329</v>
      </c>
      <c r="S3" s="1458"/>
      <c r="T3" s="1258" t="s">
        <v>803</v>
      </c>
      <c r="U3" s="1256"/>
      <c r="V3" s="1457" t="s">
        <v>710</v>
      </c>
      <c r="W3" s="1256"/>
      <c r="X3" s="1258" t="s">
        <v>179</v>
      </c>
    </row>
    <row r="4" spans="1:29" s="571" customFormat="1" ht="15.75" customHeight="1" x14ac:dyDescent="0.15">
      <c r="A4" s="1217"/>
      <c r="B4" s="1218" t="s">
        <v>191</v>
      </c>
      <c r="C4" s="1217"/>
      <c r="D4" s="1209" t="s">
        <v>612</v>
      </c>
      <c r="E4" s="1217"/>
      <c r="F4" s="1218" t="s">
        <v>1000</v>
      </c>
      <c r="G4" s="1217"/>
      <c r="H4" s="1218" t="s">
        <v>1004</v>
      </c>
      <c r="I4" s="1217"/>
      <c r="J4" s="1218" t="s">
        <v>994</v>
      </c>
      <c r="K4" s="1217"/>
      <c r="L4" s="1218" t="s">
        <v>344</v>
      </c>
      <c r="M4" s="1217"/>
      <c r="N4" s="1315" t="s">
        <v>999</v>
      </c>
      <c r="O4" s="1217"/>
      <c r="P4" s="1209"/>
      <c r="Q4" s="1210"/>
      <c r="R4" s="1209" t="s">
        <v>620</v>
      </c>
      <c r="S4" s="1217"/>
      <c r="T4" s="1209" t="s">
        <v>100</v>
      </c>
      <c r="U4" s="1217"/>
      <c r="V4" s="1218"/>
      <c r="W4" s="1217"/>
      <c r="X4" s="1218"/>
    </row>
    <row r="5" spans="1:29" s="571" customFormat="1" ht="15.75" customHeight="1" x14ac:dyDescent="0.15">
      <c r="A5" s="1217"/>
      <c r="B5" s="1259"/>
      <c r="C5" s="1257"/>
      <c r="D5" s="1259"/>
      <c r="E5" s="1257"/>
      <c r="F5" s="1259"/>
      <c r="G5" s="1257"/>
      <c r="H5" s="1259"/>
      <c r="I5" s="1257"/>
      <c r="J5" s="1259"/>
      <c r="K5" s="1257"/>
      <c r="L5" s="1259"/>
      <c r="M5" s="1257"/>
      <c r="N5" s="1316"/>
      <c r="O5" s="1257"/>
      <c r="P5" s="1350"/>
      <c r="Q5" s="1349"/>
      <c r="R5" s="1259"/>
      <c r="S5" s="1257"/>
      <c r="T5" s="1259"/>
      <c r="U5" s="1257"/>
      <c r="V5" s="1259"/>
      <c r="W5" s="1257"/>
      <c r="X5" s="1218"/>
    </row>
    <row r="6" spans="1:29" s="571" customFormat="1" ht="17.25" customHeight="1" x14ac:dyDescent="0.15">
      <c r="A6" s="1217"/>
      <c r="B6" s="188" t="s">
        <v>816</v>
      </c>
      <c r="C6" s="572" t="s">
        <v>821</v>
      </c>
      <c r="D6" s="188" t="s">
        <v>816</v>
      </c>
      <c r="E6" s="572" t="s">
        <v>821</v>
      </c>
      <c r="F6" s="188" t="s">
        <v>816</v>
      </c>
      <c r="G6" s="572" t="s">
        <v>821</v>
      </c>
      <c r="H6" s="188" t="s">
        <v>816</v>
      </c>
      <c r="I6" s="572" t="s">
        <v>821</v>
      </c>
      <c r="J6" s="453" t="s">
        <v>816</v>
      </c>
      <c r="K6" s="573" t="s">
        <v>821</v>
      </c>
      <c r="L6" s="416" t="s">
        <v>816</v>
      </c>
      <c r="M6" s="573" t="s">
        <v>821</v>
      </c>
      <c r="N6" s="146" t="s">
        <v>816</v>
      </c>
      <c r="O6" s="572" t="s">
        <v>821</v>
      </c>
      <c r="P6" s="188" t="s">
        <v>816</v>
      </c>
      <c r="Q6" s="572" t="s">
        <v>821</v>
      </c>
      <c r="R6" s="188" t="s">
        <v>816</v>
      </c>
      <c r="S6" s="572" t="s">
        <v>821</v>
      </c>
      <c r="T6" s="188" t="s">
        <v>816</v>
      </c>
      <c r="U6" s="572" t="s">
        <v>821</v>
      </c>
      <c r="V6" s="188" t="s">
        <v>816</v>
      </c>
      <c r="W6" s="572" t="s">
        <v>821</v>
      </c>
      <c r="X6" s="1218"/>
    </row>
    <row r="7" spans="1:29" s="54" customFormat="1" ht="17.25" customHeight="1" x14ac:dyDescent="0.15">
      <c r="A7" s="1257"/>
      <c r="B7" s="574" t="s">
        <v>316</v>
      </c>
      <c r="C7" s="574" t="s">
        <v>331</v>
      </c>
      <c r="D7" s="574" t="s">
        <v>316</v>
      </c>
      <c r="E7" s="574" t="s">
        <v>331</v>
      </c>
      <c r="F7" s="574" t="s">
        <v>316</v>
      </c>
      <c r="G7" s="574" t="s">
        <v>331</v>
      </c>
      <c r="H7" s="574" t="s">
        <v>316</v>
      </c>
      <c r="I7" s="574" t="s">
        <v>331</v>
      </c>
      <c r="J7" s="575" t="s">
        <v>316</v>
      </c>
      <c r="K7" s="576" t="s">
        <v>331</v>
      </c>
      <c r="L7" s="576" t="s">
        <v>316</v>
      </c>
      <c r="M7" s="576" t="s">
        <v>331</v>
      </c>
      <c r="N7" s="577" t="s">
        <v>316</v>
      </c>
      <c r="O7" s="574" t="s">
        <v>331</v>
      </c>
      <c r="P7" s="574" t="s">
        <v>316</v>
      </c>
      <c r="Q7" s="574" t="s">
        <v>331</v>
      </c>
      <c r="R7" s="574" t="s">
        <v>316</v>
      </c>
      <c r="S7" s="574" t="s">
        <v>331</v>
      </c>
      <c r="T7" s="574" t="s">
        <v>316</v>
      </c>
      <c r="U7" s="574" t="s">
        <v>331</v>
      </c>
      <c r="V7" s="574" t="s">
        <v>316</v>
      </c>
      <c r="W7" s="1146" t="s">
        <v>331</v>
      </c>
      <c r="X7" s="1259"/>
    </row>
    <row r="8" spans="1:29" s="705" customFormat="1" ht="24" customHeight="1" x14ac:dyDescent="0.15">
      <c r="A8" s="320">
        <v>2013</v>
      </c>
      <c r="B8" s="350">
        <v>135768</v>
      </c>
      <c r="C8" s="350">
        <v>397060</v>
      </c>
      <c r="D8" s="350">
        <v>326</v>
      </c>
      <c r="E8" s="350">
        <v>12753</v>
      </c>
      <c r="F8" s="350">
        <v>1925</v>
      </c>
      <c r="G8" s="350">
        <v>18462</v>
      </c>
      <c r="H8" s="350">
        <v>190</v>
      </c>
      <c r="I8" s="350">
        <v>10911</v>
      </c>
      <c r="J8" s="350">
        <v>1706</v>
      </c>
      <c r="K8" s="350">
        <v>55752</v>
      </c>
      <c r="L8" s="350">
        <v>272</v>
      </c>
      <c r="M8" s="350">
        <v>4016</v>
      </c>
      <c r="N8" s="350">
        <v>131274</v>
      </c>
      <c r="O8" s="350">
        <v>285885</v>
      </c>
      <c r="P8" s="350">
        <v>49</v>
      </c>
      <c r="Q8" s="350">
        <v>1650</v>
      </c>
      <c r="R8" s="350">
        <v>6</v>
      </c>
      <c r="S8" s="350">
        <v>810</v>
      </c>
      <c r="T8" s="350">
        <v>20</v>
      </c>
      <c r="U8" s="350">
        <v>6821</v>
      </c>
      <c r="V8" s="950">
        <v>0</v>
      </c>
      <c r="W8" s="951">
        <v>0</v>
      </c>
      <c r="X8" s="579">
        <v>2013</v>
      </c>
      <c r="Y8" s="706"/>
      <c r="Z8" s="706"/>
      <c r="AA8" s="706"/>
      <c r="AB8" s="706"/>
      <c r="AC8" s="706"/>
    </row>
    <row r="9" spans="1:29" s="579" customFormat="1" ht="24" customHeight="1" x14ac:dyDescent="0.15">
      <c r="A9" s="320">
        <v>2014</v>
      </c>
      <c r="B9" s="121">
        <v>3466</v>
      </c>
      <c r="C9" s="121">
        <v>142077</v>
      </c>
      <c r="D9" s="121">
        <v>301</v>
      </c>
      <c r="E9" s="121">
        <v>10881</v>
      </c>
      <c r="F9" s="121">
        <v>676</v>
      </c>
      <c r="G9" s="121">
        <v>31080</v>
      </c>
      <c r="H9" s="121">
        <v>193</v>
      </c>
      <c r="I9" s="121">
        <v>6094</v>
      </c>
      <c r="J9" s="121">
        <v>1654</v>
      </c>
      <c r="K9" s="121">
        <v>54344</v>
      </c>
      <c r="L9" s="121">
        <v>223</v>
      </c>
      <c r="M9" s="121">
        <v>2822</v>
      </c>
      <c r="N9" s="121">
        <v>278</v>
      </c>
      <c r="O9" s="121">
        <v>20371</v>
      </c>
      <c r="P9" s="121">
        <v>68</v>
      </c>
      <c r="Q9" s="121">
        <v>4905</v>
      </c>
      <c r="R9" s="121">
        <v>48</v>
      </c>
      <c r="S9" s="121">
        <v>1791</v>
      </c>
      <c r="T9" s="121">
        <v>25</v>
      </c>
      <c r="U9" s="121">
        <v>9789</v>
      </c>
      <c r="V9" s="630">
        <v>0</v>
      </c>
      <c r="W9" s="952">
        <v>0</v>
      </c>
      <c r="X9" s="579">
        <v>2014</v>
      </c>
      <c r="Y9" s="578"/>
      <c r="Z9" s="578"/>
      <c r="AA9" s="578"/>
      <c r="AB9" s="578"/>
      <c r="AC9" s="578"/>
    </row>
    <row r="10" spans="1:29" s="579" customFormat="1" ht="24" customHeight="1" x14ac:dyDescent="0.15">
      <c r="A10" s="320">
        <v>2015</v>
      </c>
      <c r="B10" s="121">
        <v>4114</v>
      </c>
      <c r="C10" s="121">
        <v>104192</v>
      </c>
      <c r="D10" s="121">
        <v>246</v>
      </c>
      <c r="E10" s="121">
        <v>18557</v>
      </c>
      <c r="F10" s="121">
        <v>770</v>
      </c>
      <c r="G10" s="121">
        <v>7133</v>
      </c>
      <c r="H10" s="121">
        <v>44</v>
      </c>
      <c r="I10" s="121">
        <v>1593</v>
      </c>
      <c r="J10" s="121">
        <v>1995</v>
      </c>
      <c r="K10" s="121">
        <v>39067</v>
      </c>
      <c r="L10" s="121">
        <v>261</v>
      </c>
      <c r="M10" s="121">
        <v>2345</v>
      </c>
      <c r="N10" s="121">
        <v>667</v>
      </c>
      <c r="O10" s="121">
        <v>29864</v>
      </c>
      <c r="P10" s="121">
        <v>105</v>
      </c>
      <c r="Q10" s="121">
        <v>4549</v>
      </c>
      <c r="R10" s="121">
        <v>0</v>
      </c>
      <c r="S10" s="121">
        <v>0</v>
      </c>
      <c r="T10" s="121">
        <v>26</v>
      </c>
      <c r="U10" s="121">
        <v>1084</v>
      </c>
      <c r="V10" s="630">
        <v>0</v>
      </c>
      <c r="W10" s="952">
        <v>0</v>
      </c>
      <c r="X10" s="579">
        <v>2015</v>
      </c>
      <c r="Y10" s="578"/>
      <c r="Z10" s="578"/>
      <c r="AA10" s="578"/>
      <c r="AB10" s="578"/>
      <c r="AC10" s="578"/>
    </row>
    <row r="11" spans="1:29" s="579" customFormat="1" ht="24" customHeight="1" x14ac:dyDescent="0.15">
      <c r="A11" s="320">
        <v>2016</v>
      </c>
      <c r="B11" s="121">
        <v>4872</v>
      </c>
      <c r="C11" s="121">
        <v>153663</v>
      </c>
      <c r="D11" s="121">
        <v>810</v>
      </c>
      <c r="E11" s="121">
        <v>38450</v>
      </c>
      <c r="F11" s="121">
        <v>837</v>
      </c>
      <c r="G11" s="121">
        <v>9235</v>
      </c>
      <c r="H11" s="121">
        <v>363</v>
      </c>
      <c r="I11" s="121">
        <v>20379</v>
      </c>
      <c r="J11" s="121">
        <v>1797</v>
      </c>
      <c r="K11" s="121">
        <v>31318</v>
      </c>
      <c r="L11" s="121">
        <v>227</v>
      </c>
      <c r="M11" s="121">
        <v>5498</v>
      </c>
      <c r="N11" s="121">
        <v>476</v>
      </c>
      <c r="O11" s="121">
        <v>24008</v>
      </c>
      <c r="P11" s="121">
        <v>337</v>
      </c>
      <c r="Q11" s="121">
        <v>22609</v>
      </c>
      <c r="R11" s="121">
        <v>22</v>
      </c>
      <c r="S11" s="121">
        <v>366</v>
      </c>
      <c r="T11" s="121">
        <v>0</v>
      </c>
      <c r="U11" s="121">
        <v>0</v>
      </c>
      <c r="V11" s="630">
        <v>3</v>
      </c>
      <c r="W11" s="952">
        <v>1800</v>
      </c>
      <c r="X11" s="579">
        <v>2016</v>
      </c>
      <c r="Y11" s="578"/>
      <c r="Z11" s="578"/>
      <c r="AA11" s="578"/>
      <c r="AB11" s="578"/>
      <c r="AC11" s="578"/>
    </row>
    <row r="12" spans="1:29" s="579" customFormat="1" ht="24" customHeight="1" x14ac:dyDescent="0.15">
      <c r="A12" s="320">
        <v>2017</v>
      </c>
      <c r="B12" s="121">
        <f>SUM(D12,F12,H12,J12,L12,N12,P12,R12,T12,V12)</f>
        <v>74871</v>
      </c>
      <c r="C12" s="121">
        <f>SUM(E12,G12,I12,K12,M12,O12,Q12,S12,U12,W12)</f>
        <v>157903</v>
      </c>
      <c r="D12" s="121">
        <v>19951</v>
      </c>
      <c r="E12" s="121">
        <v>30596</v>
      </c>
      <c r="F12" s="121">
        <v>1355</v>
      </c>
      <c r="G12" s="121">
        <v>18985</v>
      </c>
      <c r="H12" s="121">
        <v>310</v>
      </c>
      <c r="I12" s="121">
        <v>10946</v>
      </c>
      <c r="J12" s="121">
        <v>1805</v>
      </c>
      <c r="K12" s="121">
        <v>33373</v>
      </c>
      <c r="L12" s="121">
        <v>762</v>
      </c>
      <c r="M12" s="121">
        <v>8522</v>
      </c>
      <c r="N12" s="121">
        <v>50688</v>
      </c>
      <c r="O12" s="121">
        <v>55481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630">
        <v>0</v>
      </c>
      <c r="W12" s="952">
        <v>0</v>
      </c>
      <c r="X12" s="579">
        <v>2017</v>
      </c>
      <c r="Y12" s="578"/>
      <c r="Z12" s="578"/>
      <c r="AA12" s="578"/>
      <c r="AB12" s="578"/>
      <c r="AC12" s="578"/>
    </row>
    <row r="13" spans="1:29" s="579" customFormat="1" ht="24" customHeight="1" x14ac:dyDescent="0.15">
      <c r="A13" s="320">
        <v>2018</v>
      </c>
      <c r="B13" s="121">
        <v>7025</v>
      </c>
      <c r="C13" s="121">
        <v>186083</v>
      </c>
      <c r="D13" s="121">
        <v>277</v>
      </c>
      <c r="E13" s="121">
        <v>7760</v>
      </c>
      <c r="F13" s="121">
        <v>2253</v>
      </c>
      <c r="G13" s="121">
        <v>73519</v>
      </c>
      <c r="H13" s="121">
        <v>5</v>
      </c>
      <c r="I13" s="121">
        <v>621</v>
      </c>
      <c r="J13" s="121">
        <v>1673</v>
      </c>
      <c r="K13" s="121">
        <v>21171</v>
      </c>
      <c r="L13" s="121">
        <v>2253</v>
      </c>
      <c r="M13" s="121">
        <v>73519</v>
      </c>
      <c r="N13" s="121">
        <v>544</v>
      </c>
      <c r="O13" s="121">
        <v>9137</v>
      </c>
      <c r="P13" s="121">
        <v>0</v>
      </c>
      <c r="Q13" s="121">
        <v>0</v>
      </c>
      <c r="R13" s="121">
        <v>20</v>
      </c>
      <c r="S13" s="121">
        <v>356</v>
      </c>
      <c r="T13" s="121">
        <v>0</v>
      </c>
      <c r="U13" s="121">
        <v>0</v>
      </c>
      <c r="V13" s="630">
        <v>0</v>
      </c>
      <c r="W13" s="952">
        <v>0</v>
      </c>
      <c r="X13" s="579">
        <v>2018</v>
      </c>
      <c r="Y13" s="578"/>
      <c r="Z13" s="578"/>
      <c r="AA13" s="578"/>
      <c r="AB13" s="578"/>
      <c r="AC13" s="578"/>
    </row>
    <row r="14" spans="1:29" s="705" customFormat="1" ht="24" customHeight="1" x14ac:dyDescent="0.15">
      <c r="A14" s="707">
        <v>2019</v>
      </c>
      <c r="B14" s="953">
        <v>5360</v>
      </c>
      <c r="C14" s="953">
        <v>164938</v>
      </c>
      <c r="D14" s="953">
        <v>414</v>
      </c>
      <c r="E14" s="953">
        <v>14167</v>
      </c>
      <c r="F14" s="953">
        <v>1185</v>
      </c>
      <c r="G14" s="953">
        <v>51988</v>
      </c>
      <c r="H14" s="953">
        <v>0</v>
      </c>
      <c r="I14" s="953">
        <v>0</v>
      </c>
      <c r="J14" s="953">
        <v>1956</v>
      </c>
      <c r="K14" s="953">
        <v>28320</v>
      </c>
      <c r="L14" s="953">
        <v>1185</v>
      </c>
      <c r="M14" s="953">
        <v>51988</v>
      </c>
      <c r="N14" s="953">
        <v>620</v>
      </c>
      <c r="O14" s="953">
        <v>18475</v>
      </c>
      <c r="P14" s="953">
        <v>0</v>
      </c>
      <c r="Q14" s="953">
        <v>0</v>
      </c>
      <c r="R14" s="953">
        <v>0</v>
      </c>
      <c r="S14" s="953">
        <v>0</v>
      </c>
      <c r="T14" s="953">
        <v>0</v>
      </c>
      <c r="U14" s="953">
        <v>0</v>
      </c>
      <c r="V14" s="953">
        <v>0</v>
      </c>
      <c r="W14" s="953">
        <v>0</v>
      </c>
      <c r="X14" s="942">
        <v>2019</v>
      </c>
      <c r="Y14" s="706"/>
      <c r="Z14" s="706"/>
      <c r="AA14" s="706"/>
      <c r="AB14" s="706"/>
      <c r="AC14" s="706"/>
    </row>
    <row r="15" spans="1:29" ht="12.75" customHeight="1" x14ac:dyDescent="0.15">
      <c r="A15" s="249" t="s">
        <v>455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552"/>
      <c r="Q15" s="552"/>
      <c r="R15" s="552"/>
      <c r="S15" s="552"/>
      <c r="T15" s="552"/>
      <c r="U15" s="552"/>
      <c r="V15" s="552"/>
      <c r="W15" s="552"/>
      <c r="X15" s="552"/>
      <c r="Y15" s="552"/>
      <c r="Z15" s="552"/>
      <c r="AA15" s="552"/>
      <c r="AB15" s="552"/>
      <c r="AC15" s="552"/>
    </row>
    <row r="16" spans="1:29" ht="12.75" customHeight="1" x14ac:dyDescent="0.15">
      <c r="A16" s="249" t="s">
        <v>639</v>
      </c>
      <c r="B16" s="552"/>
      <c r="C16" s="552"/>
      <c r="D16" s="552"/>
      <c r="E16" s="552"/>
      <c r="F16" s="552"/>
      <c r="G16" s="552"/>
      <c r="H16" s="552"/>
      <c r="I16" s="552"/>
      <c r="J16" s="552"/>
      <c r="K16" s="552"/>
      <c r="L16" s="552"/>
      <c r="M16" s="552"/>
      <c r="N16" s="552"/>
      <c r="O16" s="552"/>
      <c r="P16" s="552"/>
      <c r="Q16" s="552"/>
      <c r="R16" s="552"/>
      <c r="S16" s="552"/>
      <c r="T16" s="552"/>
      <c r="U16" s="552"/>
      <c r="V16" s="552"/>
      <c r="W16" s="552"/>
      <c r="X16" s="552"/>
      <c r="Y16" s="552"/>
      <c r="Z16" s="552"/>
      <c r="AA16" s="552"/>
      <c r="AB16" s="552"/>
      <c r="AC16" s="552"/>
    </row>
    <row r="17" spans="1:29" ht="12.75" customHeight="1" x14ac:dyDescent="0.15">
      <c r="A17" s="249" t="s">
        <v>9</v>
      </c>
      <c r="B17" s="552"/>
      <c r="C17" s="552"/>
      <c r="D17" s="552"/>
      <c r="E17" s="552"/>
      <c r="F17" s="552"/>
      <c r="G17" s="552"/>
      <c r="H17" s="552"/>
      <c r="I17" s="552"/>
      <c r="J17" s="552"/>
      <c r="K17" s="552"/>
      <c r="L17" s="552"/>
      <c r="M17" s="552"/>
      <c r="N17" s="552"/>
      <c r="O17" s="552"/>
      <c r="P17" s="552"/>
      <c r="Q17" s="552"/>
      <c r="R17" s="552"/>
      <c r="S17" s="552"/>
      <c r="T17" s="552"/>
      <c r="U17" s="552"/>
      <c r="V17" s="552"/>
      <c r="W17" s="552"/>
      <c r="X17" s="552"/>
      <c r="Y17" s="552"/>
      <c r="Z17" s="552"/>
      <c r="AA17" s="552"/>
      <c r="AB17" s="552"/>
      <c r="AC17" s="552"/>
    </row>
    <row r="18" spans="1:29" ht="12.75" customHeight="1" x14ac:dyDescent="0.15">
      <c r="A18" s="249" t="s">
        <v>1181</v>
      </c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</row>
    <row r="19" spans="1:29" ht="12.75" customHeight="1" x14ac:dyDescent="0.15">
      <c r="A19" s="249" t="s">
        <v>1063</v>
      </c>
      <c r="B19" s="552"/>
      <c r="C19" s="552"/>
      <c r="D19" s="552"/>
      <c r="E19" s="552"/>
      <c r="F19" s="552"/>
      <c r="G19" s="552"/>
      <c r="H19" s="552"/>
      <c r="I19" s="552"/>
      <c r="J19" s="552"/>
      <c r="K19" s="552"/>
      <c r="L19" s="552"/>
      <c r="M19" s="552"/>
      <c r="N19" s="552"/>
      <c r="O19" s="552"/>
      <c r="P19" s="552"/>
      <c r="Q19" s="552"/>
      <c r="R19" s="552"/>
      <c r="S19" s="552"/>
      <c r="T19" s="552"/>
      <c r="U19" s="552"/>
      <c r="V19" s="552"/>
      <c r="W19" s="552"/>
      <c r="X19" s="552"/>
      <c r="Y19" s="552"/>
      <c r="Z19" s="552"/>
      <c r="AA19" s="552"/>
      <c r="AB19" s="552"/>
      <c r="AC19" s="552"/>
    </row>
    <row r="20" spans="1:29" ht="16.5" customHeight="1" x14ac:dyDescent="0.15">
      <c r="A20" s="550"/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552"/>
      <c r="Q20" s="552"/>
      <c r="R20" s="552"/>
      <c r="S20" s="552"/>
      <c r="T20" s="552"/>
      <c r="U20" s="552"/>
      <c r="V20" s="552"/>
      <c r="W20" s="552"/>
      <c r="X20" s="552"/>
      <c r="Y20" s="552"/>
      <c r="Z20" s="552"/>
      <c r="AA20" s="552"/>
      <c r="AB20" s="552"/>
      <c r="AC20" s="552"/>
    </row>
    <row r="22" spans="1:29" x14ac:dyDescent="0.15">
      <c r="I22" s="580"/>
    </row>
    <row r="28" spans="1:29" hidden="1" x14ac:dyDescent="0.15"/>
  </sheetData>
  <mergeCells count="24">
    <mergeCell ref="X3:X7"/>
    <mergeCell ref="B4:C5"/>
    <mergeCell ref="L4:M5"/>
    <mergeCell ref="T4:U5"/>
    <mergeCell ref="R4:S5"/>
    <mergeCell ref="T3:U3"/>
    <mergeCell ref="J3:K3"/>
    <mergeCell ref="N4:O5"/>
    <mergeCell ref="N1:W1"/>
    <mergeCell ref="B3:C3"/>
    <mergeCell ref="D3:E3"/>
    <mergeCell ref="D4:E5"/>
    <mergeCell ref="F3:G3"/>
    <mergeCell ref="A1:K1"/>
    <mergeCell ref="H3:I3"/>
    <mergeCell ref="L3:M3"/>
    <mergeCell ref="V3:W5"/>
    <mergeCell ref="J4:K5"/>
    <mergeCell ref="A3:A7"/>
    <mergeCell ref="R3:S3"/>
    <mergeCell ref="F4:G5"/>
    <mergeCell ref="H4:I5"/>
    <mergeCell ref="P3:Q5"/>
    <mergeCell ref="N3:O3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5" orientation="portrait" r:id="rId1"/>
  <headerFooter>
    <oddHeader xml:space="preserve">&amp;L&amp;"돋움,Regular"   &amp;P&amp;R&amp;"돋움,Regular"&amp;P   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19"/>
  <sheetViews>
    <sheetView view="pageBreakPreview" zoomScaleNormal="100" zoomScaleSheetLayoutView="100" workbookViewId="0">
      <selection activeCell="T13" sqref="T13"/>
    </sheetView>
  </sheetViews>
  <sheetFormatPr defaultColWidth="9" defaultRowHeight="12" x14ac:dyDescent="0.15"/>
  <cols>
    <col min="1" max="1" width="9.625" style="248" customWidth="1"/>
    <col min="2" max="2" width="8.125" style="248" bestFit="1" customWidth="1"/>
    <col min="3" max="3" width="9.125" style="248" bestFit="1" customWidth="1"/>
    <col min="4" max="4" width="7.125" style="248" bestFit="1" customWidth="1"/>
    <col min="5" max="5" width="8.125" style="248" customWidth="1"/>
    <col min="6" max="6" width="7.125" style="248" bestFit="1" customWidth="1"/>
    <col min="7" max="7" width="8.125" style="248" customWidth="1"/>
    <col min="8" max="8" width="7.125" style="248" bestFit="1" customWidth="1"/>
    <col min="9" max="9" width="8.125" style="248" customWidth="1"/>
    <col min="10" max="10" width="5.375" style="248" customWidth="1"/>
    <col min="11" max="11" width="8.125" style="248" customWidth="1"/>
    <col min="12" max="12" width="5.375" style="248" customWidth="1"/>
    <col min="13" max="13" width="8.125" style="248" customWidth="1"/>
    <col min="14" max="14" width="7.125" style="248" bestFit="1" customWidth="1"/>
    <col min="15" max="15" width="8.125" style="248" customWidth="1"/>
    <col min="16" max="16" width="5.375" style="248" customWidth="1"/>
    <col min="17" max="17" width="8.125" style="248" customWidth="1"/>
    <col min="18" max="18" width="7.125" style="248" bestFit="1" customWidth="1"/>
    <col min="19" max="19" width="8.125" style="248" customWidth="1"/>
    <col min="20" max="20" width="5.375" style="248" customWidth="1"/>
    <col min="21" max="21" width="8.125" style="248" customWidth="1"/>
    <col min="22" max="22" width="9.625" style="248" customWidth="1"/>
    <col min="23" max="16384" width="9" style="248"/>
  </cols>
  <sheetData>
    <row r="1" spans="1:27" ht="24.95" customHeight="1" x14ac:dyDescent="0.15">
      <c r="A1" s="1280" t="s">
        <v>655</v>
      </c>
      <c r="B1" s="1280"/>
      <c r="C1" s="1280"/>
      <c r="D1" s="1280"/>
      <c r="E1" s="1280"/>
      <c r="F1" s="1280"/>
      <c r="G1" s="1280"/>
      <c r="H1" s="1280"/>
      <c r="I1" s="1280"/>
      <c r="J1" s="1280"/>
      <c r="K1" s="1280"/>
      <c r="L1" s="1280" t="s">
        <v>1133</v>
      </c>
      <c r="M1" s="1280"/>
      <c r="N1" s="1280"/>
      <c r="O1" s="1280"/>
      <c r="P1" s="1280"/>
      <c r="Q1" s="1280"/>
      <c r="R1" s="1280"/>
      <c r="S1" s="1280"/>
      <c r="T1" s="1280"/>
      <c r="U1" s="1280"/>
      <c r="V1" s="1280"/>
    </row>
    <row r="2" spans="1:27" ht="24.95" customHeight="1" x14ac:dyDescent="0.2">
      <c r="A2" s="163" t="s">
        <v>163</v>
      </c>
      <c r="V2" s="581" t="s">
        <v>48</v>
      </c>
    </row>
    <row r="3" spans="1:27" s="571" customFormat="1" ht="15.75" customHeight="1" x14ac:dyDescent="0.15">
      <c r="A3" s="1256" t="s">
        <v>750</v>
      </c>
      <c r="B3" s="1258" t="s">
        <v>771</v>
      </c>
      <c r="C3" s="1256"/>
      <c r="D3" s="1258" t="s">
        <v>133</v>
      </c>
      <c r="E3" s="1256"/>
      <c r="F3" s="1258" t="s">
        <v>136</v>
      </c>
      <c r="G3" s="1256"/>
      <c r="H3" s="1258" t="s">
        <v>1218</v>
      </c>
      <c r="I3" s="1256"/>
      <c r="J3" s="1258" t="s">
        <v>135</v>
      </c>
      <c r="K3" s="1256"/>
      <c r="L3" s="1314" t="s">
        <v>378</v>
      </c>
      <c r="M3" s="1256"/>
      <c r="N3" s="1457" t="s">
        <v>1219</v>
      </c>
      <c r="O3" s="1458"/>
      <c r="P3" s="1457" t="s">
        <v>397</v>
      </c>
      <c r="Q3" s="1458"/>
      <c r="R3" s="1258" t="s">
        <v>839</v>
      </c>
      <c r="S3" s="1256"/>
      <c r="T3" s="1258" t="s">
        <v>778</v>
      </c>
      <c r="U3" s="1256"/>
      <c r="V3" s="1258" t="s">
        <v>179</v>
      </c>
    </row>
    <row r="4" spans="1:27" s="571" customFormat="1" ht="27.75" customHeight="1" x14ac:dyDescent="0.15">
      <c r="A4" s="1217"/>
      <c r="B4" s="1218" t="s">
        <v>191</v>
      </c>
      <c r="C4" s="1217"/>
      <c r="D4" s="1218" t="s">
        <v>78</v>
      </c>
      <c r="E4" s="1217"/>
      <c r="F4" s="1218" t="s">
        <v>630</v>
      </c>
      <c r="G4" s="1217"/>
      <c r="H4" s="1209" t="s">
        <v>1135</v>
      </c>
      <c r="I4" s="1210"/>
      <c r="J4" s="1218" t="s">
        <v>362</v>
      </c>
      <c r="K4" s="1217"/>
      <c r="L4" s="1595" t="s">
        <v>95</v>
      </c>
      <c r="M4" s="1217"/>
      <c r="N4" s="1209" t="s">
        <v>1139</v>
      </c>
      <c r="O4" s="1210"/>
      <c r="P4" s="1209" t="s">
        <v>1136</v>
      </c>
      <c r="Q4" s="1210"/>
      <c r="R4" s="1218" t="s">
        <v>1026</v>
      </c>
      <c r="S4" s="1217"/>
      <c r="T4" s="1218" t="s">
        <v>279</v>
      </c>
      <c r="U4" s="1217"/>
      <c r="V4" s="1218"/>
    </row>
    <row r="5" spans="1:27" s="571" customFormat="1" ht="17.25" customHeight="1" x14ac:dyDescent="0.15">
      <c r="A5" s="1217"/>
      <c r="B5" s="188" t="s">
        <v>816</v>
      </c>
      <c r="C5" s="572" t="s">
        <v>821</v>
      </c>
      <c r="D5" s="188" t="s">
        <v>816</v>
      </c>
      <c r="E5" s="572" t="s">
        <v>821</v>
      </c>
      <c r="F5" s="188" t="s">
        <v>816</v>
      </c>
      <c r="G5" s="572" t="s">
        <v>821</v>
      </c>
      <c r="H5" s="188" t="s">
        <v>816</v>
      </c>
      <c r="I5" s="572" t="s">
        <v>821</v>
      </c>
      <c r="J5" s="453" t="s">
        <v>816</v>
      </c>
      <c r="K5" s="573" t="s">
        <v>821</v>
      </c>
      <c r="L5" s="146" t="s">
        <v>816</v>
      </c>
      <c r="M5" s="572" t="s">
        <v>821</v>
      </c>
      <c r="N5" s="188" t="s">
        <v>816</v>
      </c>
      <c r="O5" s="572" t="s">
        <v>821</v>
      </c>
      <c r="P5" s="188" t="s">
        <v>816</v>
      </c>
      <c r="Q5" s="572" t="s">
        <v>821</v>
      </c>
      <c r="R5" s="188" t="s">
        <v>816</v>
      </c>
      <c r="S5" s="572" t="s">
        <v>821</v>
      </c>
      <c r="T5" s="188" t="s">
        <v>816</v>
      </c>
      <c r="U5" s="572" t="s">
        <v>821</v>
      </c>
      <c r="V5" s="1218"/>
    </row>
    <row r="6" spans="1:27" s="54" customFormat="1" ht="20.25" customHeight="1" x14ac:dyDescent="0.15">
      <c r="A6" s="1257"/>
      <c r="B6" s="574" t="s">
        <v>316</v>
      </c>
      <c r="C6" s="574" t="s">
        <v>331</v>
      </c>
      <c r="D6" s="574" t="s">
        <v>316</v>
      </c>
      <c r="E6" s="574" t="s">
        <v>331</v>
      </c>
      <c r="F6" s="574" t="s">
        <v>316</v>
      </c>
      <c r="G6" s="574" t="s">
        <v>331</v>
      </c>
      <c r="H6" s="574" t="s">
        <v>316</v>
      </c>
      <c r="I6" s="574" t="s">
        <v>331</v>
      </c>
      <c r="J6" s="575" t="s">
        <v>316</v>
      </c>
      <c r="K6" s="576" t="s">
        <v>331</v>
      </c>
      <c r="L6" s="577" t="s">
        <v>316</v>
      </c>
      <c r="M6" s="574" t="s">
        <v>331</v>
      </c>
      <c r="N6" s="574" t="s">
        <v>316</v>
      </c>
      <c r="O6" s="574" t="s">
        <v>331</v>
      </c>
      <c r="P6" s="574" t="s">
        <v>316</v>
      </c>
      <c r="Q6" s="574" t="s">
        <v>331</v>
      </c>
      <c r="R6" s="574" t="s">
        <v>316</v>
      </c>
      <c r="S6" s="574" t="s">
        <v>331</v>
      </c>
      <c r="T6" s="574" t="s">
        <v>316</v>
      </c>
      <c r="U6" s="1146" t="s">
        <v>331</v>
      </c>
      <c r="V6" s="1259"/>
    </row>
    <row r="7" spans="1:27" s="705" customFormat="1" ht="24" customHeight="1" x14ac:dyDescent="0.15">
      <c r="A7" s="320">
        <v>2013</v>
      </c>
      <c r="B7" s="350">
        <f>SUM(D7,F7,H7,J7,L7,N7,P7,R7,T7)</f>
        <v>8176</v>
      </c>
      <c r="C7" s="350">
        <f>SUM(E7,G7,I7,K7,M7,O7,Q7,S7,U7)</f>
        <v>83778</v>
      </c>
      <c r="D7" s="582">
        <v>4896</v>
      </c>
      <c r="E7" s="582">
        <v>21329</v>
      </c>
      <c r="F7" s="582">
        <v>1985</v>
      </c>
      <c r="G7" s="582">
        <v>7865</v>
      </c>
      <c r="H7" s="582">
        <v>110</v>
      </c>
      <c r="I7" s="582">
        <v>875</v>
      </c>
      <c r="J7" s="582">
        <v>11</v>
      </c>
      <c r="K7" s="582">
        <v>34202</v>
      </c>
      <c r="L7" s="582">
        <v>0</v>
      </c>
      <c r="M7" s="582">
        <v>0</v>
      </c>
      <c r="N7" s="582">
        <v>573</v>
      </c>
      <c r="O7" s="582">
        <v>9872</v>
      </c>
      <c r="P7" s="582">
        <v>0</v>
      </c>
      <c r="Q7" s="582">
        <v>0</v>
      </c>
      <c r="R7" s="582">
        <v>601</v>
      </c>
      <c r="S7" s="582">
        <v>9635</v>
      </c>
      <c r="T7" s="582">
        <v>0</v>
      </c>
      <c r="U7" s="709">
        <v>0</v>
      </c>
      <c r="V7" s="579">
        <v>2013</v>
      </c>
      <c r="W7" s="706"/>
      <c r="X7" s="706"/>
      <c r="Y7" s="706"/>
      <c r="Z7" s="706"/>
      <c r="AA7" s="706"/>
    </row>
    <row r="8" spans="1:27" s="579" customFormat="1" ht="24" customHeight="1" x14ac:dyDescent="0.15">
      <c r="A8" s="320">
        <v>2014</v>
      </c>
      <c r="B8" s="350">
        <v>3409</v>
      </c>
      <c r="C8" s="350">
        <v>123139</v>
      </c>
      <c r="D8" s="582">
        <v>1195</v>
      </c>
      <c r="E8" s="582">
        <v>25417</v>
      </c>
      <c r="F8" s="582">
        <v>1195</v>
      </c>
      <c r="G8" s="582">
        <v>25417</v>
      </c>
      <c r="H8" s="582">
        <v>30</v>
      </c>
      <c r="I8" s="582">
        <v>4504</v>
      </c>
      <c r="J8" s="582">
        <v>12</v>
      </c>
      <c r="K8" s="582">
        <v>40705</v>
      </c>
      <c r="L8" s="582">
        <v>3</v>
      </c>
      <c r="M8" s="582">
        <v>53</v>
      </c>
      <c r="N8" s="582">
        <v>251</v>
      </c>
      <c r="O8" s="582">
        <v>11814</v>
      </c>
      <c r="P8" s="582">
        <v>0</v>
      </c>
      <c r="Q8" s="582">
        <v>0</v>
      </c>
      <c r="R8" s="582">
        <v>723</v>
      </c>
      <c r="S8" s="582">
        <v>15229</v>
      </c>
      <c r="T8" s="582">
        <v>0</v>
      </c>
      <c r="U8" s="709">
        <v>0</v>
      </c>
      <c r="V8" s="579">
        <v>2014</v>
      </c>
      <c r="W8" s="578"/>
      <c r="X8" s="578"/>
      <c r="Y8" s="578"/>
      <c r="Z8" s="578"/>
      <c r="AA8" s="578"/>
    </row>
    <row r="9" spans="1:27" s="579" customFormat="1" ht="24" customHeight="1" x14ac:dyDescent="0.15">
      <c r="A9" s="320">
        <v>2015</v>
      </c>
      <c r="B9" s="350">
        <f>D9+F9+H9+N9+R9</f>
        <v>2849</v>
      </c>
      <c r="C9" s="350">
        <f>E9+G9+I9+O9+S9</f>
        <v>113515</v>
      </c>
      <c r="D9" s="121">
        <v>667</v>
      </c>
      <c r="E9" s="121">
        <v>29864</v>
      </c>
      <c r="F9" s="121">
        <v>667</v>
      </c>
      <c r="G9" s="121">
        <v>29864</v>
      </c>
      <c r="H9" s="121">
        <v>667</v>
      </c>
      <c r="I9" s="121">
        <v>29864</v>
      </c>
      <c r="J9" s="582">
        <v>0</v>
      </c>
      <c r="K9" s="582">
        <v>0</v>
      </c>
      <c r="L9" s="582">
        <v>0</v>
      </c>
      <c r="M9" s="582">
        <v>0</v>
      </c>
      <c r="N9" s="582">
        <v>220</v>
      </c>
      <c r="O9" s="582">
        <v>14932</v>
      </c>
      <c r="P9" s="582">
        <v>0</v>
      </c>
      <c r="Q9" s="582">
        <v>0</v>
      </c>
      <c r="R9" s="582">
        <v>628</v>
      </c>
      <c r="S9" s="582">
        <v>8991</v>
      </c>
      <c r="T9" s="582">
        <v>0</v>
      </c>
      <c r="U9" s="709">
        <v>0</v>
      </c>
      <c r="V9" s="579">
        <v>2015</v>
      </c>
      <c r="W9" s="578"/>
      <c r="X9" s="578"/>
      <c r="Y9" s="578"/>
      <c r="Z9" s="578"/>
      <c r="AA9" s="578"/>
    </row>
    <row r="10" spans="1:27" s="579" customFormat="1" ht="24" customHeight="1" x14ac:dyDescent="0.15">
      <c r="A10" s="320">
        <v>2016</v>
      </c>
      <c r="B10" s="350">
        <v>2902</v>
      </c>
      <c r="C10" s="350">
        <v>79985</v>
      </c>
      <c r="D10" s="121">
        <v>649</v>
      </c>
      <c r="E10" s="121">
        <v>19365</v>
      </c>
      <c r="F10" s="121">
        <v>649</v>
      </c>
      <c r="G10" s="121">
        <v>19365</v>
      </c>
      <c r="H10" s="121">
        <v>649</v>
      </c>
      <c r="I10" s="121">
        <v>19365</v>
      </c>
      <c r="J10" s="582" t="s">
        <v>732</v>
      </c>
      <c r="K10" s="582" t="s">
        <v>732</v>
      </c>
      <c r="L10" s="582">
        <v>11</v>
      </c>
      <c r="M10" s="582">
        <v>736</v>
      </c>
      <c r="N10" s="582">
        <v>613</v>
      </c>
      <c r="O10" s="582">
        <v>17796</v>
      </c>
      <c r="P10" s="582">
        <v>0</v>
      </c>
      <c r="Q10" s="582" t="s">
        <v>732</v>
      </c>
      <c r="R10" s="582">
        <v>331</v>
      </c>
      <c r="S10" s="582">
        <v>3358</v>
      </c>
      <c r="T10" s="582" t="s">
        <v>732</v>
      </c>
      <c r="U10" s="709" t="s">
        <v>732</v>
      </c>
      <c r="V10" s="579">
        <v>2016</v>
      </c>
      <c r="W10" s="578"/>
      <c r="X10" s="578"/>
      <c r="Y10" s="578"/>
      <c r="Z10" s="578"/>
      <c r="AA10" s="578"/>
    </row>
    <row r="11" spans="1:27" s="579" customFormat="1" ht="24" customHeight="1" x14ac:dyDescent="0.15">
      <c r="A11" s="320">
        <v>2017</v>
      </c>
      <c r="B11" s="350">
        <v>14935</v>
      </c>
      <c r="C11" s="350">
        <v>238664</v>
      </c>
      <c r="D11" s="121">
        <v>3526</v>
      </c>
      <c r="E11" s="121">
        <v>56370</v>
      </c>
      <c r="F11" s="121">
        <v>3526</v>
      </c>
      <c r="G11" s="121">
        <v>56370</v>
      </c>
      <c r="H11" s="121">
        <v>3526</v>
      </c>
      <c r="I11" s="121">
        <v>56370</v>
      </c>
      <c r="J11" s="582">
        <v>0</v>
      </c>
      <c r="K11" s="582">
        <v>0</v>
      </c>
      <c r="L11" s="582">
        <v>0</v>
      </c>
      <c r="M11" s="582">
        <v>0</v>
      </c>
      <c r="N11" s="582">
        <v>3526</v>
      </c>
      <c r="O11" s="582">
        <v>56370</v>
      </c>
      <c r="P11" s="582">
        <v>0</v>
      </c>
      <c r="Q11" s="582" t="s">
        <v>732</v>
      </c>
      <c r="R11" s="582">
        <v>831</v>
      </c>
      <c r="S11" s="582">
        <v>13184</v>
      </c>
      <c r="T11" s="582" t="s">
        <v>732</v>
      </c>
      <c r="U11" s="709" t="s">
        <v>732</v>
      </c>
      <c r="V11" s="579">
        <v>2017</v>
      </c>
      <c r="W11" s="578"/>
      <c r="X11" s="578"/>
      <c r="Y11" s="578"/>
      <c r="Z11" s="578"/>
      <c r="AA11" s="578"/>
    </row>
    <row r="12" spans="1:27" s="579" customFormat="1" ht="24" customHeight="1" x14ac:dyDescent="0.15">
      <c r="A12" s="320">
        <v>2018</v>
      </c>
      <c r="B12" s="350">
        <v>16441</v>
      </c>
      <c r="C12" s="350">
        <v>37957</v>
      </c>
      <c r="D12" s="121">
        <v>4516</v>
      </c>
      <c r="E12" s="121">
        <v>4516</v>
      </c>
      <c r="F12" s="121">
        <v>2496</v>
      </c>
      <c r="G12" s="121">
        <v>2496</v>
      </c>
      <c r="H12" s="121">
        <v>1723</v>
      </c>
      <c r="I12" s="121">
        <v>1723</v>
      </c>
      <c r="J12" s="582">
        <v>0</v>
      </c>
      <c r="K12" s="582">
        <v>0</v>
      </c>
      <c r="L12" s="582">
        <v>0</v>
      </c>
      <c r="M12" s="582">
        <v>0</v>
      </c>
      <c r="N12" s="582">
        <v>7012</v>
      </c>
      <c r="O12" s="582">
        <v>7012</v>
      </c>
      <c r="P12" s="582">
        <v>0</v>
      </c>
      <c r="Q12" s="582">
        <v>0</v>
      </c>
      <c r="R12" s="582">
        <v>694</v>
      </c>
      <c r="S12" s="582">
        <v>22210</v>
      </c>
      <c r="T12" s="582">
        <v>0</v>
      </c>
      <c r="U12" s="709">
        <v>0</v>
      </c>
      <c r="V12" s="579">
        <v>2018</v>
      </c>
      <c r="W12" s="578"/>
      <c r="X12" s="578"/>
      <c r="Y12" s="578"/>
      <c r="Z12" s="578"/>
      <c r="AA12" s="578"/>
    </row>
    <row r="13" spans="1:27" s="705" customFormat="1" ht="24" customHeight="1" x14ac:dyDescent="0.15">
      <c r="A13" s="707">
        <v>2019</v>
      </c>
      <c r="B13" s="953">
        <v>14499</v>
      </c>
      <c r="C13" s="953">
        <v>183149</v>
      </c>
      <c r="D13" s="953">
        <v>1110</v>
      </c>
      <c r="E13" s="953">
        <v>33316</v>
      </c>
      <c r="F13" s="953">
        <v>1190</v>
      </c>
      <c r="G13" s="953">
        <v>33316</v>
      </c>
      <c r="H13" s="953">
        <v>1022</v>
      </c>
      <c r="I13" s="953">
        <v>32379</v>
      </c>
      <c r="J13" s="953">
        <v>0</v>
      </c>
      <c r="K13" s="953">
        <v>0</v>
      </c>
      <c r="L13" s="953">
        <v>0</v>
      </c>
      <c r="M13" s="953">
        <v>0</v>
      </c>
      <c r="N13" s="953">
        <v>8720</v>
      </c>
      <c r="O13" s="953">
        <v>59553</v>
      </c>
      <c r="P13" s="953">
        <v>0</v>
      </c>
      <c r="Q13" s="953">
        <v>0</v>
      </c>
      <c r="R13" s="953">
        <v>2457</v>
      </c>
      <c r="S13" s="953">
        <v>24585</v>
      </c>
      <c r="T13" s="953">
        <v>0</v>
      </c>
      <c r="U13" s="953">
        <v>0</v>
      </c>
      <c r="V13" s="942">
        <v>2019</v>
      </c>
      <c r="W13" s="706"/>
      <c r="X13" s="706"/>
      <c r="Y13" s="706"/>
      <c r="Z13" s="706"/>
      <c r="AA13" s="706"/>
    </row>
    <row r="14" spans="1:27" ht="12" customHeight="1" x14ac:dyDescent="0.15">
      <c r="A14" s="249" t="s">
        <v>508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2"/>
      <c r="M14" s="552"/>
      <c r="N14" s="552"/>
      <c r="O14" s="552"/>
      <c r="P14" s="552"/>
      <c r="Q14" s="552"/>
      <c r="R14" s="552"/>
      <c r="S14" s="552"/>
      <c r="T14" s="552"/>
      <c r="U14" s="552"/>
      <c r="V14" s="552"/>
      <c r="W14" s="552"/>
      <c r="X14" s="552"/>
      <c r="Y14" s="552"/>
      <c r="Z14" s="552"/>
      <c r="AA14" s="552"/>
    </row>
    <row r="15" spans="1:27" ht="12" customHeight="1" x14ac:dyDescent="0.15">
      <c r="A15" s="248" t="s">
        <v>150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2"/>
      <c r="M15" s="552"/>
      <c r="N15" s="552"/>
      <c r="O15" s="552"/>
      <c r="P15" s="552"/>
      <c r="Q15" s="552"/>
      <c r="R15" s="552"/>
      <c r="S15" s="552"/>
      <c r="T15" s="552"/>
      <c r="U15" s="552"/>
      <c r="V15" s="552"/>
      <c r="W15" s="552"/>
      <c r="X15" s="552"/>
      <c r="Y15" s="552"/>
      <c r="Z15" s="552"/>
      <c r="AA15" s="552"/>
    </row>
    <row r="16" spans="1:27" x14ac:dyDescent="0.15">
      <c r="A16" s="249" t="s">
        <v>1063</v>
      </c>
    </row>
    <row r="18" spans="2:19" x14ac:dyDescent="0.15">
      <c r="B18" s="251"/>
      <c r="C18" s="251"/>
      <c r="R18" s="251"/>
      <c r="S18" s="251"/>
    </row>
    <row r="19" spans="2:19" x14ac:dyDescent="0.15">
      <c r="B19" s="251"/>
      <c r="C19" s="251"/>
      <c r="R19" s="251"/>
      <c r="S19" s="251"/>
    </row>
  </sheetData>
  <mergeCells count="24">
    <mergeCell ref="B3:C3"/>
    <mergeCell ref="P3:Q3"/>
    <mergeCell ref="H3:I3"/>
    <mergeCell ref="J3:K3"/>
    <mergeCell ref="D3:E3"/>
    <mergeCell ref="F3:G3"/>
    <mergeCell ref="L3:M3"/>
    <mergeCell ref="N3:O3"/>
    <mergeCell ref="T3:U3"/>
    <mergeCell ref="L1:V1"/>
    <mergeCell ref="V3:V6"/>
    <mergeCell ref="A1:K1"/>
    <mergeCell ref="R3:S3"/>
    <mergeCell ref="A3:A6"/>
    <mergeCell ref="P4:Q4"/>
    <mergeCell ref="D4:E4"/>
    <mergeCell ref="B4:C4"/>
    <mergeCell ref="J4:K4"/>
    <mergeCell ref="F4:G4"/>
    <mergeCell ref="L4:M4"/>
    <mergeCell ref="R4:S4"/>
    <mergeCell ref="T4:U4"/>
    <mergeCell ref="H4:I4"/>
    <mergeCell ref="N4:O4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6" orientation="portrait" r:id="rId1"/>
  <headerFooter>
    <oddHeader xml:space="preserve">&amp;L&amp;"돋움,Regular"   &amp;P&amp;R&amp;"돋움,Regular"&amp;P   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B17"/>
  <sheetViews>
    <sheetView view="pageBreakPreview" zoomScaleNormal="100" zoomScaleSheetLayoutView="100" workbookViewId="0">
      <selection activeCell="S22" sqref="S22"/>
    </sheetView>
  </sheetViews>
  <sheetFormatPr defaultColWidth="8.625" defaultRowHeight="17.25" x14ac:dyDescent="0.3"/>
  <cols>
    <col min="1" max="1" width="9.125" style="99" customWidth="1"/>
    <col min="2" max="5" width="8.5" style="99" customWidth="1"/>
    <col min="6" max="7" width="8.625" style="99" customWidth="1"/>
    <col min="8" max="8" width="8.5" style="99" customWidth="1"/>
    <col min="9" max="9" width="8.375" style="100" customWidth="1"/>
    <col min="10" max="10" width="7.75" style="99" customWidth="1"/>
    <col min="11" max="11" width="6.375" style="99" customWidth="1"/>
    <col min="12" max="12" width="6" style="99" customWidth="1"/>
    <col min="13" max="13" width="6.875" style="99" customWidth="1"/>
    <col min="14" max="14" width="5.875" style="99" customWidth="1"/>
    <col min="15" max="15" width="7.75" style="99" customWidth="1"/>
    <col min="16" max="17" width="8.625" style="99" customWidth="1"/>
    <col min="18" max="18" width="5.625" style="99" customWidth="1"/>
    <col min="19" max="19" width="6.875" style="99" customWidth="1"/>
    <col min="20" max="20" width="9.125" style="99" customWidth="1"/>
    <col min="21" max="16384" width="8.625" style="99"/>
  </cols>
  <sheetData>
    <row r="1" spans="1:28" s="164" customFormat="1" ht="24.95" customHeight="1" x14ac:dyDescent="0.15">
      <c r="A1" s="356" t="s">
        <v>712</v>
      </c>
      <c r="B1" s="356"/>
      <c r="C1" s="356"/>
      <c r="D1" s="356"/>
      <c r="E1" s="356"/>
      <c r="F1" s="356"/>
      <c r="G1" s="356"/>
      <c r="H1" s="356"/>
      <c r="I1" s="356"/>
      <c r="J1" s="356" t="s">
        <v>1203</v>
      </c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8" s="89" customFormat="1" ht="24.95" customHeight="1" x14ac:dyDescent="0.3">
      <c r="A2" s="358" t="s">
        <v>909</v>
      </c>
      <c r="B2" s="51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51"/>
      <c r="P2" s="53"/>
      <c r="Q2" s="359"/>
      <c r="R2" s="340"/>
      <c r="S2" s="340"/>
      <c r="T2" s="341" t="s">
        <v>1157</v>
      </c>
    </row>
    <row r="3" spans="1:28" s="302" customFormat="1" ht="19.5" customHeight="1" x14ac:dyDescent="0.15">
      <c r="A3" s="1537" t="s">
        <v>170</v>
      </c>
      <c r="B3" s="1563" t="s">
        <v>891</v>
      </c>
      <c r="C3" s="1564"/>
      <c r="D3" s="1564"/>
      <c r="E3" s="1564"/>
      <c r="F3" s="1564"/>
      <c r="G3" s="1564"/>
      <c r="H3" s="1564"/>
      <c r="I3" s="1564"/>
      <c r="J3" s="717" t="s">
        <v>1217</v>
      </c>
      <c r="K3" s="307"/>
      <c r="L3" s="307"/>
      <c r="M3" s="518"/>
      <c r="N3" s="518"/>
      <c r="O3" s="518"/>
      <c r="P3" s="518"/>
      <c r="Q3" s="518"/>
      <c r="R3" s="518"/>
      <c r="S3" s="518"/>
      <c r="T3" s="1540" t="s">
        <v>179</v>
      </c>
    </row>
    <row r="4" spans="1:28" s="302" customFormat="1" ht="15.75" customHeight="1" x14ac:dyDescent="0.15">
      <c r="A4" s="1538"/>
      <c r="B4" s="1272" t="s">
        <v>771</v>
      </c>
      <c r="C4" s="1272" t="s">
        <v>773</v>
      </c>
      <c r="D4" s="1461" t="s">
        <v>382</v>
      </c>
      <c r="E4" s="1272" t="s">
        <v>819</v>
      </c>
      <c r="F4" s="1461" t="s">
        <v>399</v>
      </c>
      <c r="G4" s="1272" t="s">
        <v>134</v>
      </c>
      <c r="H4" s="1272" t="s">
        <v>759</v>
      </c>
      <c r="I4" s="1272" t="s">
        <v>774</v>
      </c>
      <c r="J4" s="1515" t="s">
        <v>131</v>
      </c>
      <c r="K4" s="1516"/>
      <c r="L4" s="1278"/>
      <c r="M4" s="1272" t="s">
        <v>773</v>
      </c>
      <c r="N4" s="1461" t="s">
        <v>382</v>
      </c>
      <c r="O4" s="1272" t="s">
        <v>819</v>
      </c>
      <c r="P4" s="1461" t="s">
        <v>399</v>
      </c>
      <c r="Q4" s="1272" t="s">
        <v>134</v>
      </c>
      <c r="R4" s="1272" t="s">
        <v>759</v>
      </c>
      <c r="S4" s="1272" t="s">
        <v>774</v>
      </c>
      <c r="T4" s="1541"/>
    </row>
    <row r="5" spans="1:28" s="302" customFormat="1" ht="25.5" customHeight="1" x14ac:dyDescent="0.15">
      <c r="A5" s="1538"/>
      <c r="B5" s="1273"/>
      <c r="C5" s="1273"/>
      <c r="D5" s="1288"/>
      <c r="E5" s="1273"/>
      <c r="F5" s="1288"/>
      <c r="G5" s="1273"/>
      <c r="H5" s="1273"/>
      <c r="I5" s="1273"/>
      <c r="J5" s="520"/>
      <c r="K5" s="1021" t="s">
        <v>753</v>
      </c>
      <c r="L5" s="1025" t="s">
        <v>768</v>
      </c>
      <c r="M5" s="1273"/>
      <c r="N5" s="1288"/>
      <c r="O5" s="1273"/>
      <c r="P5" s="1288"/>
      <c r="Q5" s="1273"/>
      <c r="R5" s="1273"/>
      <c r="S5" s="1273"/>
      <c r="T5" s="1541"/>
    </row>
    <row r="6" spans="1:28" s="1020" customFormat="1" ht="36" x14ac:dyDescent="0.15">
      <c r="A6" s="1539"/>
      <c r="B6" s="347" t="s">
        <v>191</v>
      </c>
      <c r="C6" s="347" t="s">
        <v>209</v>
      </c>
      <c r="D6" s="514" t="s">
        <v>1167</v>
      </c>
      <c r="E6" s="662" t="s">
        <v>221</v>
      </c>
      <c r="F6" s="661" t="s">
        <v>1066</v>
      </c>
      <c r="G6" s="514" t="s">
        <v>594</v>
      </c>
      <c r="H6" s="515" t="s">
        <v>1067</v>
      </c>
      <c r="I6" s="1018" t="s">
        <v>275</v>
      </c>
      <c r="J6" s="718" t="s">
        <v>191</v>
      </c>
      <c r="K6" s="1019" t="s">
        <v>222</v>
      </c>
      <c r="L6" s="519" t="s">
        <v>1065</v>
      </c>
      <c r="M6" s="347" t="s">
        <v>209</v>
      </c>
      <c r="N6" s="514" t="s">
        <v>1167</v>
      </c>
      <c r="O6" s="529" t="s">
        <v>946</v>
      </c>
      <c r="P6" s="661" t="s">
        <v>1066</v>
      </c>
      <c r="Q6" s="514" t="s">
        <v>594</v>
      </c>
      <c r="R6" s="515" t="s">
        <v>1067</v>
      </c>
      <c r="S6" s="1018" t="s">
        <v>275</v>
      </c>
      <c r="T6" s="1542"/>
    </row>
    <row r="7" spans="1:28" s="513" customFormat="1" ht="24" customHeight="1" x14ac:dyDescent="0.25">
      <c r="A7" s="517">
        <v>2013</v>
      </c>
      <c r="B7" s="121">
        <v>433</v>
      </c>
      <c r="C7" s="123">
        <v>22</v>
      </c>
      <c r="D7" s="123">
        <v>4</v>
      </c>
      <c r="E7" s="123">
        <v>160</v>
      </c>
      <c r="F7" s="123">
        <v>0</v>
      </c>
      <c r="G7" s="123">
        <v>1</v>
      </c>
      <c r="H7" s="123">
        <v>1</v>
      </c>
      <c r="I7" s="123">
        <v>245</v>
      </c>
      <c r="J7" s="121">
        <v>14459</v>
      </c>
      <c r="K7" s="123">
        <v>0</v>
      </c>
      <c r="L7" s="123">
        <v>0</v>
      </c>
      <c r="M7" s="123">
        <v>1206</v>
      </c>
      <c r="N7" s="123">
        <v>356</v>
      </c>
      <c r="O7" s="123">
        <v>8952</v>
      </c>
      <c r="P7" s="123">
        <v>0</v>
      </c>
      <c r="Q7" s="123">
        <v>8</v>
      </c>
      <c r="R7" s="123">
        <v>42</v>
      </c>
      <c r="S7" s="628">
        <v>3895</v>
      </c>
      <c r="T7" s="862">
        <v>2013</v>
      </c>
      <c r="U7" s="512"/>
      <c r="V7" s="512"/>
      <c r="W7" s="512"/>
      <c r="X7" s="512"/>
      <c r="Y7" s="512"/>
      <c r="Z7" s="512"/>
      <c r="AA7" s="512"/>
      <c r="AB7" s="512"/>
    </row>
    <row r="8" spans="1:28" s="513" customFormat="1" ht="24" customHeight="1" x14ac:dyDescent="0.25">
      <c r="A8" s="517">
        <v>2014</v>
      </c>
      <c r="B8" s="121">
        <v>428</v>
      </c>
      <c r="C8" s="123">
        <v>22</v>
      </c>
      <c r="D8" s="123">
        <v>4</v>
      </c>
      <c r="E8" s="123">
        <v>161</v>
      </c>
      <c r="F8" s="123">
        <v>1</v>
      </c>
      <c r="G8" s="123">
        <v>1</v>
      </c>
      <c r="H8" s="123">
        <v>2</v>
      </c>
      <c r="I8" s="123">
        <v>237</v>
      </c>
      <c r="J8" s="121">
        <v>14249</v>
      </c>
      <c r="K8" s="123">
        <v>0</v>
      </c>
      <c r="L8" s="123">
        <v>0</v>
      </c>
      <c r="M8" s="123">
        <v>1182</v>
      </c>
      <c r="N8" s="123">
        <v>321</v>
      </c>
      <c r="O8" s="123">
        <v>8917</v>
      </c>
      <c r="P8" s="123">
        <v>29</v>
      </c>
      <c r="Q8" s="123">
        <v>13</v>
      </c>
      <c r="R8" s="123">
        <v>54</v>
      </c>
      <c r="S8" s="628">
        <v>3733</v>
      </c>
      <c r="T8" s="862">
        <v>2014</v>
      </c>
      <c r="U8" s="512"/>
      <c r="V8" s="512"/>
      <c r="W8" s="512"/>
      <c r="X8" s="512"/>
      <c r="Y8" s="512"/>
      <c r="Z8" s="512"/>
      <c r="AA8" s="512"/>
      <c r="AB8" s="512"/>
    </row>
    <row r="9" spans="1:28" s="513" customFormat="1" ht="24" customHeight="1" x14ac:dyDescent="0.25">
      <c r="A9" s="517">
        <v>2015</v>
      </c>
      <c r="B9" s="121">
        <v>421</v>
      </c>
      <c r="C9" s="123">
        <v>22</v>
      </c>
      <c r="D9" s="123">
        <v>4</v>
      </c>
      <c r="E9" s="123">
        <v>159</v>
      </c>
      <c r="F9" s="123">
        <v>1</v>
      </c>
      <c r="G9" s="123">
        <v>1</v>
      </c>
      <c r="H9" s="123">
        <v>2</v>
      </c>
      <c r="I9" s="123">
        <v>232</v>
      </c>
      <c r="J9" s="121">
        <v>13970</v>
      </c>
      <c r="K9" s="123">
        <v>0</v>
      </c>
      <c r="L9" s="123">
        <v>0</v>
      </c>
      <c r="M9" s="123">
        <v>1246</v>
      </c>
      <c r="N9" s="123">
        <v>333</v>
      </c>
      <c r="O9" s="123">
        <v>8713</v>
      </c>
      <c r="P9" s="123">
        <v>30</v>
      </c>
      <c r="Q9" s="123">
        <v>12</v>
      </c>
      <c r="R9" s="123">
        <v>67</v>
      </c>
      <c r="S9" s="628">
        <v>3569</v>
      </c>
      <c r="T9" s="862">
        <v>2015</v>
      </c>
      <c r="U9" s="512"/>
      <c r="V9" s="512"/>
      <c r="W9" s="512"/>
      <c r="X9" s="512"/>
      <c r="Y9" s="512"/>
      <c r="Z9" s="512"/>
      <c r="AA9" s="512"/>
      <c r="AB9" s="512"/>
    </row>
    <row r="10" spans="1:28" s="513" customFormat="1" ht="24" customHeight="1" x14ac:dyDescent="0.25">
      <c r="A10" s="517">
        <v>2016</v>
      </c>
      <c r="B10" s="121">
        <v>402</v>
      </c>
      <c r="C10" s="123">
        <v>24</v>
      </c>
      <c r="D10" s="123">
        <v>4</v>
      </c>
      <c r="E10" s="123">
        <v>154</v>
      </c>
      <c r="F10" s="123">
        <v>1</v>
      </c>
      <c r="G10" s="123">
        <v>0</v>
      </c>
      <c r="H10" s="123">
        <v>2</v>
      </c>
      <c r="I10" s="123">
        <v>217</v>
      </c>
      <c r="J10" s="121">
        <v>13722</v>
      </c>
      <c r="K10" s="123">
        <v>0</v>
      </c>
      <c r="L10" s="123">
        <v>0</v>
      </c>
      <c r="M10" s="123">
        <v>1345</v>
      </c>
      <c r="N10" s="123">
        <v>341</v>
      </c>
      <c r="O10" s="123">
        <v>8480</v>
      </c>
      <c r="P10" s="123">
        <v>42</v>
      </c>
      <c r="Q10" s="123">
        <v>0</v>
      </c>
      <c r="R10" s="123">
        <v>71</v>
      </c>
      <c r="S10" s="628">
        <v>3443</v>
      </c>
      <c r="T10" s="862">
        <v>2016</v>
      </c>
      <c r="U10" s="512"/>
      <c r="V10" s="512"/>
      <c r="W10" s="512"/>
      <c r="X10" s="512"/>
      <c r="Y10" s="512"/>
      <c r="Z10" s="512"/>
      <c r="AA10" s="512"/>
      <c r="AB10" s="512"/>
    </row>
    <row r="11" spans="1:28" s="513" customFormat="1" ht="24" customHeight="1" x14ac:dyDescent="0.25">
      <c r="A11" s="517">
        <v>2017</v>
      </c>
      <c r="B11" s="121">
        <v>420</v>
      </c>
      <c r="C11" s="123">
        <v>28</v>
      </c>
      <c r="D11" s="123">
        <v>4</v>
      </c>
      <c r="E11" s="123">
        <v>156</v>
      </c>
      <c r="F11" s="123">
        <v>1</v>
      </c>
      <c r="G11" s="123">
        <v>0</v>
      </c>
      <c r="H11" s="123">
        <v>2</v>
      </c>
      <c r="I11" s="123">
        <v>229</v>
      </c>
      <c r="J11" s="121">
        <v>14332</v>
      </c>
      <c r="K11" s="121">
        <v>7449</v>
      </c>
      <c r="L11" s="350">
        <v>6883</v>
      </c>
      <c r="M11" s="123">
        <v>1399</v>
      </c>
      <c r="N11" s="123">
        <v>335</v>
      </c>
      <c r="O11" s="123">
        <v>8822</v>
      </c>
      <c r="P11" s="123">
        <v>33</v>
      </c>
      <c r="Q11" s="123">
        <v>0</v>
      </c>
      <c r="R11" s="123">
        <v>66</v>
      </c>
      <c r="S11" s="628">
        <v>3677</v>
      </c>
      <c r="T11" s="862">
        <v>2017</v>
      </c>
      <c r="U11" s="512"/>
      <c r="V11" s="512"/>
      <c r="W11" s="512"/>
      <c r="X11" s="512"/>
      <c r="Y11" s="512"/>
      <c r="Z11" s="512"/>
      <c r="AA11" s="512"/>
      <c r="AB11" s="512"/>
    </row>
    <row r="12" spans="1:28" s="513" customFormat="1" ht="24" customHeight="1" x14ac:dyDescent="0.25">
      <c r="A12" s="872">
        <v>2018</v>
      </c>
      <c r="B12" s="121">
        <v>440</v>
      </c>
      <c r="C12" s="123">
        <v>36</v>
      </c>
      <c r="D12" s="123">
        <v>4</v>
      </c>
      <c r="E12" s="123">
        <v>160</v>
      </c>
      <c r="F12" s="123">
        <v>1</v>
      </c>
      <c r="G12" s="123">
        <v>0</v>
      </c>
      <c r="H12" s="123">
        <v>3</v>
      </c>
      <c r="I12" s="123">
        <v>236</v>
      </c>
      <c r="J12" s="121">
        <v>16003</v>
      </c>
      <c r="K12" s="121">
        <v>8345</v>
      </c>
      <c r="L12" s="350">
        <v>7658</v>
      </c>
      <c r="M12" s="123">
        <v>1865</v>
      </c>
      <c r="N12" s="123">
        <v>326</v>
      </c>
      <c r="O12" s="123">
        <v>9717</v>
      </c>
      <c r="P12" s="123">
        <v>35</v>
      </c>
      <c r="Q12" s="123">
        <v>0</v>
      </c>
      <c r="R12" s="123">
        <v>81</v>
      </c>
      <c r="S12" s="628">
        <v>3979</v>
      </c>
      <c r="T12" s="866">
        <v>2018</v>
      </c>
      <c r="U12" s="512"/>
      <c r="V12" s="512"/>
      <c r="W12" s="512"/>
      <c r="X12" s="512"/>
      <c r="Y12" s="512"/>
      <c r="Z12" s="512"/>
      <c r="AA12" s="512"/>
      <c r="AB12" s="512"/>
    </row>
    <row r="13" spans="1:28" s="280" customFormat="1" ht="24" customHeight="1" x14ac:dyDescent="0.25">
      <c r="A13" s="938">
        <v>2019</v>
      </c>
      <c r="B13" s="914">
        <v>465</v>
      </c>
      <c r="C13" s="914">
        <v>53</v>
      </c>
      <c r="D13" s="914">
        <v>4</v>
      </c>
      <c r="E13" s="914">
        <v>158</v>
      </c>
      <c r="F13" s="914">
        <v>1</v>
      </c>
      <c r="G13" s="428">
        <v>0</v>
      </c>
      <c r="H13" s="914">
        <v>3</v>
      </c>
      <c r="I13" s="914">
        <v>246</v>
      </c>
      <c r="J13" s="997">
        <v>17205</v>
      </c>
      <c r="K13" s="997">
        <v>8883</v>
      </c>
      <c r="L13" s="997">
        <v>8322</v>
      </c>
      <c r="M13" s="997">
        <v>2984</v>
      </c>
      <c r="N13" s="914">
        <v>297</v>
      </c>
      <c r="O13" s="997">
        <v>9627</v>
      </c>
      <c r="P13" s="914">
        <v>37</v>
      </c>
      <c r="Q13" s="428">
        <v>0</v>
      </c>
      <c r="R13" s="914">
        <v>103</v>
      </c>
      <c r="S13" s="997">
        <v>4157</v>
      </c>
      <c r="T13" s="932">
        <v>2019</v>
      </c>
      <c r="U13" s="1147"/>
      <c r="V13" s="1147"/>
      <c r="W13" s="1147"/>
      <c r="X13" s="1147"/>
      <c r="Y13" s="1147"/>
      <c r="Z13" s="1147"/>
      <c r="AA13" s="1147"/>
      <c r="AB13" s="1147"/>
    </row>
    <row r="14" spans="1:28" ht="12.75" customHeight="1" x14ac:dyDescent="0.3">
      <c r="A14" s="152" t="s">
        <v>512</v>
      </c>
    </row>
    <row r="15" spans="1:28" ht="12.75" customHeight="1" x14ac:dyDescent="0.3">
      <c r="A15" s="152" t="s">
        <v>555</v>
      </c>
    </row>
    <row r="16" spans="1:28" ht="12.75" customHeight="1" x14ac:dyDescent="0.3">
      <c r="A16" s="89" t="s">
        <v>557</v>
      </c>
    </row>
    <row r="17" spans="1:19" x14ac:dyDescent="0.3">
      <c r="A17" s="152" t="s">
        <v>1212</v>
      </c>
      <c r="B17" s="906"/>
      <c r="C17" s="906"/>
      <c r="D17" s="906"/>
      <c r="E17" s="906"/>
      <c r="F17" s="906"/>
      <c r="G17" s="906"/>
      <c r="H17" s="906"/>
      <c r="I17" s="907"/>
      <c r="J17" s="906"/>
      <c r="K17" s="906"/>
      <c r="L17" s="906"/>
      <c r="M17" s="906"/>
      <c r="N17" s="906"/>
      <c r="O17" s="906"/>
      <c r="P17" s="906"/>
      <c r="Q17" s="906"/>
      <c r="R17" s="906"/>
      <c r="S17" s="906"/>
    </row>
  </sheetData>
  <mergeCells count="19">
    <mergeCell ref="T3:T6"/>
    <mergeCell ref="I4:I5"/>
    <mergeCell ref="M4:M5"/>
    <mergeCell ref="N4:N5"/>
    <mergeCell ref="R4:R5"/>
    <mergeCell ref="J4:L4"/>
    <mergeCell ref="O4:O5"/>
    <mergeCell ref="P4:P5"/>
    <mergeCell ref="B3:I3"/>
    <mergeCell ref="S4:S5"/>
    <mergeCell ref="Q4:Q5"/>
    <mergeCell ref="A3:A6"/>
    <mergeCell ref="B4:B5"/>
    <mergeCell ref="C4:C5"/>
    <mergeCell ref="D4:D5"/>
    <mergeCell ref="H4:H5"/>
    <mergeCell ref="G4:G5"/>
    <mergeCell ref="F4:F5"/>
    <mergeCell ref="E4:E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8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R67"/>
  <sheetViews>
    <sheetView view="pageBreakPreview" zoomScaleNormal="100" zoomScaleSheetLayoutView="100" workbookViewId="0">
      <selection activeCell="P37" sqref="P37"/>
    </sheetView>
  </sheetViews>
  <sheetFormatPr defaultColWidth="9" defaultRowHeight="12" x14ac:dyDescent="0.2"/>
  <cols>
    <col min="1" max="1" width="11" style="533" customWidth="1"/>
    <col min="2" max="7" width="11" style="532" customWidth="1"/>
    <col min="8" max="12" width="13.25" style="532" customWidth="1"/>
    <col min="13" max="13" width="11" style="522" customWidth="1"/>
    <col min="14" max="16384" width="9" style="508"/>
  </cols>
  <sheetData>
    <row r="1" spans="1:18" s="339" customFormat="1" ht="24.75" customHeight="1" x14ac:dyDescent="0.35">
      <c r="A1" s="1578" t="s">
        <v>643</v>
      </c>
      <c r="B1" s="1578"/>
      <c r="C1" s="1578"/>
      <c r="D1" s="1578"/>
      <c r="E1" s="1578"/>
      <c r="F1" s="1578"/>
      <c r="G1" s="1578"/>
      <c r="H1" s="1596" t="s">
        <v>1134</v>
      </c>
      <c r="I1" s="1596"/>
      <c r="J1" s="1596"/>
      <c r="K1" s="1596"/>
      <c r="L1" s="1596"/>
      <c r="M1" s="1596"/>
    </row>
    <row r="2" spans="1:18" ht="24.75" customHeight="1" x14ac:dyDescent="0.3">
      <c r="A2" s="358" t="s">
        <v>163</v>
      </c>
      <c r="B2" s="51"/>
      <c r="C2" s="340"/>
      <c r="D2" s="340"/>
      <c r="E2" s="340"/>
      <c r="F2" s="340"/>
      <c r="G2" s="340"/>
      <c r="H2" s="53"/>
      <c r="I2" s="359"/>
      <c r="J2" s="340"/>
      <c r="K2" s="340"/>
      <c r="L2" s="340"/>
      <c r="M2" s="341" t="s">
        <v>48</v>
      </c>
    </row>
    <row r="3" spans="1:18" s="361" customFormat="1" ht="19.5" customHeight="1" x14ac:dyDescent="0.15">
      <c r="A3" s="1543" t="s">
        <v>170</v>
      </c>
      <c r="B3" s="1258" t="s">
        <v>1170</v>
      </c>
      <c r="C3" s="1314"/>
      <c r="D3" s="1314"/>
      <c r="E3" s="1331" t="s">
        <v>264</v>
      </c>
      <c r="F3" s="1332"/>
      <c r="G3" s="1332"/>
      <c r="H3" s="1332" t="s">
        <v>964</v>
      </c>
      <c r="I3" s="1332"/>
      <c r="J3" s="1332"/>
      <c r="K3" s="1332"/>
      <c r="L3" s="1351"/>
      <c r="M3" s="1540" t="s">
        <v>179</v>
      </c>
    </row>
    <row r="4" spans="1:18" s="361" customFormat="1" ht="19.5" customHeight="1" x14ac:dyDescent="0.15">
      <c r="A4" s="1583"/>
      <c r="B4" s="144" t="s">
        <v>333</v>
      </c>
      <c r="C4" s="144" t="s">
        <v>753</v>
      </c>
      <c r="D4" s="188" t="s">
        <v>768</v>
      </c>
      <c r="E4" s="157" t="s">
        <v>325</v>
      </c>
      <c r="F4" s="566" t="s">
        <v>400</v>
      </c>
      <c r="G4" s="567" t="s">
        <v>409</v>
      </c>
      <c r="H4" s="566" t="s">
        <v>353</v>
      </c>
      <c r="I4" s="567" t="s">
        <v>384</v>
      </c>
      <c r="J4" s="566" t="s">
        <v>354</v>
      </c>
      <c r="K4" s="566" t="s">
        <v>386</v>
      </c>
      <c r="L4" s="568" t="s">
        <v>1220</v>
      </c>
      <c r="M4" s="1541"/>
    </row>
    <row r="5" spans="1:18" s="1078" customFormat="1" ht="19.5" customHeight="1" x14ac:dyDescent="0.15">
      <c r="A5" s="1544"/>
      <c r="B5" s="1018" t="s">
        <v>191</v>
      </c>
      <c r="C5" s="1018" t="s">
        <v>222</v>
      </c>
      <c r="D5" s="1076" t="s">
        <v>211</v>
      </c>
      <c r="E5" s="1018" t="s">
        <v>191</v>
      </c>
      <c r="F5" s="562" t="s">
        <v>1068</v>
      </c>
      <c r="G5" s="563" t="s">
        <v>1068</v>
      </c>
      <c r="H5" s="562" t="s">
        <v>1068</v>
      </c>
      <c r="I5" s="563" t="s">
        <v>1068</v>
      </c>
      <c r="J5" s="562" t="s">
        <v>1068</v>
      </c>
      <c r="K5" s="564" t="s">
        <v>1068</v>
      </c>
      <c r="L5" s="565" t="s">
        <v>1068</v>
      </c>
      <c r="M5" s="1542"/>
    </row>
    <row r="6" spans="1:18" s="540" customFormat="1" ht="24" customHeight="1" x14ac:dyDescent="0.15">
      <c r="A6" s="517">
        <v>2013</v>
      </c>
      <c r="B6" s="75">
        <v>65915</v>
      </c>
      <c r="C6" s="75">
        <v>25136</v>
      </c>
      <c r="D6" s="75">
        <v>40779</v>
      </c>
      <c r="E6" s="75">
        <v>65915</v>
      </c>
      <c r="F6" s="569">
        <v>21575</v>
      </c>
      <c r="G6" s="570">
        <v>13140</v>
      </c>
      <c r="H6" s="569">
        <v>6604</v>
      </c>
      <c r="I6" s="569">
        <v>13508</v>
      </c>
      <c r="J6" s="569">
        <v>6777</v>
      </c>
      <c r="K6" s="569">
        <v>1973</v>
      </c>
      <c r="L6" s="704">
        <v>2338</v>
      </c>
      <c r="M6" s="658">
        <v>2013</v>
      </c>
      <c r="N6" s="539"/>
      <c r="O6" s="539"/>
      <c r="P6" s="539"/>
      <c r="Q6" s="539"/>
      <c r="R6" s="539"/>
    </row>
    <row r="7" spans="1:18" s="540" customFormat="1" ht="24" customHeight="1" x14ac:dyDescent="0.15">
      <c r="A7" s="517">
        <v>2014</v>
      </c>
      <c r="B7" s="75">
        <v>76697</v>
      </c>
      <c r="C7" s="75">
        <v>29341</v>
      </c>
      <c r="D7" s="75">
        <v>47356</v>
      </c>
      <c r="E7" s="75">
        <v>76697</v>
      </c>
      <c r="F7" s="569">
        <v>26621</v>
      </c>
      <c r="G7" s="570">
        <v>16416</v>
      </c>
      <c r="H7" s="569">
        <v>6826</v>
      </c>
      <c r="I7" s="569">
        <v>14556</v>
      </c>
      <c r="J7" s="569">
        <v>7715</v>
      </c>
      <c r="K7" s="569">
        <v>2169</v>
      </c>
      <c r="L7" s="704">
        <v>2394</v>
      </c>
      <c r="M7" s="658">
        <v>2014</v>
      </c>
      <c r="N7" s="539"/>
      <c r="O7" s="539"/>
      <c r="P7" s="539"/>
      <c r="Q7" s="539"/>
      <c r="R7" s="539"/>
    </row>
    <row r="8" spans="1:18" s="540" customFormat="1" ht="24" customHeight="1" x14ac:dyDescent="0.15">
      <c r="A8" s="517">
        <v>2015</v>
      </c>
      <c r="B8" s="75">
        <v>88156</v>
      </c>
      <c r="C8" s="75">
        <v>34332</v>
      </c>
      <c r="D8" s="75">
        <v>53824</v>
      </c>
      <c r="E8" s="75">
        <v>88156</v>
      </c>
      <c r="F8" s="569">
        <v>31440</v>
      </c>
      <c r="G8" s="570">
        <v>19966</v>
      </c>
      <c r="H8" s="569">
        <v>7115</v>
      </c>
      <c r="I8" s="569">
        <v>15406</v>
      </c>
      <c r="J8" s="569">
        <v>8916</v>
      </c>
      <c r="K8" s="569">
        <v>2596</v>
      </c>
      <c r="L8" s="704">
        <v>2717</v>
      </c>
      <c r="M8" s="658">
        <v>2015</v>
      </c>
      <c r="N8" s="539"/>
      <c r="O8" s="539"/>
      <c r="P8" s="539"/>
      <c r="Q8" s="539"/>
      <c r="R8" s="539"/>
    </row>
    <row r="9" spans="1:18" s="540" customFormat="1" ht="24" customHeight="1" x14ac:dyDescent="0.15">
      <c r="A9" s="517">
        <v>2016</v>
      </c>
      <c r="B9" s="75">
        <v>90292</v>
      </c>
      <c r="C9" s="75">
        <v>35160</v>
      </c>
      <c r="D9" s="75">
        <v>55132</v>
      </c>
      <c r="E9" s="75">
        <v>90292</v>
      </c>
      <c r="F9" s="569">
        <v>31629</v>
      </c>
      <c r="G9" s="570">
        <v>20371</v>
      </c>
      <c r="H9" s="569">
        <v>7287</v>
      </c>
      <c r="I9" s="569">
        <v>15610</v>
      </c>
      <c r="J9" s="569">
        <v>9787</v>
      </c>
      <c r="K9" s="569">
        <v>2935</v>
      </c>
      <c r="L9" s="704">
        <v>2673</v>
      </c>
      <c r="M9" s="748">
        <v>2016</v>
      </c>
      <c r="N9" s="539"/>
      <c r="O9" s="539"/>
      <c r="P9" s="539"/>
      <c r="Q9" s="539"/>
      <c r="R9" s="539"/>
    </row>
    <row r="10" spans="1:18" s="540" customFormat="1" ht="24" customHeight="1" x14ac:dyDescent="0.15">
      <c r="A10" s="517">
        <v>2017</v>
      </c>
      <c r="B10" s="75">
        <v>97850</v>
      </c>
      <c r="C10" s="75">
        <v>38281</v>
      </c>
      <c r="D10" s="75">
        <v>59569</v>
      </c>
      <c r="E10" s="75">
        <v>97850</v>
      </c>
      <c r="F10" s="569">
        <v>32041</v>
      </c>
      <c r="G10" s="570">
        <v>23797</v>
      </c>
      <c r="H10" s="569">
        <v>8093</v>
      </c>
      <c r="I10" s="569">
        <v>16353</v>
      </c>
      <c r="J10" s="569">
        <v>11141</v>
      </c>
      <c r="K10" s="569">
        <v>3454</v>
      </c>
      <c r="L10" s="704">
        <v>2971</v>
      </c>
      <c r="M10" s="790">
        <v>2017</v>
      </c>
      <c r="N10" s="539"/>
      <c r="O10" s="539"/>
      <c r="P10" s="539"/>
      <c r="Q10" s="539"/>
      <c r="R10" s="539"/>
    </row>
    <row r="11" spans="1:18" s="540" customFormat="1" ht="24" customHeight="1" x14ac:dyDescent="0.15">
      <c r="A11" s="872">
        <v>2018</v>
      </c>
      <c r="B11" s="75">
        <v>4767</v>
      </c>
      <c r="C11" s="75">
        <v>1696</v>
      </c>
      <c r="D11" s="75">
        <v>3071</v>
      </c>
      <c r="E11" s="75">
        <v>4767</v>
      </c>
      <c r="F11" s="569">
        <v>2578</v>
      </c>
      <c r="G11" s="570">
        <v>661</v>
      </c>
      <c r="H11" s="569">
        <v>177</v>
      </c>
      <c r="I11" s="569">
        <v>517</v>
      </c>
      <c r="J11" s="569">
        <v>469</v>
      </c>
      <c r="K11" s="569">
        <v>226</v>
      </c>
      <c r="L11" s="704">
        <v>139</v>
      </c>
      <c r="M11" s="866">
        <v>2018</v>
      </c>
      <c r="N11" s="539"/>
      <c r="O11" s="539"/>
      <c r="P11" s="539"/>
      <c r="Q11" s="539"/>
      <c r="R11" s="539"/>
    </row>
    <row r="12" spans="1:18" s="1151" customFormat="1" ht="24" customHeight="1" x14ac:dyDescent="0.15">
      <c r="A12" s="938">
        <v>2019</v>
      </c>
      <c r="B12" s="1148">
        <f>SUM(C12:D12)</f>
        <v>5409</v>
      </c>
      <c r="C12" s="1148">
        <v>1874</v>
      </c>
      <c r="D12" s="1148">
        <v>3535</v>
      </c>
      <c r="E12" s="1149">
        <v>5409</v>
      </c>
      <c r="F12" s="1148">
        <v>2830</v>
      </c>
      <c r="G12" s="1148">
        <v>671</v>
      </c>
      <c r="H12" s="1148">
        <v>194</v>
      </c>
      <c r="I12" s="1148">
        <v>563</v>
      </c>
      <c r="J12" s="1148">
        <v>621</v>
      </c>
      <c r="K12" s="1148">
        <v>369</v>
      </c>
      <c r="L12" s="1148">
        <v>161</v>
      </c>
      <c r="M12" s="932">
        <v>2019</v>
      </c>
      <c r="N12" s="1150"/>
      <c r="O12" s="1150"/>
      <c r="P12" s="1150"/>
      <c r="Q12" s="1150"/>
      <c r="R12" s="1150"/>
    </row>
    <row r="13" spans="1:18" ht="17.25" customHeight="1" x14ac:dyDescent="0.2">
      <c r="A13" s="858" t="s">
        <v>543</v>
      </c>
      <c r="B13" s="522"/>
      <c r="C13" s="522"/>
      <c r="D13" s="522"/>
      <c r="E13" s="522"/>
      <c r="F13" s="522"/>
      <c r="G13" s="522"/>
      <c r="H13" s="508"/>
      <c r="I13" s="508"/>
      <c r="J13" s="508"/>
      <c r="K13" s="508"/>
      <c r="L13" s="508"/>
      <c r="M13" s="508"/>
    </row>
    <row r="14" spans="1:18" ht="17.25" customHeight="1" x14ac:dyDescent="0.2">
      <c r="A14" s="858" t="s">
        <v>535</v>
      </c>
      <c r="B14" s="522"/>
      <c r="C14" s="522"/>
      <c r="D14" s="522"/>
      <c r="E14" s="522"/>
      <c r="F14" s="522"/>
      <c r="G14" s="522"/>
      <c r="H14" s="508"/>
      <c r="I14" s="508"/>
      <c r="J14" s="508"/>
      <c r="K14" s="508"/>
      <c r="L14" s="508"/>
      <c r="M14" s="508"/>
    </row>
    <row r="15" spans="1:18" x14ac:dyDescent="0.2">
      <c r="A15" s="522"/>
      <c r="B15" s="522"/>
      <c r="C15" s="522"/>
      <c r="D15" s="522"/>
      <c r="E15" s="522"/>
      <c r="F15" s="522"/>
      <c r="G15" s="522"/>
      <c r="H15" s="508"/>
      <c r="I15" s="508"/>
      <c r="J15" s="508"/>
      <c r="K15" s="508"/>
      <c r="L15" s="508"/>
      <c r="M15" s="508"/>
    </row>
    <row r="16" spans="1:18" x14ac:dyDescent="0.2">
      <c r="A16" s="522"/>
      <c r="B16" s="522"/>
      <c r="C16" s="522"/>
      <c r="D16" s="522"/>
      <c r="E16" s="522"/>
      <c r="F16" s="522"/>
      <c r="G16" s="522"/>
      <c r="H16" s="508"/>
      <c r="I16" s="508"/>
      <c r="J16" s="508"/>
      <c r="K16" s="508"/>
      <c r="L16" s="508"/>
      <c r="M16" s="508"/>
    </row>
    <row r="17" spans="1:13" x14ac:dyDescent="0.2">
      <c r="A17" s="522"/>
      <c r="B17" s="522"/>
      <c r="C17" s="522"/>
      <c r="D17" s="522"/>
      <c r="E17" s="522"/>
      <c r="F17" s="522"/>
      <c r="G17" s="522"/>
      <c r="H17" s="508"/>
      <c r="I17" s="508"/>
      <c r="J17" s="508"/>
      <c r="K17" s="508"/>
      <c r="L17" s="508"/>
      <c r="M17" s="508"/>
    </row>
    <row r="18" spans="1:13" x14ac:dyDescent="0.2">
      <c r="A18" s="522"/>
      <c r="B18" s="522"/>
      <c r="C18" s="522"/>
      <c r="D18" s="522"/>
      <c r="E18" s="522"/>
      <c r="F18" s="522"/>
      <c r="G18" s="522"/>
      <c r="H18" s="508"/>
      <c r="I18" s="508"/>
      <c r="J18" s="508"/>
      <c r="K18" s="508"/>
      <c r="L18" s="508"/>
      <c r="M18" s="508"/>
    </row>
    <row r="19" spans="1:13" x14ac:dyDescent="0.2">
      <c r="A19" s="522"/>
      <c r="B19" s="522"/>
      <c r="C19" s="522"/>
      <c r="D19" s="522"/>
      <c r="E19" s="522"/>
      <c r="F19" s="522"/>
      <c r="G19" s="522"/>
      <c r="H19" s="508"/>
      <c r="I19" s="508"/>
      <c r="J19" s="508"/>
      <c r="K19" s="508"/>
      <c r="L19" s="508"/>
      <c r="M19" s="508"/>
    </row>
    <row r="20" spans="1:13" x14ac:dyDescent="0.2">
      <c r="A20" s="522"/>
      <c r="B20" s="522"/>
      <c r="C20" s="522"/>
      <c r="D20" s="522"/>
      <c r="E20" s="522"/>
      <c r="F20" s="522"/>
      <c r="G20" s="522"/>
      <c r="H20" s="508"/>
      <c r="I20" s="508"/>
      <c r="J20" s="508"/>
      <c r="K20" s="508"/>
      <c r="L20" s="508"/>
      <c r="M20" s="508"/>
    </row>
    <row r="21" spans="1:13" x14ac:dyDescent="0.2">
      <c r="A21" s="532"/>
      <c r="B21" s="522"/>
      <c r="C21" s="522"/>
      <c r="D21" s="522"/>
      <c r="E21" s="522"/>
      <c r="F21" s="522"/>
      <c r="G21" s="522"/>
      <c r="H21" s="508"/>
      <c r="I21" s="508"/>
      <c r="J21" s="508"/>
      <c r="K21" s="508"/>
      <c r="L21" s="508"/>
      <c r="M21" s="508"/>
    </row>
    <row r="22" spans="1:13" x14ac:dyDescent="0.2">
      <c r="A22" s="532"/>
      <c r="H22" s="508"/>
      <c r="I22" s="508"/>
      <c r="J22" s="508"/>
      <c r="K22" s="508"/>
      <c r="L22" s="508"/>
      <c r="M22" s="508"/>
    </row>
    <row r="23" spans="1:13" x14ac:dyDescent="0.2">
      <c r="A23" s="532"/>
      <c r="H23" s="508"/>
      <c r="I23" s="508"/>
      <c r="J23" s="508"/>
      <c r="K23" s="508"/>
      <c r="L23" s="508"/>
      <c r="M23" s="508"/>
    </row>
    <row r="24" spans="1:13" x14ac:dyDescent="0.2">
      <c r="A24" s="532"/>
      <c r="H24" s="508"/>
      <c r="I24" s="508"/>
      <c r="J24" s="508"/>
      <c r="K24" s="508"/>
      <c r="L24" s="508"/>
      <c r="M24" s="508"/>
    </row>
    <row r="25" spans="1:13" x14ac:dyDescent="0.2">
      <c r="A25" s="532"/>
      <c r="H25" s="508"/>
      <c r="I25" s="508"/>
      <c r="J25" s="508"/>
      <c r="K25" s="508"/>
      <c r="L25" s="508"/>
      <c r="M25" s="508"/>
    </row>
    <row r="26" spans="1:13" x14ac:dyDescent="0.2">
      <c r="A26" s="532"/>
      <c r="H26" s="508"/>
      <c r="I26" s="508"/>
      <c r="J26" s="508"/>
      <c r="K26" s="508"/>
      <c r="L26" s="508"/>
      <c r="M26" s="508"/>
    </row>
    <row r="27" spans="1:13" x14ac:dyDescent="0.2">
      <c r="A27" s="532"/>
      <c r="H27" s="508"/>
      <c r="I27" s="508"/>
      <c r="J27" s="508"/>
      <c r="K27" s="508"/>
      <c r="L27" s="508"/>
      <c r="M27" s="508"/>
    </row>
    <row r="28" spans="1:13" x14ac:dyDescent="0.2">
      <c r="A28" s="532"/>
      <c r="H28" s="508"/>
      <c r="I28" s="508"/>
      <c r="J28" s="508"/>
      <c r="K28" s="508"/>
      <c r="L28" s="508"/>
      <c r="M28" s="508"/>
    </row>
    <row r="29" spans="1:13" x14ac:dyDescent="0.2">
      <c r="A29" s="532"/>
      <c r="H29" s="508"/>
      <c r="I29" s="508"/>
      <c r="J29" s="508"/>
      <c r="K29" s="508"/>
      <c r="L29" s="508"/>
      <c r="M29" s="508"/>
    </row>
    <row r="30" spans="1:13" x14ac:dyDescent="0.2">
      <c r="A30" s="532"/>
      <c r="H30" s="508"/>
      <c r="I30" s="508"/>
      <c r="J30" s="508"/>
      <c r="K30" s="508"/>
      <c r="L30" s="508"/>
      <c r="M30" s="508"/>
    </row>
    <row r="31" spans="1:13" x14ac:dyDescent="0.2">
      <c r="A31" s="532"/>
      <c r="H31" s="508"/>
      <c r="I31" s="508"/>
      <c r="J31" s="508"/>
      <c r="K31" s="508"/>
      <c r="L31" s="508"/>
      <c r="M31" s="508"/>
    </row>
    <row r="32" spans="1:13" x14ac:dyDescent="0.2">
      <c r="A32" s="532"/>
      <c r="H32" s="508"/>
      <c r="I32" s="508"/>
      <c r="J32" s="508"/>
      <c r="K32" s="508"/>
      <c r="L32" s="508"/>
      <c r="M32" s="508"/>
    </row>
    <row r="33" spans="1:13" x14ac:dyDescent="0.2">
      <c r="A33" s="532"/>
      <c r="H33" s="508"/>
      <c r="I33" s="508"/>
      <c r="J33" s="508"/>
      <c r="K33" s="508"/>
      <c r="L33" s="508"/>
      <c r="M33" s="508"/>
    </row>
    <row r="34" spans="1:13" x14ac:dyDescent="0.2">
      <c r="A34" s="532"/>
      <c r="H34" s="508"/>
      <c r="I34" s="508"/>
      <c r="J34" s="508"/>
      <c r="K34" s="508"/>
      <c r="L34" s="508"/>
      <c r="M34" s="508"/>
    </row>
    <row r="35" spans="1:13" x14ac:dyDescent="0.2">
      <c r="A35" s="532"/>
      <c r="H35" s="508"/>
      <c r="I35" s="508"/>
      <c r="J35" s="508"/>
      <c r="K35" s="508"/>
      <c r="L35" s="508"/>
      <c r="M35" s="508"/>
    </row>
    <row r="36" spans="1:13" x14ac:dyDescent="0.2">
      <c r="A36" s="532"/>
      <c r="H36" s="508"/>
      <c r="I36" s="508"/>
      <c r="J36" s="508"/>
      <c r="K36" s="508"/>
      <c r="L36" s="508"/>
      <c r="M36" s="508"/>
    </row>
    <row r="37" spans="1:13" x14ac:dyDescent="0.2">
      <c r="A37" s="532"/>
      <c r="H37" s="508"/>
      <c r="I37" s="508"/>
      <c r="J37" s="508"/>
      <c r="K37" s="508"/>
      <c r="L37" s="508"/>
      <c r="M37" s="508"/>
    </row>
    <row r="38" spans="1:13" x14ac:dyDescent="0.2">
      <c r="A38" s="532"/>
      <c r="H38" s="508"/>
      <c r="I38" s="508"/>
      <c r="J38" s="508"/>
      <c r="K38" s="508"/>
      <c r="L38" s="508"/>
      <c r="M38" s="508"/>
    </row>
    <row r="39" spans="1:13" x14ac:dyDescent="0.2">
      <c r="A39" s="532"/>
      <c r="H39" s="508"/>
      <c r="I39" s="508"/>
      <c r="J39" s="508"/>
      <c r="K39" s="508"/>
      <c r="L39" s="508"/>
      <c r="M39" s="508"/>
    </row>
    <row r="40" spans="1:13" x14ac:dyDescent="0.2">
      <c r="A40" s="532"/>
      <c r="H40" s="508"/>
      <c r="I40" s="508"/>
      <c r="J40" s="508"/>
      <c r="K40" s="508"/>
      <c r="L40" s="508"/>
      <c r="M40" s="508"/>
    </row>
    <row r="41" spans="1:13" x14ac:dyDescent="0.2">
      <c r="A41" s="532"/>
      <c r="H41" s="508"/>
      <c r="I41" s="508"/>
      <c r="J41" s="508"/>
      <c r="K41" s="508"/>
      <c r="L41" s="508"/>
      <c r="M41" s="508"/>
    </row>
    <row r="42" spans="1:13" x14ac:dyDescent="0.2">
      <c r="A42" s="532"/>
      <c r="H42" s="508"/>
      <c r="I42" s="508"/>
      <c r="J42" s="508"/>
      <c r="K42" s="508"/>
      <c r="L42" s="508"/>
      <c r="M42" s="508"/>
    </row>
    <row r="43" spans="1:13" x14ac:dyDescent="0.2">
      <c r="A43" s="532"/>
      <c r="H43" s="508"/>
      <c r="I43" s="508"/>
      <c r="J43" s="508"/>
      <c r="K43" s="508"/>
      <c r="L43" s="508"/>
      <c r="M43" s="508"/>
    </row>
    <row r="44" spans="1:13" x14ac:dyDescent="0.2">
      <c r="A44" s="532"/>
      <c r="H44" s="508"/>
      <c r="I44" s="508"/>
      <c r="J44" s="508"/>
      <c r="K44" s="508"/>
      <c r="L44" s="508"/>
      <c r="M44" s="508"/>
    </row>
    <row r="45" spans="1:13" x14ac:dyDescent="0.2">
      <c r="A45" s="532"/>
      <c r="H45" s="508"/>
      <c r="I45" s="508"/>
      <c r="J45" s="508"/>
      <c r="K45" s="508"/>
      <c r="L45" s="508"/>
      <c r="M45" s="508"/>
    </row>
    <row r="46" spans="1:13" x14ac:dyDescent="0.2">
      <c r="A46" s="532"/>
      <c r="H46" s="508"/>
      <c r="I46" s="508"/>
      <c r="J46" s="508"/>
      <c r="K46" s="508"/>
      <c r="L46" s="508"/>
      <c r="M46" s="508"/>
    </row>
    <row r="47" spans="1:13" x14ac:dyDescent="0.2">
      <c r="A47" s="532"/>
      <c r="H47" s="508"/>
      <c r="I47" s="508"/>
      <c r="J47" s="508"/>
      <c r="K47" s="508"/>
      <c r="L47" s="508"/>
      <c r="M47" s="508"/>
    </row>
    <row r="48" spans="1:13" x14ac:dyDescent="0.2">
      <c r="A48" s="532"/>
      <c r="H48" s="508"/>
      <c r="I48" s="508"/>
      <c r="J48" s="508"/>
      <c r="K48" s="508"/>
      <c r="L48" s="508"/>
      <c r="M48" s="508"/>
    </row>
    <row r="49" spans="1:13" x14ac:dyDescent="0.2">
      <c r="A49" s="532"/>
      <c r="H49" s="508"/>
      <c r="I49" s="508"/>
      <c r="J49" s="508"/>
      <c r="K49" s="508"/>
      <c r="L49" s="508"/>
      <c r="M49" s="508"/>
    </row>
    <row r="50" spans="1:13" x14ac:dyDescent="0.2">
      <c r="A50" s="532"/>
      <c r="H50" s="508"/>
      <c r="I50" s="508"/>
      <c r="J50" s="508"/>
      <c r="K50" s="508"/>
      <c r="L50" s="508"/>
      <c r="M50" s="508"/>
    </row>
    <row r="51" spans="1:13" x14ac:dyDescent="0.2">
      <c r="A51" s="532"/>
      <c r="H51" s="508"/>
      <c r="I51" s="508"/>
      <c r="J51" s="508"/>
      <c r="K51" s="508"/>
      <c r="L51" s="508"/>
      <c r="M51" s="508"/>
    </row>
    <row r="52" spans="1:13" x14ac:dyDescent="0.2">
      <c r="A52" s="532"/>
      <c r="H52" s="508"/>
      <c r="I52" s="508"/>
      <c r="J52" s="508"/>
      <c r="K52" s="508"/>
      <c r="L52" s="508"/>
      <c r="M52" s="508"/>
    </row>
    <row r="53" spans="1:13" x14ac:dyDescent="0.2">
      <c r="A53" s="532"/>
      <c r="H53" s="508"/>
      <c r="I53" s="508"/>
      <c r="J53" s="508"/>
      <c r="K53" s="508"/>
      <c r="L53" s="508"/>
      <c r="M53" s="508"/>
    </row>
    <row r="54" spans="1:13" x14ac:dyDescent="0.2">
      <c r="A54" s="532"/>
      <c r="H54" s="508"/>
      <c r="I54" s="508"/>
      <c r="J54" s="508"/>
      <c r="K54" s="508"/>
      <c r="L54" s="508"/>
      <c r="M54" s="508"/>
    </row>
    <row r="55" spans="1:13" x14ac:dyDescent="0.2">
      <c r="A55" s="532"/>
      <c r="H55" s="508"/>
      <c r="I55" s="508"/>
      <c r="J55" s="508"/>
      <c r="K55" s="508"/>
      <c r="L55" s="508"/>
      <c r="M55" s="508"/>
    </row>
    <row r="56" spans="1:13" x14ac:dyDescent="0.2">
      <c r="A56" s="532"/>
      <c r="H56" s="508"/>
      <c r="I56" s="508"/>
      <c r="J56" s="508"/>
      <c r="K56" s="508"/>
      <c r="L56" s="508"/>
      <c r="M56" s="508"/>
    </row>
    <row r="57" spans="1:13" x14ac:dyDescent="0.2">
      <c r="A57" s="532"/>
      <c r="H57" s="508"/>
      <c r="I57" s="508"/>
      <c r="J57" s="508"/>
      <c r="K57" s="508"/>
      <c r="L57" s="508"/>
      <c r="M57" s="508"/>
    </row>
    <row r="58" spans="1:13" x14ac:dyDescent="0.2">
      <c r="A58" s="532"/>
      <c r="H58" s="508"/>
      <c r="I58" s="508"/>
      <c r="J58" s="508"/>
      <c r="K58" s="508"/>
      <c r="L58" s="508"/>
      <c r="M58" s="508"/>
    </row>
    <row r="59" spans="1:13" x14ac:dyDescent="0.2">
      <c r="A59" s="532"/>
      <c r="H59" s="508"/>
      <c r="I59" s="508"/>
      <c r="J59" s="508"/>
      <c r="K59" s="508"/>
      <c r="L59" s="508"/>
      <c r="M59" s="508"/>
    </row>
    <row r="60" spans="1:13" x14ac:dyDescent="0.2">
      <c r="A60" s="532"/>
      <c r="H60" s="508"/>
      <c r="I60" s="508"/>
      <c r="J60" s="508"/>
      <c r="K60" s="508"/>
      <c r="L60" s="508"/>
      <c r="M60" s="508"/>
    </row>
    <row r="61" spans="1:13" x14ac:dyDescent="0.2">
      <c r="A61" s="532"/>
      <c r="H61" s="508"/>
      <c r="I61" s="508"/>
      <c r="J61" s="508"/>
      <c r="K61" s="508"/>
      <c r="L61" s="508"/>
      <c r="M61" s="508"/>
    </row>
    <row r="62" spans="1:13" x14ac:dyDescent="0.2">
      <c r="A62" s="532"/>
      <c r="H62" s="508"/>
      <c r="I62" s="508"/>
      <c r="J62" s="508"/>
      <c r="K62" s="508"/>
      <c r="L62" s="508"/>
      <c r="M62" s="508"/>
    </row>
    <row r="63" spans="1:13" x14ac:dyDescent="0.2">
      <c r="A63" s="532"/>
      <c r="H63" s="508"/>
      <c r="I63" s="508"/>
      <c r="J63" s="508"/>
      <c r="K63" s="508"/>
      <c r="L63" s="508"/>
      <c r="M63" s="508"/>
    </row>
    <row r="64" spans="1:13" x14ac:dyDescent="0.2">
      <c r="A64" s="532"/>
      <c r="H64" s="508"/>
      <c r="I64" s="508"/>
      <c r="J64" s="508"/>
      <c r="K64" s="508"/>
      <c r="L64" s="508"/>
      <c r="M64" s="508"/>
    </row>
    <row r="65" spans="1:13" x14ac:dyDescent="0.2">
      <c r="A65" s="532"/>
      <c r="H65" s="508"/>
      <c r="I65" s="508"/>
      <c r="J65" s="508"/>
      <c r="K65" s="508"/>
      <c r="L65" s="508"/>
      <c r="M65" s="508"/>
    </row>
    <row r="66" spans="1:13" x14ac:dyDescent="0.2">
      <c r="A66" s="532"/>
      <c r="H66" s="508"/>
      <c r="I66" s="508"/>
      <c r="J66" s="508"/>
      <c r="K66" s="508"/>
      <c r="L66" s="508"/>
      <c r="M66" s="508"/>
    </row>
    <row r="67" spans="1:13" x14ac:dyDescent="0.2">
      <c r="H67" s="508"/>
      <c r="I67" s="508"/>
      <c r="J67" s="508"/>
      <c r="K67" s="508"/>
      <c r="L67" s="508"/>
      <c r="M67" s="508"/>
    </row>
  </sheetData>
  <mergeCells count="7">
    <mergeCell ref="H1:M1"/>
    <mergeCell ref="E3:G3"/>
    <mergeCell ref="A1:G1"/>
    <mergeCell ref="A3:A5"/>
    <mergeCell ref="B3:D3"/>
    <mergeCell ref="H3:L3"/>
    <mergeCell ref="M3:M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8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24"/>
  <sheetViews>
    <sheetView view="pageBreakPreview" zoomScaleNormal="100" zoomScaleSheetLayoutView="100" workbookViewId="0">
      <selection activeCell="J8" sqref="J8"/>
    </sheetView>
  </sheetViews>
  <sheetFormatPr defaultColWidth="9" defaultRowHeight="17.25" x14ac:dyDescent="0.3"/>
  <cols>
    <col min="1" max="1" width="13.25" style="28" customWidth="1"/>
    <col min="2" max="13" width="10.625" style="28" customWidth="1"/>
    <col min="14" max="14" width="13.25" style="28" customWidth="1"/>
    <col min="15" max="21" width="9" style="28"/>
    <col min="22" max="22" width="12" style="28" customWidth="1"/>
    <col min="23" max="16384" width="9" style="28"/>
  </cols>
  <sheetData>
    <row r="1" spans="1:20" s="30" customFormat="1" ht="24.95" customHeight="1" x14ac:dyDescent="0.15">
      <c r="A1" s="1597" t="s">
        <v>1213</v>
      </c>
      <c r="B1" s="1597"/>
      <c r="C1" s="1597"/>
      <c r="D1" s="1597"/>
      <c r="E1" s="1597"/>
      <c r="F1" s="1597"/>
      <c r="G1" s="1597"/>
      <c r="H1" s="1597" t="s">
        <v>540</v>
      </c>
      <c r="I1" s="1597"/>
      <c r="J1" s="1597"/>
      <c r="K1" s="1597"/>
      <c r="L1" s="1597"/>
      <c r="M1" s="1597"/>
      <c r="N1" s="1597"/>
      <c r="O1" s="29"/>
      <c r="P1" s="29"/>
      <c r="Q1" s="29"/>
      <c r="R1" s="29"/>
      <c r="S1" s="29"/>
      <c r="T1" s="29"/>
    </row>
    <row r="2" spans="1:20" s="33" customFormat="1" ht="24.95" customHeight="1" x14ac:dyDescent="0.15">
      <c r="A2" s="32" t="s">
        <v>163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N2" s="34" t="s">
        <v>48</v>
      </c>
    </row>
    <row r="3" spans="1:20" s="33" customFormat="1" ht="39.950000000000003" customHeight="1" x14ac:dyDescent="0.15">
      <c r="A3" s="1598" t="s">
        <v>171</v>
      </c>
      <c r="B3" s="1605" t="s">
        <v>1007</v>
      </c>
      <c r="C3" s="1606"/>
      <c r="D3" s="1606"/>
      <c r="E3" s="1607" t="s">
        <v>496</v>
      </c>
      <c r="F3" s="1608"/>
      <c r="G3" s="1609"/>
      <c r="H3" s="1609" t="s">
        <v>526</v>
      </c>
      <c r="I3" s="1610"/>
      <c r="J3" s="1610"/>
      <c r="K3" s="1611" t="s">
        <v>616</v>
      </c>
      <c r="L3" s="1611"/>
      <c r="M3" s="1611"/>
      <c r="N3" s="1457" t="s">
        <v>179</v>
      </c>
      <c r="O3" s="41"/>
    </row>
    <row r="4" spans="1:20" s="41" customFormat="1" ht="39.950000000000003" customHeight="1" x14ac:dyDescent="0.15">
      <c r="A4" s="1599"/>
      <c r="B4" s="43"/>
      <c r="C4" s="42" t="s">
        <v>1006</v>
      </c>
      <c r="D4" s="456" t="s">
        <v>998</v>
      </c>
      <c r="E4" s="42" t="s">
        <v>326</v>
      </c>
      <c r="F4" s="42" t="s">
        <v>1006</v>
      </c>
      <c r="G4" s="42" t="s">
        <v>998</v>
      </c>
      <c r="H4" s="1080" t="s">
        <v>326</v>
      </c>
      <c r="I4" s="42" t="s">
        <v>1006</v>
      </c>
      <c r="J4" s="42" t="s">
        <v>998</v>
      </c>
      <c r="K4" s="42" t="s">
        <v>326</v>
      </c>
      <c r="L4" s="42" t="s">
        <v>1006</v>
      </c>
      <c r="M4" s="42" t="s">
        <v>998</v>
      </c>
      <c r="N4" s="1259"/>
    </row>
    <row r="5" spans="1:20" s="713" customFormat="1" ht="24" customHeight="1" x14ac:dyDescent="0.15">
      <c r="A5" s="646">
        <v>2015</v>
      </c>
      <c r="B5" s="647">
        <v>7150</v>
      </c>
      <c r="C5" s="647">
        <v>2374</v>
      </c>
      <c r="D5" s="647">
        <v>4776</v>
      </c>
      <c r="E5" s="647">
        <v>944</v>
      </c>
      <c r="F5" s="647">
        <v>252</v>
      </c>
      <c r="G5" s="647">
        <v>692</v>
      </c>
      <c r="H5" s="647">
        <v>271</v>
      </c>
      <c r="I5" s="647">
        <v>53</v>
      </c>
      <c r="J5" s="647">
        <v>218</v>
      </c>
      <c r="K5" s="647">
        <v>5935</v>
      </c>
      <c r="L5" s="647">
        <v>2069</v>
      </c>
      <c r="M5" s="712">
        <v>3866</v>
      </c>
      <c r="N5" s="710">
        <v>2015</v>
      </c>
    </row>
    <row r="6" spans="1:20" s="645" customFormat="1" ht="24" customHeight="1" x14ac:dyDescent="0.25">
      <c r="A6" s="646">
        <v>2016</v>
      </c>
      <c r="B6" s="647">
        <v>7579</v>
      </c>
      <c r="C6" s="647">
        <v>2572</v>
      </c>
      <c r="D6" s="647">
        <v>5007</v>
      </c>
      <c r="E6" s="647">
        <v>1924</v>
      </c>
      <c r="F6" s="647">
        <v>428</v>
      </c>
      <c r="G6" s="647">
        <v>1496</v>
      </c>
      <c r="H6" s="647">
        <v>184</v>
      </c>
      <c r="I6" s="647">
        <v>74</v>
      </c>
      <c r="J6" s="647">
        <v>110</v>
      </c>
      <c r="K6" s="647">
        <v>5471</v>
      </c>
      <c r="L6" s="647">
        <v>2070</v>
      </c>
      <c r="M6" s="712">
        <v>3401</v>
      </c>
      <c r="N6" s="710">
        <v>2016</v>
      </c>
    </row>
    <row r="7" spans="1:20" s="645" customFormat="1" ht="23.25" customHeight="1" x14ac:dyDescent="0.25">
      <c r="A7" s="646">
        <v>2017</v>
      </c>
      <c r="B7" s="647">
        <v>8051</v>
      </c>
      <c r="C7" s="647">
        <v>2768</v>
      </c>
      <c r="D7" s="647">
        <v>5283</v>
      </c>
      <c r="E7" s="647">
        <v>2044</v>
      </c>
      <c r="F7" s="647">
        <v>544</v>
      </c>
      <c r="G7" s="647">
        <v>1500</v>
      </c>
      <c r="H7" s="647">
        <v>194</v>
      </c>
      <c r="I7" s="647">
        <v>68</v>
      </c>
      <c r="J7" s="647">
        <v>126</v>
      </c>
      <c r="K7" s="647">
        <v>5813</v>
      </c>
      <c r="L7" s="647">
        <v>2156</v>
      </c>
      <c r="M7" s="712">
        <v>3657</v>
      </c>
      <c r="N7" s="710">
        <v>2017</v>
      </c>
    </row>
    <row r="8" spans="1:20" s="645" customFormat="1" ht="23.25" customHeight="1" x14ac:dyDescent="0.25">
      <c r="A8" s="646">
        <v>2018</v>
      </c>
      <c r="B8" s="647">
        <v>11022</v>
      </c>
      <c r="C8" s="647">
        <v>3730</v>
      </c>
      <c r="D8" s="647">
        <v>7292</v>
      </c>
      <c r="E8" s="647">
        <v>1458</v>
      </c>
      <c r="F8" s="647">
        <v>435</v>
      </c>
      <c r="G8" s="647">
        <v>1023</v>
      </c>
      <c r="H8" s="647">
        <v>233</v>
      </c>
      <c r="I8" s="647">
        <v>62</v>
      </c>
      <c r="J8" s="647">
        <v>171</v>
      </c>
      <c r="K8" s="647">
        <v>9331</v>
      </c>
      <c r="L8" s="647">
        <v>3233</v>
      </c>
      <c r="M8" s="712">
        <v>6098</v>
      </c>
      <c r="N8" s="710">
        <v>2018</v>
      </c>
    </row>
    <row r="9" spans="1:20" s="1152" customFormat="1" ht="23.25" customHeight="1" x14ac:dyDescent="0.25">
      <c r="A9" s="711">
        <v>2019</v>
      </c>
      <c r="B9" s="1153">
        <v>10407</v>
      </c>
      <c r="C9" s="1154">
        <v>3728</v>
      </c>
      <c r="D9" s="1154">
        <v>6679</v>
      </c>
      <c r="E9" s="1154">
        <v>1770</v>
      </c>
      <c r="F9" s="1154">
        <v>514</v>
      </c>
      <c r="G9" s="1154">
        <v>1256</v>
      </c>
      <c r="H9" s="1154">
        <f>I9+J9</f>
        <v>548</v>
      </c>
      <c r="I9" s="1154">
        <v>113</v>
      </c>
      <c r="J9" s="1154">
        <v>435</v>
      </c>
      <c r="K9" s="1154">
        <v>8089</v>
      </c>
      <c r="L9" s="1154">
        <v>3101</v>
      </c>
      <c r="M9" s="1155">
        <v>4988</v>
      </c>
      <c r="N9" s="943">
        <v>2019</v>
      </c>
    </row>
    <row r="10" spans="1:20" s="24" customFormat="1" ht="12.75" customHeight="1" x14ac:dyDescent="0.3">
      <c r="A10" s="39" t="s">
        <v>1145</v>
      </c>
      <c r="H10" s="25"/>
      <c r="N10" s="40" t="s">
        <v>147</v>
      </c>
    </row>
    <row r="11" spans="1:20" ht="12.75" customHeight="1" x14ac:dyDescent="0.3">
      <c r="A11" s="19" t="s">
        <v>93</v>
      </c>
    </row>
    <row r="12" spans="1:20" ht="33" customHeight="1" x14ac:dyDescent="0.3">
      <c r="A12" s="19"/>
    </row>
    <row r="13" spans="1:20" ht="26.25" customHeight="1" x14ac:dyDescent="0.3">
      <c r="A13" s="19"/>
    </row>
    <row r="14" spans="1:20" s="30" customFormat="1" ht="24.95" customHeight="1" x14ac:dyDescent="0.15">
      <c r="A14" s="1597" t="s">
        <v>1221</v>
      </c>
      <c r="B14" s="1597"/>
      <c r="C14" s="1597"/>
      <c r="D14" s="1597"/>
      <c r="E14" s="1597"/>
      <c r="F14" s="1597"/>
      <c r="G14" s="1597"/>
      <c r="H14" s="1597" t="s">
        <v>546</v>
      </c>
      <c r="I14" s="1597"/>
      <c r="J14" s="1597"/>
      <c r="K14" s="1597"/>
      <c r="L14" s="1597"/>
      <c r="M14" s="1597"/>
      <c r="N14" s="1597"/>
    </row>
    <row r="15" spans="1:20" s="33" customFormat="1" ht="24.95" customHeight="1" x14ac:dyDescent="0.15">
      <c r="A15" s="32" t="s">
        <v>163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N15" s="34" t="s">
        <v>48</v>
      </c>
    </row>
    <row r="16" spans="1:20" s="31" customFormat="1" ht="39.950000000000003" customHeight="1" x14ac:dyDescent="0.15">
      <c r="A16" s="1598" t="s">
        <v>171</v>
      </c>
      <c r="B16" s="1600" t="s">
        <v>1007</v>
      </c>
      <c r="C16" s="1601"/>
      <c r="D16" s="1601"/>
      <c r="E16" s="1602" t="s">
        <v>496</v>
      </c>
      <c r="F16" s="1602"/>
      <c r="G16" s="1602"/>
      <c r="H16" s="1603" t="s">
        <v>518</v>
      </c>
      <c r="I16" s="1602"/>
      <c r="J16" s="1602"/>
      <c r="K16" s="1604" t="s">
        <v>616</v>
      </c>
      <c r="L16" s="1604"/>
      <c r="M16" s="1604"/>
      <c r="N16" s="1457" t="s">
        <v>179</v>
      </c>
      <c r="O16" s="35"/>
    </row>
    <row r="17" spans="1:14" s="35" customFormat="1" ht="39" customHeight="1" x14ac:dyDescent="0.15">
      <c r="A17" s="1599"/>
      <c r="B17" s="36"/>
      <c r="C17" s="37" t="s">
        <v>623</v>
      </c>
      <c r="D17" s="37" t="s">
        <v>88</v>
      </c>
      <c r="E17" s="37" t="s">
        <v>99</v>
      </c>
      <c r="F17" s="37" t="s">
        <v>623</v>
      </c>
      <c r="G17" s="37" t="s">
        <v>88</v>
      </c>
      <c r="H17" s="38" t="s">
        <v>99</v>
      </c>
      <c r="I17" s="37" t="s">
        <v>623</v>
      </c>
      <c r="J17" s="37" t="s">
        <v>88</v>
      </c>
      <c r="K17" s="37" t="s">
        <v>99</v>
      </c>
      <c r="L17" s="37" t="s">
        <v>623</v>
      </c>
      <c r="M17" s="37" t="s">
        <v>88</v>
      </c>
      <c r="N17" s="1259"/>
    </row>
    <row r="18" spans="1:14" s="648" customFormat="1" ht="24" customHeight="1" x14ac:dyDescent="0.15">
      <c r="A18" s="646">
        <v>2015</v>
      </c>
      <c r="B18" s="647">
        <v>7150</v>
      </c>
      <c r="C18" s="647">
        <v>4793</v>
      </c>
      <c r="D18" s="647">
        <v>2357</v>
      </c>
      <c r="E18" s="647">
        <v>944</v>
      </c>
      <c r="F18" s="647">
        <v>646</v>
      </c>
      <c r="G18" s="647">
        <v>298</v>
      </c>
      <c r="H18" s="647">
        <v>271</v>
      </c>
      <c r="I18" s="647">
        <v>184</v>
      </c>
      <c r="J18" s="647">
        <v>87</v>
      </c>
      <c r="K18" s="647">
        <v>5935</v>
      </c>
      <c r="L18" s="647">
        <v>3963</v>
      </c>
      <c r="M18" s="712">
        <v>1972</v>
      </c>
      <c r="N18" s="710">
        <v>2015</v>
      </c>
    </row>
    <row r="19" spans="1:14" s="25" customFormat="1" ht="24" customHeight="1" x14ac:dyDescent="0.3">
      <c r="A19" s="646">
        <v>2016</v>
      </c>
      <c r="B19" s="647">
        <v>7579</v>
      </c>
      <c r="C19" s="647">
        <v>4983</v>
      </c>
      <c r="D19" s="647">
        <v>2596</v>
      </c>
      <c r="E19" s="647">
        <v>1924</v>
      </c>
      <c r="F19" s="647">
        <v>1415</v>
      </c>
      <c r="G19" s="647">
        <v>509</v>
      </c>
      <c r="H19" s="647">
        <v>184</v>
      </c>
      <c r="I19" s="647">
        <v>104</v>
      </c>
      <c r="J19" s="647">
        <v>80</v>
      </c>
      <c r="K19" s="647">
        <v>5471</v>
      </c>
      <c r="L19" s="647">
        <v>3464</v>
      </c>
      <c r="M19" s="712">
        <v>2007</v>
      </c>
      <c r="N19" s="710">
        <v>2016</v>
      </c>
    </row>
    <row r="20" spans="1:14" s="25" customFormat="1" ht="24" customHeight="1" x14ac:dyDescent="0.3">
      <c r="A20" s="646">
        <v>2017</v>
      </c>
      <c r="B20" s="647">
        <v>8051</v>
      </c>
      <c r="C20" s="647">
        <v>5881</v>
      </c>
      <c r="D20" s="647">
        <v>2170</v>
      </c>
      <c r="E20" s="647">
        <v>2044</v>
      </c>
      <c r="F20" s="647">
        <v>1552</v>
      </c>
      <c r="G20" s="647">
        <v>492</v>
      </c>
      <c r="H20" s="647">
        <v>194</v>
      </c>
      <c r="I20" s="647">
        <v>119</v>
      </c>
      <c r="J20" s="647">
        <v>75</v>
      </c>
      <c r="K20" s="647">
        <v>5813</v>
      </c>
      <c r="L20" s="647">
        <v>4210</v>
      </c>
      <c r="M20" s="712">
        <v>1603</v>
      </c>
      <c r="N20" s="710">
        <v>2017</v>
      </c>
    </row>
    <row r="21" spans="1:14" s="25" customFormat="1" ht="24" customHeight="1" x14ac:dyDescent="0.3">
      <c r="A21" s="646">
        <v>2018</v>
      </c>
      <c r="B21" s="647">
        <v>11022</v>
      </c>
      <c r="C21" s="647">
        <v>9975</v>
      </c>
      <c r="D21" s="647">
        <v>1047</v>
      </c>
      <c r="E21" s="647">
        <v>1458</v>
      </c>
      <c r="F21" s="647">
        <v>879</v>
      </c>
      <c r="G21" s="647">
        <v>579</v>
      </c>
      <c r="H21" s="647">
        <v>233</v>
      </c>
      <c r="I21" s="647">
        <v>62</v>
      </c>
      <c r="J21" s="647">
        <v>171</v>
      </c>
      <c r="K21" s="647">
        <v>9331</v>
      </c>
      <c r="L21" s="647">
        <v>9034</v>
      </c>
      <c r="M21" s="712">
        <v>297</v>
      </c>
      <c r="N21" s="710">
        <v>2018</v>
      </c>
    </row>
    <row r="22" spans="1:14" s="1156" customFormat="1" ht="24" customHeight="1" x14ac:dyDescent="0.3">
      <c r="A22" s="711">
        <v>2019</v>
      </c>
      <c r="B22" s="963">
        <v>10407</v>
      </c>
      <c r="C22" s="963">
        <v>7929</v>
      </c>
      <c r="D22" s="963">
        <v>2478</v>
      </c>
      <c r="E22" s="963">
        <f>F22+G22</f>
        <v>1770</v>
      </c>
      <c r="F22" s="963">
        <v>1008</v>
      </c>
      <c r="G22" s="963">
        <v>762</v>
      </c>
      <c r="H22" s="963">
        <v>548</v>
      </c>
      <c r="I22" s="963">
        <v>262</v>
      </c>
      <c r="J22" s="963">
        <v>286</v>
      </c>
      <c r="K22" s="963">
        <v>8089</v>
      </c>
      <c r="L22" s="963">
        <v>6659</v>
      </c>
      <c r="M22" s="963">
        <v>1430</v>
      </c>
      <c r="N22" s="943">
        <v>2019</v>
      </c>
    </row>
    <row r="23" spans="1:14" s="24" customFormat="1" ht="12.75" customHeight="1" x14ac:dyDescent="0.3">
      <c r="A23" s="39" t="s">
        <v>1165</v>
      </c>
      <c r="H23" s="25"/>
      <c r="N23" s="40" t="s">
        <v>147</v>
      </c>
    </row>
    <row r="24" spans="1:14" ht="12.75" customHeight="1" x14ac:dyDescent="0.3">
      <c r="A24" s="19" t="s">
        <v>93</v>
      </c>
    </row>
  </sheetData>
  <mergeCells count="16">
    <mergeCell ref="A1:G1"/>
    <mergeCell ref="H1:N1"/>
    <mergeCell ref="A3:A4"/>
    <mergeCell ref="B3:D3"/>
    <mergeCell ref="E3:G3"/>
    <mergeCell ref="H3:J3"/>
    <mergeCell ref="K3:M3"/>
    <mergeCell ref="N3:N4"/>
    <mergeCell ref="A14:G14"/>
    <mergeCell ref="H14:N14"/>
    <mergeCell ref="A16:A17"/>
    <mergeCell ref="B16:D16"/>
    <mergeCell ref="E16:G16"/>
    <mergeCell ref="H16:J16"/>
    <mergeCell ref="K16:M16"/>
    <mergeCell ref="N16:N17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8" orientation="portrait" horizontalDpi="300" verticalDpi="300" r:id="rId1"/>
  <headerFooter>
    <oddHeader xml:space="preserve">&amp;L&amp;"돋움,Regular"   &amp;P&amp;R&amp;"돋움,Regular"&amp;P  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tabSelected="1" view="pageBreakPreview" zoomScaleNormal="100" zoomScaleSheetLayoutView="100" workbookViewId="0">
      <selection activeCell="D1" sqref="D1"/>
    </sheetView>
  </sheetViews>
  <sheetFormatPr defaultColWidth="6.375" defaultRowHeight="17.25" x14ac:dyDescent="0.3"/>
  <cols>
    <col min="1" max="1" width="7.875" style="99" customWidth="1"/>
    <col min="2" max="2" width="5" style="105" customWidth="1"/>
    <col min="3" max="3" width="7.125" style="105" customWidth="1"/>
    <col min="4" max="4" width="4.5" style="105" customWidth="1"/>
    <col min="5" max="8" width="5" style="105" customWidth="1"/>
    <col min="9" max="9" width="5.875" style="105" customWidth="1"/>
    <col min="10" max="10" width="4.375" style="105" customWidth="1"/>
    <col min="11" max="11" width="4" style="105" customWidth="1"/>
    <col min="12" max="12" width="4.625" style="105" customWidth="1"/>
    <col min="13" max="13" width="6.5" style="105" customWidth="1"/>
    <col min="14" max="14" width="5.375" style="99" customWidth="1"/>
    <col min="15" max="15" width="5" style="106" customWidth="1"/>
    <col min="16" max="19" width="5.875" style="106" customWidth="1"/>
    <col min="20" max="21" width="5.875" style="107" customWidth="1"/>
    <col min="22" max="22" width="5.875" style="99" customWidth="1"/>
    <col min="23" max="23" width="5.875" style="107" customWidth="1"/>
    <col min="24" max="27" width="6.125" style="107" customWidth="1"/>
    <col min="28" max="28" width="7.875" style="99" customWidth="1"/>
    <col min="29" max="16384" width="6.375" style="100"/>
  </cols>
  <sheetData>
    <row r="1" spans="1:34" s="48" customFormat="1" ht="24.95" customHeight="1" x14ac:dyDescent="0.15">
      <c r="A1" s="44" t="s">
        <v>913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 t="s">
        <v>1200</v>
      </c>
      <c r="Q1" s="45"/>
      <c r="R1" s="47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34" s="49" customFormat="1" ht="24.95" customHeight="1" x14ac:dyDescent="0.3">
      <c r="A2" s="49" t="s">
        <v>169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  <c r="O2" s="52"/>
      <c r="P2" s="52"/>
      <c r="Q2" s="52"/>
      <c r="R2" s="52"/>
      <c r="S2" s="52"/>
      <c r="T2" s="50"/>
      <c r="U2" s="50"/>
      <c r="V2" s="51"/>
      <c r="W2" s="50"/>
      <c r="X2" s="50"/>
      <c r="Y2" s="50"/>
      <c r="Z2" s="50"/>
      <c r="AA2" s="50"/>
      <c r="AB2" s="53" t="s">
        <v>71</v>
      </c>
    </row>
    <row r="3" spans="1:34" s="54" customFormat="1" ht="19.5" customHeight="1" x14ac:dyDescent="0.15">
      <c r="A3" s="214"/>
      <c r="B3" s="215" t="s">
        <v>131</v>
      </c>
      <c r="C3" s="216"/>
      <c r="D3" s="217" t="s">
        <v>168</v>
      </c>
      <c r="E3" s="216"/>
      <c r="F3" s="217" t="s">
        <v>108</v>
      </c>
      <c r="G3" s="216"/>
      <c r="H3" s="217" t="s">
        <v>808</v>
      </c>
      <c r="I3" s="216"/>
      <c r="J3" s="217" t="s">
        <v>109</v>
      </c>
      <c r="K3" s="216"/>
      <c r="L3" s="1207" t="s">
        <v>111</v>
      </c>
      <c r="M3" s="1208"/>
      <c r="N3" s="306" t="s">
        <v>233</v>
      </c>
      <c r="O3" s="307"/>
      <c r="P3" s="1211" t="s">
        <v>328</v>
      </c>
      <c r="Q3" s="1208"/>
      <c r="R3" s="1207" t="s">
        <v>828</v>
      </c>
      <c r="S3" s="1208"/>
      <c r="T3" s="218" t="s">
        <v>229</v>
      </c>
      <c r="U3" s="216"/>
      <c r="V3" s="217" t="s">
        <v>251</v>
      </c>
      <c r="W3" s="216"/>
      <c r="X3" s="1219" t="s">
        <v>995</v>
      </c>
      <c r="Y3" s="1222" t="s">
        <v>730</v>
      </c>
      <c r="Z3" s="1204" t="s">
        <v>1108</v>
      </c>
      <c r="AA3" s="1204" t="s">
        <v>149</v>
      </c>
      <c r="AB3" s="219"/>
    </row>
    <row r="4" spans="1:34" s="54" customFormat="1" ht="16.5" customHeight="1" x14ac:dyDescent="0.15">
      <c r="A4" s="55" t="s">
        <v>170</v>
      </c>
      <c r="B4" s="1200" t="s">
        <v>191</v>
      </c>
      <c r="C4" s="1201"/>
      <c r="D4" s="1202" t="s">
        <v>590</v>
      </c>
      <c r="E4" s="1203"/>
      <c r="F4" s="1200" t="s">
        <v>912</v>
      </c>
      <c r="G4" s="1201"/>
      <c r="H4" s="1200" t="s">
        <v>182</v>
      </c>
      <c r="I4" s="1201"/>
      <c r="J4" s="1202" t="s">
        <v>635</v>
      </c>
      <c r="K4" s="1203"/>
      <c r="L4" s="1202" t="s">
        <v>1109</v>
      </c>
      <c r="M4" s="1201"/>
      <c r="N4" s="1209" t="s">
        <v>75</v>
      </c>
      <c r="O4" s="1210"/>
      <c r="P4" s="1212" t="s">
        <v>665</v>
      </c>
      <c r="Q4" s="1213"/>
      <c r="R4" s="1215" t="s">
        <v>1112</v>
      </c>
      <c r="S4" s="1213"/>
      <c r="T4" s="1209" t="s">
        <v>626</v>
      </c>
      <c r="U4" s="1217"/>
      <c r="V4" s="1202" t="s">
        <v>31</v>
      </c>
      <c r="W4" s="1201"/>
      <c r="X4" s="1220"/>
      <c r="Y4" s="1223"/>
      <c r="Z4" s="1205"/>
      <c r="AA4" s="1205"/>
      <c r="AB4" s="56" t="s">
        <v>340</v>
      </c>
      <c r="AE4" s="57"/>
      <c r="AF4" s="57"/>
      <c r="AG4" s="57"/>
      <c r="AH4" s="57"/>
    </row>
    <row r="5" spans="1:34" s="54" customFormat="1" ht="24" customHeight="1" x14ac:dyDescent="0.15">
      <c r="A5" s="55"/>
      <c r="B5" s="1200"/>
      <c r="C5" s="1201"/>
      <c r="D5" s="1202"/>
      <c r="E5" s="1203"/>
      <c r="F5" s="1200"/>
      <c r="G5" s="1201"/>
      <c r="H5" s="1200"/>
      <c r="I5" s="1201"/>
      <c r="J5" s="1202"/>
      <c r="K5" s="1203"/>
      <c r="L5" s="1200"/>
      <c r="M5" s="1201"/>
      <c r="N5" s="1209"/>
      <c r="O5" s="1210"/>
      <c r="P5" s="1214"/>
      <c r="Q5" s="1213"/>
      <c r="R5" s="1216"/>
      <c r="S5" s="1213"/>
      <c r="T5" s="1218"/>
      <c r="U5" s="1217"/>
      <c r="V5" s="1200"/>
      <c r="W5" s="1201"/>
      <c r="X5" s="1221"/>
      <c r="Y5" s="1224"/>
      <c r="Z5" s="1205"/>
      <c r="AA5" s="1205"/>
      <c r="AB5" s="56"/>
      <c r="AE5" s="57"/>
      <c r="AF5" s="57"/>
      <c r="AG5" s="57"/>
      <c r="AH5" s="57"/>
    </row>
    <row r="6" spans="1:34" s="54" customFormat="1" ht="19.5" customHeight="1" x14ac:dyDescent="0.15">
      <c r="A6" s="55" t="s">
        <v>176</v>
      </c>
      <c r="B6" s="58" t="s">
        <v>749</v>
      </c>
      <c r="C6" s="59" t="s">
        <v>742</v>
      </c>
      <c r="D6" s="59" t="s">
        <v>749</v>
      </c>
      <c r="E6" s="60" t="s">
        <v>742</v>
      </c>
      <c r="F6" s="58" t="s">
        <v>749</v>
      </c>
      <c r="G6" s="58" t="s">
        <v>742</v>
      </c>
      <c r="H6" s="61" t="s">
        <v>749</v>
      </c>
      <c r="I6" s="61" t="s">
        <v>742</v>
      </c>
      <c r="J6" s="61" t="s">
        <v>749</v>
      </c>
      <c r="K6" s="61" t="s">
        <v>742</v>
      </c>
      <c r="L6" s="61" t="s">
        <v>749</v>
      </c>
      <c r="M6" s="61" t="s">
        <v>742</v>
      </c>
      <c r="N6" s="58" t="s">
        <v>749</v>
      </c>
      <c r="O6" s="58" t="s">
        <v>742</v>
      </c>
      <c r="P6" s="61" t="s">
        <v>749</v>
      </c>
      <c r="Q6" s="62" t="s">
        <v>742</v>
      </c>
      <c r="R6" s="58" t="s">
        <v>749</v>
      </c>
      <c r="S6" s="58" t="s">
        <v>742</v>
      </c>
      <c r="T6" s="61" t="s">
        <v>749</v>
      </c>
      <c r="U6" s="61" t="s">
        <v>742</v>
      </c>
      <c r="V6" s="61" t="s">
        <v>749</v>
      </c>
      <c r="W6" s="61" t="s">
        <v>742</v>
      </c>
      <c r="X6" s="63" t="s">
        <v>178</v>
      </c>
      <c r="Y6" s="64" t="s">
        <v>178</v>
      </c>
      <c r="Z6" s="1205"/>
      <c r="AA6" s="1205"/>
      <c r="AB6" s="56" t="s">
        <v>330</v>
      </c>
    </row>
    <row r="7" spans="1:34" s="54" customFormat="1" ht="19.5" customHeight="1" x14ac:dyDescent="0.15">
      <c r="A7" s="65"/>
      <c r="B7" s="66" t="s">
        <v>837</v>
      </c>
      <c r="C7" s="67" t="s">
        <v>180</v>
      </c>
      <c r="D7" s="66" t="s">
        <v>837</v>
      </c>
      <c r="E7" s="67" t="s">
        <v>180</v>
      </c>
      <c r="F7" s="66" t="s">
        <v>837</v>
      </c>
      <c r="G7" s="67" t="s">
        <v>180</v>
      </c>
      <c r="H7" s="66" t="s">
        <v>837</v>
      </c>
      <c r="I7" s="67" t="s">
        <v>180</v>
      </c>
      <c r="J7" s="66" t="s">
        <v>837</v>
      </c>
      <c r="K7" s="67" t="s">
        <v>180</v>
      </c>
      <c r="L7" s="66" t="s">
        <v>837</v>
      </c>
      <c r="M7" s="67" t="s">
        <v>180</v>
      </c>
      <c r="N7" s="66" t="s">
        <v>837</v>
      </c>
      <c r="O7" s="68" t="s">
        <v>180</v>
      </c>
      <c r="P7" s="69" t="s">
        <v>837</v>
      </c>
      <c r="Q7" s="68" t="s">
        <v>180</v>
      </c>
      <c r="R7" s="66" t="s">
        <v>837</v>
      </c>
      <c r="S7" s="68" t="s">
        <v>180</v>
      </c>
      <c r="T7" s="66" t="s">
        <v>837</v>
      </c>
      <c r="U7" s="67" t="s">
        <v>180</v>
      </c>
      <c r="V7" s="66" t="s">
        <v>837</v>
      </c>
      <c r="W7" s="67" t="s">
        <v>180</v>
      </c>
      <c r="X7" s="68" t="s">
        <v>177</v>
      </c>
      <c r="Y7" s="69" t="s">
        <v>172</v>
      </c>
      <c r="Z7" s="1206"/>
      <c r="AA7" s="1206"/>
      <c r="AB7" s="70"/>
    </row>
    <row r="8" spans="1:34" s="126" customFormat="1" ht="23.1" customHeight="1" x14ac:dyDescent="0.15">
      <c r="A8" s="120">
        <v>2013</v>
      </c>
      <c r="B8" s="654">
        <v>346</v>
      </c>
      <c r="C8" s="73">
        <v>3951</v>
      </c>
      <c r="D8" s="74">
        <v>3</v>
      </c>
      <c r="E8" s="74">
        <v>646</v>
      </c>
      <c r="F8" s="74">
        <v>6</v>
      </c>
      <c r="G8" s="74">
        <v>573</v>
      </c>
      <c r="H8" s="74">
        <v>168</v>
      </c>
      <c r="I8" s="74">
        <v>1028</v>
      </c>
      <c r="J8" s="75">
        <v>0</v>
      </c>
      <c r="K8" s="75">
        <v>0</v>
      </c>
      <c r="L8" s="74">
        <v>11</v>
      </c>
      <c r="M8" s="74">
        <v>1421</v>
      </c>
      <c r="N8" s="74">
        <v>94</v>
      </c>
      <c r="O8" s="75">
        <v>0</v>
      </c>
      <c r="P8" s="74">
        <v>6</v>
      </c>
      <c r="Q8" s="74">
        <v>229</v>
      </c>
      <c r="R8" s="74">
        <v>57</v>
      </c>
      <c r="S8" s="74">
        <v>51</v>
      </c>
      <c r="T8" s="74">
        <v>1</v>
      </c>
      <c r="U8" s="74">
        <v>3</v>
      </c>
      <c r="V8" s="75">
        <v>0</v>
      </c>
      <c r="W8" s="76">
        <v>0</v>
      </c>
      <c r="X8" s="75">
        <v>0</v>
      </c>
      <c r="Y8" s="74">
        <v>1</v>
      </c>
      <c r="Z8" s="74">
        <v>1</v>
      </c>
      <c r="AA8" s="77">
        <v>4</v>
      </c>
      <c r="AB8" s="124">
        <v>2013</v>
      </c>
      <c r="AE8" s="657"/>
    </row>
    <row r="9" spans="1:34" s="126" customFormat="1" ht="23.1" customHeight="1" x14ac:dyDescent="0.15">
      <c r="A9" s="640">
        <v>2014</v>
      </c>
      <c r="B9" s="665">
        <v>353</v>
      </c>
      <c r="C9" s="623">
        <v>4155</v>
      </c>
      <c r="D9" s="623">
        <v>3</v>
      </c>
      <c r="E9" s="623">
        <v>655</v>
      </c>
      <c r="F9" s="623">
        <v>3</v>
      </c>
      <c r="G9" s="623">
        <v>334</v>
      </c>
      <c r="H9" s="623">
        <v>170</v>
      </c>
      <c r="I9" s="623">
        <v>931</v>
      </c>
      <c r="J9" s="624">
        <v>0</v>
      </c>
      <c r="K9" s="624">
        <v>0</v>
      </c>
      <c r="L9" s="623">
        <v>14</v>
      </c>
      <c r="M9" s="623">
        <v>2038</v>
      </c>
      <c r="N9" s="623">
        <v>99</v>
      </c>
      <c r="O9" s="625">
        <v>0</v>
      </c>
      <c r="P9" s="623">
        <v>5</v>
      </c>
      <c r="Q9" s="623">
        <v>197</v>
      </c>
      <c r="R9" s="623">
        <v>59</v>
      </c>
      <c r="S9" s="624">
        <v>0</v>
      </c>
      <c r="T9" s="624">
        <v>0</v>
      </c>
      <c r="U9" s="624">
        <v>0</v>
      </c>
      <c r="V9" s="624">
        <v>0</v>
      </c>
      <c r="W9" s="624">
        <v>0</v>
      </c>
      <c r="X9" s="624">
        <v>0</v>
      </c>
      <c r="Y9" s="623">
        <v>1</v>
      </c>
      <c r="Z9" s="623">
        <v>1</v>
      </c>
      <c r="AA9" s="666">
        <v>4</v>
      </c>
      <c r="AB9" s="641">
        <v>2014</v>
      </c>
      <c r="AE9" s="657"/>
    </row>
    <row r="10" spans="1:34" s="126" customFormat="1" ht="23.1" customHeight="1" x14ac:dyDescent="0.15">
      <c r="A10" s="120">
        <v>2015</v>
      </c>
      <c r="B10" s="654">
        <v>348</v>
      </c>
      <c r="C10" s="73">
        <v>4145</v>
      </c>
      <c r="D10" s="73">
        <v>3</v>
      </c>
      <c r="E10" s="73">
        <v>642</v>
      </c>
      <c r="F10" s="73">
        <v>3</v>
      </c>
      <c r="G10" s="73">
        <v>280</v>
      </c>
      <c r="H10" s="73">
        <v>164</v>
      </c>
      <c r="I10" s="73">
        <v>839</v>
      </c>
      <c r="J10" s="642">
        <v>0</v>
      </c>
      <c r="K10" s="642">
        <v>0</v>
      </c>
      <c r="L10" s="73">
        <v>13</v>
      </c>
      <c r="M10" s="73">
        <v>2004</v>
      </c>
      <c r="N10" s="73">
        <v>100</v>
      </c>
      <c r="O10" s="330">
        <v>0</v>
      </c>
      <c r="P10" s="73">
        <v>7</v>
      </c>
      <c r="Q10" s="73">
        <v>315</v>
      </c>
      <c r="R10" s="73">
        <v>57</v>
      </c>
      <c r="S10" s="642">
        <v>65</v>
      </c>
      <c r="T10" s="642">
        <v>1</v>
      </c>
      <c r="U10" s="642">
        <v>0</v>
      </c>
      <c r="V10" s="642">
        <v>0</v>
      </c>
      <c r="W10" s="642">
        <v>0</v>
      </c>
      <c r="X10" s="642">
        <v>0</v>
      </c>
      <c r="Y10" s="73">
        <v>1</v>
      </c>
      <c r="Z10" s="73">
        <v>1</v>
      </c>
      <c r="AA10" s="667">
        <v>4</v>
      </c>
      <c r="AB10" s="124">
        <v>2015</v>
      </c>
      <c r="AE10" s="657"/>
    </row>
    <row r="11" spans="1:34" s="126" customFormat="1" ht="23.1" customHeight="1" x14ac:dyDescent="0.15">
      <c r="A11" s="120">
        <v>2016</v>
      </c>
      <c r="B11" s="73">
        <v>369</v>
      </c>
      <c r="C11" s="73">
        <v>4157</v>
      </c>
      <c r="D11" s="73">
        <v>3</v>
      </c>
      <c r="E11" s="73">
        <v>627</v>
      </c>
      <c r="F11" s="73">
        <v>2</v>
      </c>
      <c r="G11" s="73">
        <v>221</v>
      </c>
      <c r="H11" s="73">
        <v>179</v>
      </c>
      <c r="I11" s="73">
        <v>980</v>
      </c>
      <c r="J11" s="642">
        <v>0</v>
      </c>
      <c r="K11" s="642">
        <v>0</v>
      </c>
      <c r="L11" s="73">
        <v>12</v>
      </c>
      <c r="M11" s="73">
        <v>1807</v>
      </c>
      <c r="N11" s="73">
        <v>104</v>
      </c>
      <c r="O11" s="330">
        <v>0</v>
      </c>
      <c r="P11" s="73">
        <v>9</v>
      </c>
      <c r="Q11" s="73">
        <v>457</v>
      </c>
      <c r="R11" s="73">
        <v>60</v>
      </c>
      <c r="S11" s="642">
        <v>65</v>
      </c>
      <c r="T11" s="642">
        <v>0</v>
      </c>
      <c r="U11" s="642">
        <v>0</v>
      </c>
      <c r="V11" s="642">
        <v>0</v>
      </c>
      <c r="W11" s="642">
        <v>0</v>
      </c>
      <c r="X11" s="642">
        <v>0</v>
      </c>
      <c r="Y11" s="73">
        <v>1</v>
      </c>
      <c r="Z11" s="73">
        <v>1</v>
      </c>
      <c r="AA11" s="667">
        <v>4</v>
      </c>
      <c r="AB11" s="626">
        <v>2016</v>
      </c>
      <c r="AE11" s="657"/>
    </row>
    <row r="12" spans="1:34" s="126" customFormat="1" ht="23.1" customHeight="1" x14ac:dyDescent="0.15">
      <c r="A12" s="912">
        <v>2017</v>
      </c>
      <c r="B12" s="73">
        <v>398</v>
      </c>
      <c r="C12" s="73">
        <v>3781</v>
      </c>
      <c r="D12" s="73">
        <v>3</v>
      </c>
      <c r="E12" s="73">
        <v>627</v>
      </c>
      <c r="F12" s="73">
        <v>1</v>
      </c>
      <c r="G12" s="73">
        <v>95</v>
      </c>
      <c r="H12" s="73">
        <v>195</v>
      </c>
      <c r="I12" s="73">
        <v>779</v>
      </c>
      <c r="J12" s="642">
        <v>0</v>
      </c>
      <c r="K12" s="642">
        <v>0</v>
      </c>
      <c r="L12" s="73">
        <v>11</v>
      </c>
      <c r="M12" s="73">
        <v>1810</v>
      </c>
      <c r="N12" s="73">
        <v>111</v>
      </c>
      <c r="O12" s="330" t="s">
        <v>732</v>
      </c>
      <c r="P12" s="73">
        <v>9</v>
      </c>
      <c r="Q12" s="73">
        <v>405</v>
      </c>
      <c r="R12" s="73">
        <v>68</v>
      </c>
      <c r="S12" s="642">
        <v>65</v>
      </c>
      <c r="T12" s="642">
        <v>0</v>
      </c>
      <c r="U12" s="642">
        <v>0</v>
      </c>
      <c r="V12" s="642">
        <v>0</v>
      </c>
      <c r="W12" s="642">
        <v>0</v>
      </c>
      <c r="X12" s="642">
        <v>0</v>
      </c>
      <c r="Y12" s="73">
        <v>1</v>
      </c>
      <c r="Z12" s="73">
        <v>1</v>
      </c>
      <c r="AA12" s="667">
        <v>4</v>
      </c>
      <c r="AB12" s="626">
        <v>2017</v>
      </c>
      <c r="AE12" s="747"/>
    </row>
    <row r="13" spans="1:34" s="126" customFormat="1" ht="23.1" customHeight="1" x14ac:dyDescent="0.15">
      <c r="A13" s="912">
        <v>2018</v>
      </c>
      <c r="B13" s="73">
        <v>432</v>
      </c>
      <c r="C13" s="73">
        <v>4223</v>
      </c>
      <c r="D13" s="73">
        <v>3</v>
      </c>
      <c r="E13" s="73">
        <v>627</v>
      </c>
      <c r="F13" s="73">
        <v>3</v>
      </c>
      <c r="G13" s="73">
        <v>295</v>
      </c>
      <c r="H13" s="73">
        <v>210</v>
      </c>
      <c r="I13" s="73">
        <v>712</v>
      </c>
      <c r="J13" s="642">
        <v>0</v>
      </c>
      <c r="K13" s="642">
        <v>0</v>
      </c>
      <c r="L13" s="73">
        <v>13</v>
      </c>
      <c r="M13" s="73">
        <v>2077</v>
      </c>
      <c r="N13" s="73">
        <v>122</v>
      </c>
      <c r="O13" s="330">
        <v>0</v>
      </c>
      <c r="P13" s="73">
        <v>8</v>
      </c>
      <c r="Q13" s="73">
        <v>442</v>
      </c>
      <c r="R13" s="73">
        <v>73</v>
      </c>
      <c r="S13" s="642">
        <v>70</v>
      </c>
      <c r="T13" s="642">
        <v>0</v>
      </c>
      <c r="U13" s="642">
        <v>0</v>
      </c>
      <c r="V13" s="642">
        <v>0</v>
      </c>
      <c r="W13" s="642">
        <v>0</v>
      </c>
      <c r="X13" s="642">
        <v>0</v>
      </c>
      <c r="Y13" s="73">
        <v>1</v>
      </c>
      <c r="Z13" s="73">
        <v>1</v>
      </c>
      <c r="AA13" s="667">
        <v>4</v>
      </c>
      <c r="AB13" s="626">
        <v>2018</v>
      </c>
      <c r="AE13" s="760"/>
    </row>
    <row r="14" spans="1:34" s="137" customFormat="1" ht="23.1" customHeight="1" x14ac:dyDescent="0.15">
      <c r="A14" s="913">
        <v>2019</v>
      </c>
      <c r="B14" s="958">
        <v>462</v>
      </c>
      <c r="C14" s="958">
        <v>4367</v>
      </c>
      <c r="D14" s="958">
        <v>3</v>
      </c>
      <c r="E14" s="958">
        <v>626</v>
      </c>
      <c r="F14" s="958">
        <v>4</v>
      </c>
      <c r="G14" s="958">
        <v>335</v>
      </c>
      <c r="H14" s="958">
        <v>226</v>
      </c>
      <c r="I14" s="958">
        <v>641</v>
      </c>
      <c r="J14" s="958">
        <v>0</v>
      </c>
      <c r="K14" s="958">
        <v>0</v>
      </c>
      <c r="L14" s="958">
        <v>13</v>
      </c>
      <c r="M14" s="958">
        <v>2169</v>
      </c>
      <c r="N14" s="958">
        <v>133</v>
      </c>
      <c r="O14" s="958">
        <v>0</v>
      </c>
      <c r="P14" s="958">
        <v>9</v>
      </c>
      <c r="Q14" s="958">
        <v>505</v>
      </c>
      <c r="R14" s="958">
        <v>74</v>
      </c>
      <c r="S14" s="958">
        <v>91</v>
      </c>
      <c r="T14" s="958">
        <v>0</v>
      </c>
      <c r="U14" s="958">
        <v>0</v>
      </c>
      <c r="V14" s="958">
        <v>0</v>
      </c>
      <c r="W14" s="958">
        <v>0</v>
      </c>
      <c r="X14" s="958">
        <v>0</v>
      </c>
      <c r="Y14" s="958">
        <v>1</v>
      </c>
      <c r="Z14" s="958">
        <v>1</v>
      </c>
      <c r="AA14" s="958">
        <v>4</v>
      </c>
      <c r="AB14" s="919">
        <v>2019</v>
      </c>
      <c r="AE14" s="714"/>
    </row>
    <row r="15" spans="1:34" s="51" customFormat="1" ht="12.75" customHeight="1" x14ac:dyDescent="0.3">
      <c r="A15" s="82" t="s">
        <v>521</v>
      </c>
      <c r="B15" s="83"/>
      <c r="C15" s="83"/>
      <c r="D15" s="83"/>
      <c r="E15" s="83"/>
      <c r="F15" s="83"/>
      <c r="G15" s="83"/>
      <c r="H15" s="84"/>
      <c r="I15" s="84"/>
      <c r="J15" s="85"/>
      <c r="K15" s="86"/>
      <c r="L15" s="83"/>
      <c r="M15" s="83"/>
      <c r="N15" s="83"/>
      <c r="O15" s="87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spans="1:34" s="95" customFormat="1" ht="12.75" customHeight="1" x14ac:dyDescent="0.25">
      <c r="A16" s="89" t="s">
        <v>1119</v>
      </c>
      <c r="B16" s="90"/>
      <c r="C16" s="90"/>
      <c r="D16" s="90"/>
      <c r="E16" s="90"/>
      <c r="F16" s="90" t="s">
        <v>737</v>
      </c>
      <c r="G16" s="90"/>
      <c r="H16" s="90"/>
      <c r="I16" s="90"/>
      <c r="J16" s="90"/>
      <c r="K16" s="90"/>
      <c r="L16" s="90"/>
      <c r="M16" s="90"/>
      <c r="N16" s="91"/>
      <c r="O16" s="92"/>
      <c r="P16" s="93"/>
      <c r="Q16" s="93"/>
      <c r="R16" s="93"/>
      <c r="S16" s="93"/>
      <c r="T16" s="90"/>
      <c r="U16" s="94"/>
      <c r="W16" s="96"/>
      <c r="X16" s="90"/>
      <c r="Y16" s="90"/>
      <c r="Z16" s="90"/>
      <c r="AA16" s="90"/>
      <c r="AB16" s="72"/>
    </row>
    <row r="17" spans="1:27" ht="12.75" customHeight="1" x14ac:dyDescent="0.3">
      <c r="A17" s="89" t="s">
        <v>477</v>
      </c>
      <c r="B17" s="97"/>
      <c r="C17" s="98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</row>
    <row r="18" spans="1:27" x14ac:dyDescent="0.3">
      <c r="B18" s="97"/>
      <c r="C18" s="97"/>
      <c r="D18" s="101"/>
      <c r="E18" s="101"/>
      <c r="F18" s="101"/>
      <c r="G18" s="101"/>
      <c r="H18" s="97"/>
      <c r="I18" s="97"/>
      <c r="J18" s="101"/>
      <c r="K18" s="101"/>
      <c r="L18" s="97"/>
      <c r="M18" s="97"/>
      <c r="N18" s="102"/>
      <c r="O18" s="52"/>
      <c r="P18" s="103"/>
      <c r="Q18" s="103"/>
      <c r="R18" s="103"/>
      <c r="S18" s="103"/>
      <c r="T18" s="104"/>
      <c r="U18" s="104"/>
      <c r="V18" s="87"/>
      <c r="W18" s="104"/>
      <c r="X18" s="104"/>
      <c r="Y18" s="104"/>
      <c r="Z18" s="104"/>
      <c r="AA18" s="104"/>
    </row>
    <row r="19" spans="1:27" x14ac:dyDescent="0.3">
      <c r="B19" s="97"/>
      <c r="C19" s="97"/>
      <c r="D19" s="101"/>
      <c r="E19" s="101"/>
      <c r="F19" s="101"/>
      <c r="G19" s="101"/>
      <c r="H19" s="97"/>
      <c r="I19" s="97"/>
      <c r="J19" s="101"/>
      <c r="K19" s="101"/>
      <c r="L19" s="97"/>
      <c r="M19" s="97"/>
      <c r="N19" s="102"/>
      <c r="O19" s="52"/>
      <c r="P19" s="103"/>
      <c r="Q19" s="103"/>
      <c r="R19" s="103"/>
      <c r="S19" s="103"/>
      <c r="T19" s="104"/>
      <c r="U19" s="104"/>
      <c r="V19" s="87"/>
      <c r="W19" s="104"/>
      <c r="X19" s="104"/>
      <c r="Y19" s="104"/>
      <c r="Z19" s="104"/>
      <c r="AA19" s="104"/>
    </row>
    <row r="20" spans="1:27" x14ac:dyDescent="0.3">
      <c r="B20" s="97"/>
      <c r="C20" s="97"/>
      <c r="D20" s="101"/>
      <c r="E20" s="101"/>
      <c r="F20" s="101"/>
      <c r="G20" s="101"/>
      <c r="H20" s="97"/>
      <c r="I20" s="97"/>
      <c r="J20" s="101"/>
      <c r="K20" s="101"/>
      <c r="L20" s="97"/>
      <c r="M20" s="97"/>
      <c r="N20" s="102"/>
      <c r="O20" s="52"/>
      <c r="P20" s="103"/>
      <c r="Q20" s="103"/>
      <c r="R20" s="103"/>
      <c r="S20" s="103"/>
      <c r="T20" s="104"/>
      <c r="U20" s="104"/>
      <c r="V20" s="87"/>
      <c r="W20" s="104"/>
      <c r="X20" s="104"/>
      <c r="Y20" s="104"/>
      <c r="Z20" s="104"/>
      <c r="AA20" s="104"/>
    </row>
    <row r="21" spans="1:27" x14ac:dyDescent="0.3">
      <c r="B21" s="97"/>
      <c r="C21" s="97"/>
      <c r="D21" s="101"/>
      <c r="E21" s="101"/>
      <c r="F21" s="101"/>
      <c r="G21" s="101"/>
      <c r="H21" s="97"/>
      <c r="I21" s="97"/>
      <c r="J21" s="101"/>
      <c r="K21" s="101"/>
      <c r="L21" s="97"/>
      <c r="M21" s="97"/>
      <c r="N21" s="102"/>
      <c r="O21" s="52"/>
      <c r="P21" s="103"/>
      <c r="Q21" s="103"/>
      <c r="R21" s="103"/>
      <c r="S21" s="103"/>
      <c r="T21" s="104"/>
      <c r="U21" s="104"/>
      <c r="V21" s="87"/>
      <c r="W21" s="104"/>
      <c r="X21" s="104"/>
      <c r="Y21" s="104"/>
      <c r="Z21" s="104"/>
      <c r="AA21" s="104"/>
    </row>
    <row r="22" spans="1:27" x14ac:dyDescent="0.3">
      <c r="B22" s="97"/>
      <c r="C22" s="97"/>
      <c r="D22" s="101"/>
      <c r="E22" s="101"/>
      <c r="F22" s="101"/>
      <c r="G22" s="101"/>
      <c r="H22" s="97"/>
      <c r="I22" s="97"/>
      <c r="J22" s="101"/>
      <c r="K22" s="101"/>
      <c r="L22" s="97"/>
      <c r="M22" s="97"/>
      <c r="N22" s="102"/>
      <c r="O22" s="52"/>
      <c r="P22" s="103"/>
      <c r="Q22" s="103"/>
      <c r="R22" s="103"/>
      <c r="S22" s="103"/>
      <c r="T22" s="104"/>
      <c r="U22" s="104"/>
      <c r="V22" s="87"/>
      <c r="W22" s="104"/>
      <c r="X22" s="104"/>
      <c r="Y22" s="104"/>
      <c r="Z22" s="104"/>
      <c r="AA22" s="104"/>
    </row>
    <row r="23" spans="1:27" x14ac:dyDescent="0.3">
      <c r="B23" s="97"/>
      <c r="C23" s="97"/>
      <c r="D23" s="101"/>
      <c r="E23" s="101"/>
      <c r="F23" s="101"/>
      <c r="G23" s="101"/>
      <c r="H23" s="97"/>
      <c r="I23" s="97"/>
      <c r="J23" s="101"/>
      <c r="K23" s="101"/>
      <c r="L23" s="97"/>
      <c r="M23" s="97"/>
      <c r="N23" s="102"/>
      <c r="O23" s="52"/>
      <c r="P23" s="103"/>
      <c r="Q23" s="103"/>
      <c r="R23" s="103"/>
      <c r="S23" s="103"/>
      <c r="T23" s="104"/>
      <c r="U23" s="104"/>
      <c r="V23" s="87"/>
      <c r="W23" s="104"/>
      <c r="X23" s="104"/>
      <c r="Y23" s="104"/>
      <c r="Z23" s="104"/>
      <c r="AA23" s="104"/>
    </row>
    <row r="24" spans="1:27" x14ac:dyDescent="0.3">
      <c r="B24" s="97"/>
      <c r="C24" s="97"/>
      <c r="D24" s="101"/>
      <c r="E24" s="101"/>
      <c r="F24" s="101"/>
      <c r="G24" s="101"/>
      <c r="H24" s="97"/>
      <c r="I24" s="97"/>
      <c r="J24" s="101"/>
      <c r="K24" s="101"/>
      <c r="L24" s="97"/>
      <c r="M24" s="97"/>
      <c r="N24" s="102"/>
      <c r="O24" s="52"/>
      <c r="P24" s="103"/>
      <c r="Q24" s="103"/>
      <c r="R24" s="103"/>
      <c r="S24" s="103"/>
      <c r="T24" s="104"/>
      <c r="U24" s="104"/>
      <c r="V24" s="87"/>
      <c r="W24" s="104"/>
      <c r="X24" s="104"/>
      <c r="Y24" s="104"/>
      <c r="Z24" s="104"/>
      <c r="AA24" s="104"/>
    </row>
    <row r="25" spans="1:27" x14ac:dyDescent="0.3">
      <c r="B25" s="97"/>
      <c r="C25" s="97"/>
      <c r="D25" s="101"/>
      <c r="E25" s="101"/>
      <c r="F25" s="101"/>
      <c r="G25" s="101"/>
      <c r="H25" s="97"/>
      <c r="I25" s="97"/>
      <c r="J25" s="101"/>
      <c r="K25" s="101"/>
      <c r="L25" s="97"/>
      <c r="M25" s="97"/>
      <c r="N25" s="102"/>
      <c r="O25" s="52"/>
      <c r="P25" s="103"/>
      <c r="Q25" s="103"/>
      <c r="R25" s="103"/>
      <c r="S25" s="103"/>
      <c r="T25" s="104"/>
      <c r="U25" s="104"/>
      <c r="V25" s="87"/>
      <c r="W25" s="104"/>
      <c r="X25" s="104"/>
      <c r="Y25" s="104"/>
      <c r="Z25" s="104"/>
      <c r="AA25" s="104"/>
    </row>
    <row r="26" spans="1:27" x14ac:dyDescent="0.3">
      <c r="B26" s="97"/>
      <c r="C26" s="97"/>
      <c r="D26" s="101"/>
      <c r="E26" s="101"/>
      <c r="F26" s="101"/>
      <c r="G26" s="101"/>
      <c r="H26" s="97"/>
      <c r="I26" s="97"/>
      <c r="J26" s="101"/>
      <c r="K26" s="101"/>
      <c r="L26" s="97"/>
      <c r="M26" s="97"/>
      <c r="N26" s="102"/>
      <c r="O26" s="52"/>
      <c r="P26" s="103"/>
      <c r="Q26" s="103"/>
      <c r="R26" s="103"/>
      <c r="S26" s="103"/>
      <c r="T26" s="104"/>
      <c r="U26" s="104"/>
      <c r="V26" s="87"/>
      <c r="W26" s="104"/>
      <c r="X26" s="104"/>
      <c r="Y26" s="104"/>
      <c r="Z26" s="104"/>
      <c r="AA26" s="104"/>
    </row>
    <row r="27" spans="1:27" x14ac:dyDescent="0.3">
      <c r="B27" s="97"/>
      <c r="C27" s="97"/>
      <c r="D27" s="101"/>
      <c r="E27" s="101"/>
      <c r="F27" s="101"/>
      <c r="G27" s="101"/>
      <c r="H27" s="97"/>
      <c r="I27" s="97"/>
      <c r="J27" s="101"/>
      <c r="K27" s="101"/>
      <c r="L27" s="97"/>
      <c r="M27" s="97"/>
      <c r="N27" s="102"/>
      <c r="O27" s="52"/>
      <c r="P27" s="103"/>
      <c r="Q27" s="103"/>
      <c r="R27" s="103"/>
      <c r="S27" s="103"/>
      <c r="T27" s="104"/>
      <c r="U27" s="104"/>
      <c r="V27" s="87"/>
      <c r="W27" s="104"/>
      <c r="X27" s="104"/>
      <c r="Y27" s="104"/>
      <c r="Z27" s="104"/>
      <c r="AA27" s="104"/>
    </row>
    <row r="28" spans="1:27" x14ac:dyDescent="0.3">
      <c r="D28" s="101"/>
      <c r="E28" s="101"/>
      <c r="F28" s="101"/>
      <c r="G28" s="101"/>
      <c r="J28" s="101"/>
      <c r="K28" s="101"/>
      <c r="P28" s="103"/>
      <c r="Q28" s="103"/>
      <c r="R28" s="103"/>
      <c r="S28" s="103"/>
      <c r="T28" s="104"/>
      <c r="U28" s="104"/>
      <c r="V28" s="87"/>
      <c r="W28" s="104"/>
      <c r="X28" s="104"/>
      <c r="Y28" s="104"/>
      <c r="Z28" s="104"/>
      <c r="AA28" s="104"/>
    </row>
    <row r="29" spans="1:27" x14ac:dyDescent="0.3">
      <c r="D29" s="101"/>
      <c r="E29" s="101"/>
      <c r="F29" s="101"/>
      <c r="G29" s="101"/>
      <c r="J29" s="101"/>
      <c r="K29" s="101"/>
      <c r="P29" s="103"/>
      <c r="Q29" s="103"/>
      <c r="R29" s="103"/>
      <c r="S29" s="103"/>
      <c r="T29" s="104"/>
      <c r="U29" s="104"/>
      <c r="V29" s="87"/>
      <c r="W29" s="104"/>
      <c r="X29" s="104"/>
      <c r="Y29" s="104"/>
      <c r="Z29" s="104"/>
      <c r="AA29" s="104"/>
    </row>
    <row r="30" spans="1:27" x14ac:dyDescent="0.3">
      <c r="D30" s="101"/>
      <c r="E30" s="101"/>
      <c r="F30" s="101"/>
      <c r="G30" s="101"/>
      <c r="J30" s="101"/>
      <c r="K30" s="101"/>
      <c r="P30" s="103"/>
      <c r="Q30" s="103"/>
      <c r="R30" s="103"/>
      <c r="S30" s="103"/>
      <c r="T30" s="104"/>
      <c r="U30" s="104"/>
      <c r="V30" s="87"/>
      <c r="W30" s="104"/>
      <c r="X30" s="104"/>
      <c r="Y30" s="104"/>
      <c r="Z30" s="104"/>
      <c r="AA30" s="104"/>
    </row>
    <row r="31" spans="1:27" x14ac:dyDescent="0.3">
      <c r="D31" s="101"/>
      <c r="E31" s="101"/>
      <c r="F31" s="101"/>
      <c r="G31" s="101"/>
      <c r="J31" s="101"/>
      <c r="K31" s="101"/>
      <c r="P31" s="103"/>
      <c r="Q31" s="103"/>
      <c r="R31" s="103"/>
      <c r="S31" s="103"/>
      <c r="T31" s="104"/>
      <c r="U31" s="104"/>
      <c r="V31" s="87"/>
      <c r="W31" s="104"/>
      <c r="X31" s="104"/>
      <c r="Y31" s="104"/>
      <c r="Z31" s="104"/>
      <c r="AA31" s="104"/>
    </row>
    <row r="32" spans="1:27" x14ac:dyDescent="0.3">
      <c r="D32" s="101"/>
      <c r="E32" s="101"/>
      <c r="F32" s="101"/>
      <c r="G32" s="101"/>
      <c r="J32" s="101"/>
      <c r="K32" s="101"/>
      <c r="P32" s="103"/>
      <c r="Q32" s="103"/>
      <c r="R32" s="103"/>
      <c r="S32" s="103"/>
      <c r="T32" s="104"/>
      <c r="U32" s="104"/>
      <c r="V32" s="87"/>
      <c r="W32" s="104"/>
      <c r="X32" s="104"/>
      <c r="Y32" s="104"/>
      <c r="Z32" s="104"/>
      <c r="AA32" s="104"/>
    </row>
    <row r="33" spans="4:27" x14ac:dyDescent="0.3">
      <c r="D33" s="101"/>
      <c r="E33" s="101"/>
      <c r="K33" s="101"/>
      <c r="P33" s="103"/>
      <c r="Q33" s="103"/>
      <c r="R33" s="103"/>
      <c r="S33" s="103"/>
      <c r="T33" s="104"/>
      <c r="U33" s="104"/>
      <c r="V33" s="87"/>
      <c r="W33" s="104"/>
      <c r="X33" s="104"/>
      <c r="Y33" s="104"/>
      <c r="Z33" s="104"/>
      <c r="AA33" s="104"/>
    </row>
    <row r="34" spans="4:27" x14ac:dyDescent="0.3">
      <c r="D34" s="101"/>
      <c r="E34" s="101"/>
      <c r="P34" s="103"/>
      <c r="Q34" s="103"/>
      <c r="R34" s="103"/>
      <c r="S34" s="103"/>
      <c r="T34" s="104"/>
      <c r="U34" s="104"/>
      <c r="V34" s="87"/>
      <c r="W34" s="104"/>
      <c r="X34" s="104"/>
      <c r="Y34" s="104"/>
      <c r="Z34" s="104"/>
      <c r="AA34" s="104"/>
    </row>
    <row r="35" spans="4:27" x14ac:dyDescent="0.3">
      <c r="D35" s="101"/>
      <c r="E35" s="101"/>
      <c r="P35" s="103"/>
      <c r="Q35" s="103"/>
      <c r="R35" s="103"/>
      <c r="S35" s="103"/>
      <c r="T35" s="104"/>
      <c r="U35" s="104"/>
      <c r="V35" s="87"/>
      <c r="W35" s="104"/>
      <c r="X35" s="104"/>
      <c r="Y35" s="104"/>
      <c r="Z35" s="104"/>
      <c r="AA35" s="104"/>
    </row>
    <row r="36" spans="4:27" x14ac:dyDescent="0.3">
      <c r="D36" s="101"/>
      <c r="E36" s="101"/>
      <c r="P36" s="103"/>
      <c r="Q36" s="103"/>
      <c r="R36" s="103"/>
      <c r="S36" s="103"/>
      <c r="T36" s="104"/>
      <c r="U36" s="104"/>
      <c r="V36" s="87"/>
      <c r="W36" s="104"/>
      <c r="X36" s="104"/>
      <c r="Y36" s="104"/>
      <c r="Z36" s="104"/>
      <c r="AA36" s="104"/>
    </row>
    <row r="37" spans="4:27" x14ac:dyDescent="0.3">
      <c r="D37" s="101"/>
      <c r="E37" s="101"/>
      <c r="P37" s="103"/>
      <c r="Q37" s="103"/>
      <c r="R37" s="103"/>
      <c r="S37" s="103"/>
      <c r="T37" s="104"/>
      <c r="U37" s="104"/>
      <c r="V37" s="87"/>
      <c r="W37" s="104"/>
      <c r="X37" s="104"/>
      <c r="Y37" s="104"/>
      <c r="Z37" s="104"/>
      <c r="AA37" s="104"/>
    </row>
    <row r="38" spans="4:27" x14ac:dyDescent="0.3">
      <c r="D38" s="101"/>
      <c r="E38" s="101"/>
      <c r="P38" s="103"/>
      <c r="Q38" s="103"/>
      <c r="R38" s="103"/>
      <c r="S38" s="103"/>
      <c r="T38" s="104"/>
      <c r="U38" s="104"/>
      <c r="V38" s="87"/>
      <c r="W38" s="104"/>
      <c r="X38" s="104"/>
      <c r="Y38" s="104"/>
      <c r="Z38" s="104"/>
      <c r="AA38" s="104"/>
    </row>
    <row r="39" spans="4:27" x14ac:dyDescent="0.3">
      <c r="D39" s="101"/>
      <c r="E39" s="101"/>
      <c r="P39" s="103"/>
      <c r="Q39" s="103"/>
      <c r="R39" s="103"/>
      <c r="S39" s="103"/>
      <c r="T39" s="104"/>
      <c r="U39" s="104"/>
      <c r="V39" s="87"/>
      <c r="W39" s="104"/>
      <c r="X39" s="104"/>
      <c r="Y39" s="104"/>
      <c r="Z39" s="104"/>
      <c r="AA39" s="104"/>
    </row>
    <row r="40" spans="4:27" x14ac:dyDescent="0.3">
      <c r="D40" s="101"/>
      <c r="E40" s="101"/>
      <c r="P40" s="103"/>
      <c r="Q40" s="103"/>
      <c r="R40" s="103"/>
      <c r="S40" s="103"/>
      <c r="T40" s="104"/>
      <c r="U40" s="104"/>
      <c r="V40" s="87"/>
      <c r="W40" s="104"/>
      <c r="X40" s="104"/>
      <c r="Y40" s="104"/>
      <c r="Z40" s="104"/>
      <c r="AA40" s="104"/>
    </row>
    <row r="41" spans="4:27" x14ac:dyDescent="0.3">
      <c r="P41" s="103"/>
      <c r="Q41" s="103"/>
      <c r="R41" s="103"/>
      <c r="S41" s="103"/>
      <c r="T41" s="104"/>
      <c r="U41" s="104"/>
      <c r="V41" s="87"/>
      <c r="W41" s="104"/>
      <c r="X41" s="104"/>
      <c r="Y41" s="104"/>
      <c r="Z41" s="104"/>
      <c r="AA41" s="104"/>
    </row>
    <row r="42" spans="4:27" x14ac:dyDescent="0.3">
      <c r="P42" s="103"/>
      <c r="Q42" s="103"/>
      <c r="R42" s="103"/>
      <c r="S42" s="103"/>
      <c r="T42" s="104"/>
      <c r="U42" s="104"/>
      <c r="V42" s="87"/>
      <c r="W42" s="104"/>
      <c r="X42" s="104"/>
      <c r="Y42" s="104"/>
      <c r="Z42" s="104"/>
      <c r="AA42" s="104"/>
    </row>
    <row r="43" spans="4:27" x14ac:dyDescent="0.3">
      <c r="P43" s="103"/>
      <c r="Q43" s="103"/>
      <c r="R43" s="103"/>
      <c r="S43" s="103"/>
      <c r="T43" s="104"/>
      <c r="U43" s="104"/>
      <c r="V43" s="87"/>
      <c r="W43" s="104"/>
      <c r="X43" s="104"/>
      <c r="Y43" s="104"/>
      <c r="Z43" s="104"/>
      <c r="AA43" s="104"/>
    </row>
    <row r="44" spans="4:27" x14ac:dyDescent="0.3">
      <c r="P44" s="103"/>
      <c r="Q44" s="103"/>
      <c r="R44" s="103"/>
      <c r="S44" s="103"/>
      <c r="T44" s="104"/>
      <c r="U44" s="104"/>
      <c r="V44" s="87"/>
      <c r="W44" s="104"/>
      <c r="X44" s="104"/>
      <c r="Y44" s="104"/>
      <c r="Z44" s="104"/>
      <c r="AA44" s="104"/>
    </row>
    <row r="45" spans="4:27" x14ac:dyDescent="0.3">
      <c r="P45" s="103"/>
      <c r="Q45" s="103"/>
      <c r="R45" s="103"/>
      <c r="S45" s="103"/>
      <c r="T45" s="104"/>
      <c r="U45" s="104"/>
      <c r="V45" s="87"/>
      <c r="W45" s="104"/>
      <c r="X45" s="104"/>
      <c r="Y45" s="104"/>
      <c r="Z45" s="104"/>
      <c r="AA45" s="104"/>
    </row>
    <row r="46" spans="4:27" x14ac:dyDescent="0.3">
      <c r="P46" s="103"/>
      <c r="Q46" s="103"/>
      <c r="R46" s="103"/>
      <c r="S46" s="103"/>
      <c r="T46" s="104"/>
      <c r="U46" s="104"/>
      <c r="V46" s="87"/>
      <c r="W46" s="104"/>
      <c r="X46" s="104"/>
      <c r="Y46" s="104"/>
      <c r="Z46" s="104"/>
      <c r="AA46" s="104"/>
    </row>
    <row r="47" spans="4:27" x14ac:dyDescent="0.3">
      <c r="P47" s="103"/>
      <c r="Q47" s="103"/>
      <c r="R47" s="103"/>
      <c r="S47" s="103"/>
      <c r="T47" s="104"/>
      <c r="U47" s="104"/>
      <c r="V47" s="87"/>
      <c r="W47" s="104"/>
      <c r="X47" s="104"/>
      <c r="Y47" s="104"/>
      <c r="Z47" s="104"/>
      <c r="AA47" s="104"/>
    </row>
    <row r="48" spans="4:27" x14ac:dyDescent="0.3">
      <c r="P48" s="103"/>
      <c r="Q48" s="103"/>
      <c r="R48" s="103"/>
      <c r="S48" s="103"/>
      <c r="T48" s="104"/>
      <c r="U48" s="104"/>
      <c r="V48" s="87"/>
      <c r="W48" s="104"/>
      <c r="X48" s="104"/>
      <c r="Y48" s="104"/>
      <c r="Z48" s="104"/>
      <c r="AA48" s="104"/>
    </row>
    <row r="49" spans="16:27" x14ac:dyDescent="0.3">
      <c r="P49" s="103"/>
      <c r="Q49" s="103"/>
      <c r="R49" s="103"/>
      <c r="S49" s="103"/>
      <c r="T49" s="104"/>
      <c r="U49" s="104"/>
      <c r="V49" s="87"/>
      <c r="W49" s="104"/>
      <c r="X49" s="104"/>
      <c r="Y49" s="104"/>
      <c r="Z49" s="104"/>
      <c r="AA49" s="104"/>
    </row>
    <row r="50" spans="16:27" x14ac:dyDescent="0.3">
      <c r="P50" s="103"/>
      <c r="Q50" s="103"/>
      <c r="R50" s="103"/>
      <c r="S50" s="103"/>
      <c r="T50" s="104"/>
      <c r="U50" s="104"/>
      <c r="V50" s="87"/>
      <c r="W50" s="104"/>
      <c r="X50" s="104"/>
      <c r="Y50" s="104"/>
      <c r="Z50" s="104"/>
      <c r="AA50" s="104"/>
    </row>
    <row r="51" spans="16:27" x14ac:dyDescent="0.3">
      <c r="P51" s="103"/>
      <c r="Q51" s="103"/>
      <c r="R51" s="103"/>
      <c r="S51" s="103"/>
      <c r="T51" s="104"/>
      <c r="U51" s="104"/>
      <c r="V51" s="87"/>
      <c r="W51" s="104"/>
      <c r="X51" s="104"/>
      <c r="Y51" s="104"/>
      <c r="Z51" s="104"/>
      <c r="AA51" s="104"/>
    </row>
    <row r="52" spans="16:27" x14ac:dyDescent="0.3">
      <c r="P52" s="103"/>
      <c r="Q52" s="103"/>
      <c r="R52" s="103"/>
      <c r="S52" s="103"/>
      <c r="T52" s="104"/>
      <c r="U52" s="104"/>
      <c r="V52" s="87"/>
      <c r="W52" s="104"/>
      <c r="X52" s="104"/>
      <c r="Y52" s="104"/>
      <c r="Z52" s="104"/>
      <c r="AA52" s="104"/>
    </row>
  </sheetData>
  <mergeCells count="18">
    <mergeCell ref="AA3:AA7"/>
    <mergeCell ref="L3:M3"/>
    <mergeCell ref="N4:O5"/>
    <mergeCell ref="P3:Q3"/>
    <mergeCell ref="P4:Q5"/>
    <mergeCell ref="R3:S3"/>
    <mergeCell ref="R4:S5"/>
    <mergeCell ref="L4:M5"/>
    <mergeCell ref="Z3:Z7"/>
    <mergeCell ref="T4:U5"/>
    <mergeCell ref="V4:W5"/>
    <mergeCell ref="X3:X5"/>
    <mergeCell ref="Y3:Y5"/>
    <mergeCell ref="B4:C5"/>
    <mergeCell ref="D4:E5"/>
    <mergeCell ref="F4:G5"/>
    <mergeCell ref="H4:I5"/>
    <mergeCell ref="J4:K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8" firstPageNumber="278" orientation="portrait" useFirstPageNumber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22"/>
  <sheetViews>
    <sheetView view="pageBreakPreview" zoomScaleNormal="100" zoomScaleSheetLayoutView="100" workbookViewId="0">
      <selection activeCell="H23" sqref="H23"/>
    </sheetView>
  </sheetViews>
  <sheetFormatPr defaultColWidth="9" defaultRowHeight="17.25" x14ac:dyDescent="0.3"/>
  <cols>
    <col min="1" max="1" width="9" style="99" customWidth="1"/>
    <col min="2" max="2" width="7.25" style="99" customWidth="1"/>
    <col min="3" max="3" width="5.625" style="99" customWidth="1"/>
    <col min="4" max="4" width="6.125" style="105" customWidth="1"/>
    <col min="5" max="5" width="10.25" style="105" customWidth="1"/>
    <col min="6" max="6" width="8.625" style="105" customWidth="1"/>
    <col min="7" max="7" width="9.125" style="105" customWidth="1"/>
    <col min="8" max="8" width="11" style="105" customWidth="1"/>
    <col min="9" max="9" width="10.25" style="105" customWidth="1"/>
    <col min="10" max="10" width="13.625" style="131" customWidth="1"/>
    <col min="11" max="14" width="13.625" style="105" customWidth="1"/>
    <col min="15" max="15" width="9" style="99" customWidth="1"/>
    <col min="16" max="16384" width="9" style="100"/>
  </cols>
  <sheetData>
    <row r="1" spans="1:30" s="48" customFormat="1" ht="24.95" customHeight="1" x14ac:dyDescent="0.15">
      <c r="A1" s="44" t="s">
        <v>64</v>
      </c>
      <c r="B1" s="44"/>
      <c r="C1" s="44"/>
      <c r="D1" s="108"/>
      <c r="E1" s="108"/>
      <c r="F1" s="108"/>
      <c r="G1" s="108"/>
      <c r="H1" s="108"/>
      <c r="I1" s="108"/>
      <c r="J1" s="968" t="s">
        <v>29</v>
      </c>
      <c r="K1" s="47"/>
      <c r="L1" s="109"/>
      <c r="M1" s="109"/>
      <c r="N1" s="109"/>
      <c r="O1" s="109"/>
    </row>
    <row r="2" spans="1:30" s="110" customFormat="1" ht="24.95" customHeight="1" x14ac:dyDescent="0.2">
      <c r="A2" s="110" t="s">
        <v>163</v>
      </c>
      <c r="D2" s="111"/>
      <c r="E2" s="111"/>
      <c r="F2" s="111"/>
      <c r="G2" s="111"/>
      <c r="H2" s="111"/>
      <c r="I2" s="111"/>
      <c r="J2" s="112"/>
      <c r="K2" s="111"/>
      <c r="L2" s="111"/>
      <c r="M2" s="111"/>
      <c r="N2" s="111"/>
      <c r="O2" s="53" t="s">
        <v>48</v>
      </c>
    </row>
    <row r="3" spans="1:30" s="113" customFormat="1" ht="19.5" customHeight="1" x14ac:dyDescent="0.15">
      <c r="A3" s="1225" t="s">
        <v>171</v>
      </c>
      <c r="B3" s="1207" t="s">
        <v>697</v>
      </c>
      <c r="C3" s="1211"/>
      <c r="D3" s="1208"/>
      <c r="E3" s="1207" t="s">
        <v>1201</v>
      </c>
      <c r="F3" s="1208"/>
      <c r="G3" s="1009" t="s">
        <v>186</v>
      </c>
      <c r="H3" s="1009" t="s">
        <v>167</v>
      </c>
      <c r="I3" s="1056" t="s">
        <v>107</v>
      </c>
      <c r="J3" s="1004" t="s">
        <v>173</v>
      </c>
      <c r="K3" s="1009" t="s">
        <v>193</v>
      </c>
      <c r="L3" s="1009" t="s">
        <v>183</v>
      </c>
      <c r="M3" s="1009" t="s">
        <v>187</v>
      </c>
      <c r="N3" s="1009" t="s">
        <v>164</v>
      </c>
      <c r="O3" s="1228" t="s">
        <v>179</v>
      </c>
    </row>
    <row r="4" spans="1:30" s="113" customFormat="1" ht="19.5" customHeight="1" x14ac:dyDescent="0.15">
      <c r="A4" s="1226"/>
      <c r="B4" s="1012"/>
      <c r="C4" s="114" t="s">
        <v>753</v>
      </c>
      <c r="D4" s="115" t="s">
        <v>768</v>
      </c>
      <c r="E4" s="1023" t="s">
        <v>181</v>
      </c>
      <c r="F4" s="115" t="s">
        <v>184</v>
      </c>
      <c r="G4" s="1223" t="s">
        <v>936</v>
      </c>
      <c r="H4" s="1026" t="s">
        <v>603</v>
      </c>
      <c r="I4" s="1223" t="s">
        <v>930</v>
      </c>
      <c r="J4" s="1201" t="s">
        <v>931</v>
      </c>
      <c r="K4" s="1223" t="s">
        <v>192</v>
      </c>
      <c r="L4" s="1223" t="s">
        <v>919</v>
      </c>
      <c r="M4" s="117" t="s">
        <v>185</v>
      </c>
      <c r="N4" s="1010" t="s">
        <v>85</v>
      </c>
      <c r="O4" s="1229"/>
    </row>
    <row r="5" spans="1:30" s="1020" customFormat="1" ht="19.5" customHeight="1" x14ac:dyDescent="0.15">
      <c r="A5" s="1227"/>
      <c r="B5" s="1013"/>
      <c r="C5" s="1027" t="s">
        <v>222</v>
      </c>
      <c r="D5" s="1015" t="s">
        <v>211</v>
      </c>
      <c r="E5" s="1014" t="s">
        <v>907</v>
      </c>
      <c r="F5" s="1015" t="s">
        <v>928</v>
      </c>
      <c r="G5" s="1224"/>
      <c r="H5" s="1014" t="s">
        <v>272</v>
      </c>
      <c r="I5" s="1224"/>
      <c r="J5" s="1231"/>
      <c r="K5" s="1224"/>
      <c r="L5" s="1224"/>
      <c r="M5" s="118" t="s">
        <v>916</v>
      </c>
      <c r="N5" s="1014" t="s">
        <v>916</v>
      </c>
      <c r="O5" s="1230"/>
    </row>
    <row r="6" spans="1:30" s="126" customFormat="1" ht="24" customHeight="1" x14ac:dyDescent="0.15">
      <c r="A6" s="120">
        <v>2013</v>
      </c>
      <c r="B6" s="121">
        <v>3460</v>
      </c>
      <c r="C6" s="123">
        <v>0</v>
      </c>
      <c r="D6" s="123">
        <v>0</v>
      </c>
      <c r="E6" s="123">
        <v>484</v>
      </c>
      <c r="F6" s="123">
        <v>0</v>
      </c>
      <c r="G6" s="123">
        <v>110</v>
      </c>
      <c r="H6" s="123">
        <v>95</v>
      </c>
      <c r="I6" s="123">
        <v>28</v>
      </c>
      <c r="J6" s="123">
        <v>1</v>
      </c>
      <c r="K6" s="123">
        <v>895</v>
      </c>
      <c r="L6" s="123">
        <v>1219</v>
      </c>
      <c r="M6" s="123">
        <v>600</v>
      </c>
      <c r="N6" s="628">
        <v>28</v>
      </c>
      <c r="O6" s="626">
        <v>2013</v>
      </c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</row>
    <row r="7" spans="1:30" s="126" customFormat="1" ht="24" customHeight="1" x14ac:dyDescent="0.15">
      <c r="A7" s="120">
        <v>2014</v>
      </c>
      <c r="B7" s="121">
        <f>SUM(E7,G7,H7,I7,J7,K7,L7,M7,N7)</f>
        <v>2722</v>
      </c>
      <c r="C7" s="123">
        <v>0</v>
      </c>
      <c r="D7" s="123">
        <v>0</v>
      </c>
      <c r="E7" s="123">
        <v>356</v>
      </c>
      <c r="F7" s="123">
        <v>0</v>
      </c>
      <c r="G7" s="123">
        <v>128</v>
      </c>
      <c r="H7" s="123">
        <v>67</v>
      </c>
      <c r="I7" s="123">
        <v>28</v>
      </c>
      <c r="J7" s="123">
        <v>0</v>
      </c>
      <c r="K7" s="123">
        <v>539</v>
      </c>
      <c r="L7" s="123">
        <v>1127</v>
      </c>
      <c r="M7" s="123">
        <v>472</v>
      </c>
      <c r="N7" s="628">
        <v>5</v>
      </c>
      <c r="O7" s="626">
        <v>2014</v>
      </c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</row>
    <row r="8" spans="1:30" s="126" customFormat="1" ht="24" customHeight="1" x14ac:dyDescent="0.15">
      <c r="A8" s="120">
        <v>2015</v>
      </c>
      <c r="B8" s="121">
        <v>3014</v>
      </c>
      <c r="C8" s="123">
        <v>0</v>
      </c>
      <c r="D8" s="123">
        <v>0</v>
      </c>
      <c r="E8" s="123">
        <v>315</v>
      </c>
      <c r="F8" s="123">
        <v>0</v>
      </c>
      <c r="G8" s="123">
        <v>128</v>
      </c>
      <c r="H8" s="123">
        <v>92</v>
      </c>
      <c r="I8" s="123">
        <v>28</v>
      </c>
      <c r="J8" s="123">
        <v>0</v>
      </c>
      <c r="K8" s="123">
        <v>730</v>
      </c>
      <c r="L8" s="123">
        <v>1010</v>
      </c>
      <c r="M8" s="123">
        <v>524</v>
      </c>
      <c r="N8" s="628">
        <v>12</v>
      </c>
      <c r="O8" s="626">
        <v>2015</v>
      </c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</row>
    <row r="9" spans="1:30" s="126" customFormat="1" ht="24" customHeight="1" x14ac:dyDescent="0.15">
      <c r="A9" s="120">
        <v>2016</v>
      </c>
      <c r="B9" s="121">
        <v>2905</v>
      </c>
      <c r="C9" s="123">
        <v>0</v>
      </c>
      <c r="D9" s="123">
        <v>0</v>
      </c>
      <c r="E9" s="123">
        <v>334</v>
      </c>
      <c r="F9" s="123">
        <v>0</v>
      </c>
      <c r="G9" s="123">
        <v>127</v>
      </c>
      <c r="H9" s="123">
        <v>98</v>
      </c>
      <c r="I9" s="123">
        <v>26</v>
      </c>
      <c r="J9" s="123">
        <v>1</v>
      </c>
      <c r="K9" s="123">
        <v>727</v>
      </c>
      <c r="L9" s="123">
        <v>1006</v>
      </c>
      <c r="M9" s="123">
        <v>574</v>
      </c>
      <c r="N9" s="628">
        <v>12</v>
      </c>
      <c r="O9" s="626">
        <v>2016</v>
      </c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</row>
    <row r="10" spans="1:30" s="126" customFormat="1" ht="24" customHeight="1" x14ac:dyDescent="0.15">
      <c r="A10" s="120">
        <v>2017</v>
      </c>
      <c r="B10" s="121">
        <v>2860</v>
      </c>
      <c r="C10" s="123" t="s">
        <v>732</v>
      </c>
      <c r="D10" s="123" t="s">
        <v>732</v>
      </c>
      <c r="E10" s="123">
        <v>372</v>
      </c>
      <c r="F10" s="123" t="s">
        <v>732</v>
      </c>
      <c r="G10" s="123">
        <v>135</v>
      </c>
      <c r="H10" s="123">
        <v>106</v>
      </c>
      <c r="I10" s="123">
        <v>17</v>
      </c>
      <c r="J10" s="123">
        <v>0</v>
      </c>
      <c r="K10" s="123">
        <v>710</v>
      </c>
      <c r="L10" s="123">
        <v>949</v>
      </c>
      <c r="M10" s="123">
        <v>557</v>
      </c>
      <c r="N10" s="628">
        <v>14</v>
      </c>
      <c r="O10" s="626">
        <v>2017</v>
      </c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</row>
    <row r="11" spans="1:30" s="126" customFormat="1" ht="24" customHeight="1" x14ac:dyDescent="0.15">
      <c r="A11" s="71">
        <v>2018</v>
      </c>
      <c r="B11" s="920">
        <v>3299</v>
      </c>
      <c r="C11" s="123">
        <v>0</v>
      </c>
      <c r="D11" s="123">
        <v>0</v>
      </c>
      <c r="E11" s="123">
        <v>418</v>
      </c>
      <c r="F11" s="123">
        <v>0</v>
      </c>
      <c r="G11" s="123">
        <v>149</v>
      </c>
      <c r="H11" s="123">
        <v>111</v>
      </c>
      <c r="I11" s="123">
        <v>21</v>
      </c>
      <c r="J11" s="123">
        <v>1</v>
      </c>
      <c r="K11" s="123">
        <v>784</v>
      </c>
      <c r="L11" s="123">
        <v>1165</v>
      </c>
      <c r="M11" s="123">
        <v>631</v>
      </c>
      <c r="N11" s="628">
        <v>19</v>
      </c>
      <c r="O11" s="921">
        <v>2018</v>
      </c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</row>
    <row r="12" spans="1:30" s="78" customFormat="1" ht="24" customHeight="1" x14ac:dyDescent="0.15">
      <c r="A12" s="676">
        <v>2019</v>
      </c>
      <c r="B12" s="621">
        <v>3835</v>
      </c>
      <c r="C12" s="428" t="s">
        <v>732</v>
      </c>
      <c r="D12" s="428" t="s">
        <v>732</v>
      </c>
      <c r="E12" s="621">
        <v>461</v>
      </c>
      <c r="F12" s="428" t="s">
        <v>732</v>
      </c>
      <c r="G12" s="621">
        <v>167</v>
      </c>
      <c r="H12" s="621">
        <v>130</v>
      </c>
      <c r="I12" s="621">
        <v>20</v>
      </c>
      <c r="J12" s="621">
        <v>1</v>
      </c>
      <c r="K12" s="621">
        <v>832</v>
      </c>
      <c r="L12" s="621">
        <v>1359</v>
      </c>
      <c r="M12" s="621">
        <v>849</v>
      </c>
      <c r="N12" s="916">
        <v>16</v>
      </c>
      <c r="O12" s="919">
        <v>2019</v>
      </c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</row>
    <row r="13" spans="1:30" s="51" customFormat="1" ht="12.75" customHeight="1" x14ac:dyDescent="0.3">
      <c r="A13" s="82" t="s">
        <v>722</v>
      </c>
      <c r="B13" s="82"/>
      <c r="C13" s="82"/>
      <c r="D13" s="83"/>
      <c r="E13" s="83"/>
      <c r="F13" s="83"/>
      <c r="G13" s="83"/>
      <c r="H13" s="83"/>
      <c r="I13" s="83"/>
      <c r="J13" s="84"/>
      <c r="K13" s="83"/>
      <c r="L13" s="83"/>
      <c r="M13" s="83"/>
      <c r="N13" s="83"/>
      <c r="O13" s="87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</row>
    <row r="14" spans="1:30" s="51" customFormat="1" ht="12.75" customHeight="1" x14ac:dyDescent="0.3">
      <c r="A14" s="82" t="s">
        <v>483</v>
      </c>
      <c r="B14" s="82"/>
      <c r="C14" s="82"/>
      <c r="D14" s="83"/>
      <c r="E14" s="83"/>
      <c r="F14" s="83"/>
      <c r="G14" s="83"/>
      <c r="H14" s="83"/>
      <c r="I14" s="83"/>
      <c r="J14" s="84"/>
      <c r="K14" s="83"/>
      <c r="L14" s="83"/>
      <c r="M14" s="83"/>
      <c r="N14" s="83"/>
      <c r="O14" s="87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</row>
    <row r="15" spans="1:30" s="95" customFormat="1" ht="12.75" customHeight="1" x14ac:dyDescent="0.25">
      <c r="A15" s="82" t="s">
        <v>522</v>
      </c>
      <c r="B15" s="89"/>
      <c r="C15" s="89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1"/>
      <c r="O15" s="92"/>
      <c r="P15" s="128"/>
      <c r="Q15" s="128"/>
      <c r="R15" s="93"/>
      <c r="S15" s="93"/>
      <c r="T15" s="93"/>
      <c r="U15" s="93"/>
      <c r="V15" s="90"/>
      <c r="W15" s="94"/>
      <c r="Y15" s="96"/>
      <c r="Z15" s="90"/>
      <c r="AA15" s="90"/>
      <c r="AB15" s="90"/>
      <c r="AC15" s="90"/>
      <c r="AD15" s="72"/>
    </row>
    <row r="16" spans="1:30" ht="12.75" customHeight="1" x14ac:dyDescent="0.3">
      <c r="A16" s="89" t="s">
        <v>569</v>
      </c>
      <c r="B16" s="129"/>
      <c r="C16" s="129"/>
      <c r="D16" s="130"/>
      <c r="E16" s="130"/>
      <c r="F16" s="130"/>
      <c r="G16" s="130"/>
      <c r="H16" s="130"/>
      <c r="I16" s="130"/>
      <c r="J16" s="104"/>
      <c r="K16" s="130"/>
      <c r="L16" s="130"/>
      <c r="M16" s="130"/>
      <c r="N16" s="97"/>
    </row>
    <row r="17" spans="4:14" x14ac:dyDescent="0.3">
      <c r="D17" s="97"/>
      <c r="E17" s="97"/>
      <c r="F17" s="97"/>
      <c r="G17" s="97"/>
      <c r="H17" s="97"/>
      <c r="I17" s="97"/>
      <c r="K17" s="97"/>
      <c r="L17" s="97"/>
      <c r="M17" s="97"/>
      <c r="N17" s="97"/>
    </row>
    <row r="18" spans="4:14" x14ac:dyDescent="0.3">
      <c r="D18" s="97"/>
      <c r="E18" s="97"/>
      <c r="F18" s="97"/>
      <c r="G18" s="97"/>
      <c r="H18" s="97"/>
      <c r="I18" s="97"/>
      <c r="K18" s="97"/>
      <c r="L18" s="97"/>
      <c r="M18" s="97"/>
      <c r="N18" s="97"/>
    </row>
    <row r="22" spans="4:14" ht="9" customHeight="1" x14ac:dyDescent="0.3"/>
  </sheetData>
  <mergeCells count="9">
    <mergeCell ref="B3:D3"/>
    <mergeCell ref="E3:F3"/>
    <mergeCell ref="A3:A5"/>
    <mergeCell ref="O3:O5"/>
    <mergeCell ref="G4:G5"/>
    <mergeCell ref="I4:I5"/>
    <mergeCell ref="J4:J5"/>
    <mergeCell ref="K4:K5"/>
    <mergeCell ref="L4:L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9" orientation="portrait" r:id="rId1"/>
  <headerFooter>
    <oddHeader xml:space="preserve">&amp;L&amp;"돋움,Regular"   &amp;P&amp;R&amp;"돋움,Regular"&amp;P 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W15"/>
  <sheetViews>
    <sheetView zoomScale="80" zoomScaleNormal="80" zoomScaleSheetLayoutView="75" workbookViewId="0">
      <selection activeCell="A2" sqref="A1:W1048576"/>
    </sheetView>
  </sheetViews>
  <sheetFormatPr defaultColWidth="9" defaultRowHeight="14.25" x14ac:dyDescent="0.15"/>
  <cols>
    <col min="3" max="3" width="9" customWidth="1"/>
    <col min="4" max="4" width="12.5" customWidth="1"/>
    <col min="6" max="7" width="9" style="1180" customWidth="1"/>
    <col min="8" max="8" width="9" customWidth="1"/>
    <col min="9" max="9" width="9" bestFit="1" customWidth="1"/>
    <col min="10" max="10" width="11.125" customWidth="1"/>
    <col min="11" max="11" width="12.625" customWidth="1"/>
    <col min="12" max="12" width="10.75" customWidth="1"/>
    <col min="22" max="22" width="9" bestFit="1" customWidth="1"/>
  </cols>
  <sheetData>
    <row r="1" spans="1:23" s="48" customFormat="1" ht="24.95" customHeight="1" x14ac:dyDescent="0.15">
      <c r="A1" s="1246" t="s">
        <v>1251</v>
      </c>
      <c r="B1" s="1246"/>
      <c r="C1" s="1246"/>
      <c r="D1" s="1246"/>
      <c r="E1" s="1246"/>
      <c r="F1" s="1246"/>
      <c r="G1" s="1246"/>
      <c r="H1" s="1246"/>
      <c r="I1" s="1246"/>
      <c r="J1" s="1246"/>
      <c r="K1" s="1246"/>
      <c r="L1" s="1247" t="s">
        <v>577</v>
      </c>
      <c r="M1" s="1247"/>
      <c r="N1" s="1247"/>
      <c r="O1" s="1247"/>
      <c r="P1" s="1247"/>
      <c r="Q1" s="1247"/>
      <c r="R1" s="1247"/>
      <c r="S1" s="1247"/>
      <c r="T1" s="1247"/>
      <c r="U1" s="1247"/>
      <c r="V1" s="1247"/>
      <c r="W1" s="1247"/>
    </row>
    <row r="2" spans="1:23" s="49" customFormat="1" ht="24.95" customHeight="1" x14ac:dyDescent="0.2">
      <c r="A2" s="49" t="s">
        <v>163</v>
      </c>
      <c r="C2" s="50"/>
      <c r="D2" s="50"/>
      <c r="E2" s="50"/>
      <c r="F2" s="1181"/>
      <c r="G2" s="1181"/>
      <c r="H2" s="50"/>
      <c r="I2" s="50"/>
      <c r="J2" s="50"/>
      <c r="K2" s="50"/>
      <c r="L2" s="50"/>
      <c r="M2" s="50"/>
      <c r="N2" s="629"/>
      <c r="O2" s="50"/>
      <c r="P2" s="50"/>
      <c r="Q2" s="629"/>
      <c r="R2" s="50"/>
      <c r="S2" s="629"/>
      <c r="T2" s="629"/>
      <c r="U2" s="629"/>
      <c r="V2" s="629"/>
      <c r="W2" s="597" t="s">
        <v>48</v>
      </c>
    </row>
    <row r="3" spans="1:23" s="113" customFormat="1" ht="32.25" customHeight="1" x14ac:dyDescent="0.15">
      <c r="A3" s="1256" t="s">
        <v>171</v>
      </c>
      <c r="B3" s="1166" t="s">
        <v>771</v>
      </c>
      <c r="C3" s="1236" t="s">
        <v>1238</v>
      </c>
      <c r="D3" s="1238"/>
      <c r="E3" s="1236" t="s">
        <v>1223</v>
      </c>
      <c r="F3" s="1237"/>
      <c r="G3" s="1238"/>
      <c r="H3" s="1239" t="s">
        <v>1222</v>
      </c>
      <c r="I3" s="1238"/>
      <c r="J3" s="1236" t="s">
        <v>1233</v>
      </c>
      <c r="K3" s="1238"/>
      <c r="L3" s="1184" t="s">
        <v>758</v>
      </c>
      <c r="M3" s="1184" t="s">
        <v>777</v>
      </c>
      <c r="N3" s="1184" t="s">
        <v>740</v>
      </c>
      <c r="O3" s="1236" t="s">
        <v>1240</v>
      </c>
      <c r="P3" s="1237"/>
      <c r="Q3" s="1237"/>
      <c r="R3" s="1238"/>
      <c r="S3" s="1184" t="s">
        <v>183</v>
      </c>
      <c r="T3" s="1189" t="s">
        <v>739</v>
      </c>
      <c r="U3" s="1189" t="s">
        <v>743</v>
      </c>
      <c r="V3" s="1189" t="s">
        <v>738</v>
      </c>
      <c r="W3" s="1258" t="s">
        <v>179</v>
      </c>
    </row>
    <row r="4" spans="1:23" s="113" customFormat="1" ht="19.5" customHeight="1" x14ac:dyDescent="0.15">
      <c r="A4" s="1217"/>
      <c r="B4" s="1008" t="s">
        <v>191</v>
      </c>
      <c r="C4" s="1185" t="s">
        <v>776</v>
      </c>
      <c r="D4" s="1186" t="s">
        <v>413</v>
      </c>
      <c r="E4" s="1185" t="s">
        <v>1234</v>
      </c>
      <c r="F4" s="1187" t="s">
        <v>1235</v>
      </c>
      <c r="G4" s="1188" t="s">
        <v>1228</v>
      </c>
      <c r="H4" s="1185" t="s">
        <v>867</v>
      </c>
      <c r="I4" s="1185" t="s">
        <v>1228</v>
      </c>
      <c r="J4" s="1185" t="s">
        <v>867</v>
      </c>
      <c r="K4" s="1185" t="s">
        <v>1228</v>
      </c>
      <c r="L4" s="1243" t="s">
        <v>930</v>
      </c>
      <c r="M4" s="1243" t="s">
        <v>192</v>
      </c>
      <c r="N4" s="1248" t="s">
        <v>892</v>
      </c>
      <c r="O4" s="134" t="s">
        <v>247</v>
      </c>
      <c r="P4" s="132" t="s">
        <v>226</v>
      </c>
      <c r="Q4" s="134" t="s">
        <v>165</v>
      </c>
      <c r="R4" s="1008" t="s">
        <v>240</v>
      </c>
      <c r="S4" s="1251" t="s">
        <v>1245</v>
      </c>
      <c r="T4" s="1240" t="s">
        <v>2</v>
      </c>
      <c r="U4" s="1240" t="s">
        <v>1248</v>
      </c>
      <c r="V4" s="1243" t="s">
        <v>279</v>
      </c>
      <c r="W4" s="1218"/>
    </row>
    <row r="5" spans="1:23" s="113" customFormat="1" ht="19.5" customHeight="1" x14ac:dyDescent="0.15">
      <c r="A5" s="1217"/>
      <c r="B5" s="134"/>
      <c r="C5" s="1234" t="s">
        <v>1249</v>
      </c>
      <c r="D5" s="1234" t="s">
        <v>1243</v>
      </c>
      <c r="E5" s="1232" t="s">
        <v>448</v>
      </c>
      <c r="F5" s="1260" t="s">
        <v>1241</v>
      </c>
      <c r="G5" s="1262" t="s">
        <v>1225</v>
      </c>
      <c r="H5" s="1232" t="s">
        <v>1247</v>
      </c>
      <c r="I5" s="1254" t="s">
        <v>1224</v>
      </c>
      <c r="J5" s="1232" t="s">
        <v>1242</v>
      </c>
      <c r="K5" s="1232" t="s">
        <v>1244</v>
      </c>
      <c r="L5" s="1244"/>
      <c r="M5" s="1244"/>
      <c r="N5" s="1249"/>
      <c r="O5" s="1005" t="s">
        <v>72</v>
      </c>
      <c r="P5" s="1010" t="s">
        <v>896</v>
      </c>
      <c r="Q5" s="135" t="s">
        <v>248</v>
      </c>
      <c r="R5" s="1006" t="s">
        <v>898</v>
      </c>
      <c r="S5" s="1252"/>
      <c r="T5" s="1241"/>
      <c r="U5" s="1241"/>
      <c r="V5" s="1244"/>
      <c r="W5" s="1218"/>
    </row>
    <row r="6" spans="1:23" s="41" customFormat="1" ht="19.5" customHeight="1" x14ac:dyDescent="0.15">
      <c r="A6" s="1257"/>
      <c r="B6" s="1019"/>
      <c r="C6" s="1235"/>
      <c r="D6" s="1235"/>
      <c r="E6" s="1233"/>
      <c r="F6" s="1261"/>
      <c r="G6" s="1263"/>
      <c r="H6" s="1233"/>
      <c r="I6" s="1255"/>
      <c r="J6" s="1233"/>
      <c r="K6" s="1233"/>
      <c r="L6" s="1245"/>
      <c r="M6" s="1245"/>
      <c r="N6" s="1250"/>
      <c r="O6" s="365" t="s">
        <v>916</v>
      </c>
      <c r="P6" s="1014" t="s">
        <v>24</v>
      </c>
      <c r="Q6" s="1055" t="s">
        <v>895</v>
      </c>
      <c r="R6" s="1027" t="s">
        <v>902</v>
      </c>
      <c r="S6" s="1253"/>
      <c r="T6" s="1242"/>
      <c r="U6" s="1242"/>
      <c r="V6" s="1245"/>
      <c r="W6" s="1259"/>
    </row>
    <row r="7" spans="1:23" s="126" customFormat="1" ht="24" customHeight="1" x14ac:dyDescent="0.15">
      <c r="A7" s="136">
        <v>2013</v>
      </c>
      <c r="B7" s="121">
        <v>33</v>
      </c>
      <c r="C7" s="1177" t="s">
        <v>732</v>
      </c>
      <c r="D7" s="1176">
        <v>0</v>
      </c>
      <c r="E7" s="123" t="s">
        <v>732</v>
      </c>
      <c r="F7" s="123">
        <v>1</v>
      </c>
      <c r="G7" s="1177" t="s">
        <v>732</v>
      </c>
      <c r="H7" s="1178" t="s">
        <v>732</v>
      </c>
      <c r="I7" s="123">
        <v>1</v>
      </c>
      <c r="J7" s="1177" t="s">
        <v>732</v>
      </c>
      <c r="K7" s="1177" t="s">
        <v>732</v>
      </c>
      <c r="L7" s="123">
        <v>0</v>
      </c>
      <c r="M7" s="123">
        <v>13</v>
      </c>
      <c r="N7" s="123">
        <v>1</v>
      </c>
      <c r="O7" s="123">
        <v>1</v>
      </c>
      <c r="P7" s="123">
        <v>1</v>
      </c>
      <c r="Q7" s="123">
        <v>0</v>
      </c>
      <c r="R7" s="1083">
        <v>2</v>
      </c>
      <c r="S7" s="1199">
        <v>0</v>
      </c>
      <c r="T7" s="123">
        <v>2</v>
      </c>
      <c r="U7" s="123">
        <v>6</v>
      </c>
      <c r="V7" s="628">
        <v>5</v>
      </c>
      <c r="W7" s="122">
        <v>2013</v>
      </c>
    </row>
    <row r="8" spans="1:23" s="126" customFormat="1" ht="24" customHeight="1" x14ac:dyDescent="0.15">
      <c r="A8" s="136">
        <v>2014</v>
      </c>
      <c r="B8" s="121">
        <v>33</v>
      </c>
      <c r="C8" s="1177" t="s">
        <v>732</v>
      </c>
      <c r="D8" s="1176">
        <v>0</v>
      </c>
      <c r="E8" s="123" t="s">
        <v>732</v>
      </c>
      <c r="F8" s="123">
        <v>1</v>
      </c>
      <c r="G8" s="1177" t="s">
        <v>732</v>
      </c>
      <c r="H8" s="1178" t="s">
        <v>732</v>
      </c>
      <c r="I8" s="123">
        <v>1</v>
      </c>
      <c r="J8" s="1177" t="s">
        <v>732</v>
      </c>
      <c r="K8" s="123">
        <v>0</v>
      </c>
      <c r="L8" s="123">
        <v>0</v>
      </c>
      <c r="M8" s="123">
        <v>11</v>
      </c>
      <c r="N8" s="123">
        <v>1</v>
      </c>
      <c r="O8" s="123">
        <v>2</v>
      </c>
      <c r="P8" s="123">
        <v>1</v>
      </c>
      <c r="Q8" s="123">
        <v>1</v>
      </c>
      <c r="R8" s="490">
        <v>2</v>
      </c>
      <c r="S8" s="489">
        <v>0</v>
      </c>
      <c r="T8" s="123">
        <v>2</v>
      </c>
      <c r="U8" s="123">
        <v>7</v>
      </c>
      <c r="V8" s="628">
        <v>4</v>
      </c>
      <c r="W8" s="122">
        <v>2014</v>
      </c>
    </row>
    <row r="9" spans="1:23" s="126" customFormat="1" ht="24" customHeight="1" x14ac:dyDescent="0.15">
      <c r="A9" s="136">
        <v>2015</v>
      </c>
      <c r="B9" s="669">
        <v>30</v>
      </c>
      <c r="C9" s="1177" t="s">
        <v>732</v>
      </c>
      <c r="D9" s="1179">
        <v>0</v>
      </c>
      <c r="E9" s="123" t="s">
        <v>732</v>
      </c>
      <c r="F9" s="1179">
        <v>1</v>
      </c>
      <c r="G9" s="1177" t="s">
        <v>732</v>
      </c>
      <c r="H9" s="1178" t="s">
        <v>732</v>
      </c>
      <c r="I9" s="1179">
        <v>1</v>
      </c>
      <c r="J9" s="1177" t="s">
        <v>732</v>
      </c>
      <c r="K9" s="1179">
        <v>0</v>
      </c>
      <c r="L9" s="1179">
        <v>0</v>
      </c>
      <c r="M9" s="669">
        <v>11</v>
      </c>
      <c r="N9" s="669">
        <v>1</v>
      </c>
      <c r="O9" s="669">
        <v>2</v>
      </c>
      <c r="P9" s="669">
        <v>2</v>
      </c>
      <c r="Q9" s="669">
        <v>1</v>
      </c>
      <c r="R9" s="669">
        <v>2</v>
      </c>
      <c r="S9" s="669">
        <v>0</v>
      </c>
      <c r="T9" s="669">
        <v>0</v>
      </c>
      <c r="U9" s="669">
        <v>6</v>
      </c>
      <c r="V9" s="671">
        <v>3</v>
      </c>
      <c r="W9" s="122">
        <v>2015</v>
      </c>
    </row>
    <row r="10" spans="1:23" s="126" customFormat="1" ht="24" customHeight="1" x14ac:dyDescent="0.15">
      <c r="A10" s="136">
        <v>2016</v>
      </c>
      <c r="B10" s="669">
        <v>43</v>
      </c>
      <c r="C10" s="1177" t="s">
        <v>732</v>
      </c>
      <c r="D10" s="1179">
        <v>0</v>
      </c>
      <c r="E10" s="123" t="s">
        <v>732</v>
      </c>
      <c r="F10" s="1179">
        <v>1</v>
      </c>
      <c r="G10" s="1177" t="s">
        <v>732</v>
      </c>
      <c r="H10" s="1178" t="s">
        <v>732</v>
      </c>
      <c r="I10" s="1179">
        <v>1</v>
      </c>
      <c r="J10" s="1177" t="s">
        <v>732</v>
      </c>
      <c r="K10" s="1179">
        <v>0</v>
      </c>
      <c r="L10" s="1179">
        <v>0</v>
      </c>
      <c r="M10" s="669">
        <v>16</v>
      </c>
      <c r="N10" s="669">
        <v>1</v>
      </c>
      <c r="O10" s="669">
        <v>1</v>
      </c>
      <c r="P10" s="669">
        <v>1</v>
      </c>
      <c r="Q10" s="669">
        <v>1</v>
      </c>
      <c r="R10" s="669">
        <v>1</v>
      </c>
      <c r="S10" s="669">
        <v>0</v>
      </c>
      <c r="T10" s="669">
        <v>2</v>
      </c>
      <c r="U10" s="669">
        <v>13</v>
      </c>
      <c r="V10" s="671">
        <v>5</v>
      </c>
      <c r="W10" s="122">
        <v>2016</v>
      </c>
    </row>
    <row r="11" spans="1:23" s="126" customFormat="1" ht="24" customHeight="1" x14ac:dyDescent="0.15">
      <c r="A11" s="136">
        <v>2017</v>
      </c>
      <c r="B11" s="669">
        <v>45</v>
      </c>
      <c r="C11" s="1177" t="s">
        <v>732</v>
      </c>
      <c r="D11" s="1179">
        <v>0</v>
      </c>
      <c r="E11" s="123" t="s">
        <v>732</v>
      </c>
      <c r="F11" s="1179">
        <v>1</v>
      </c>
      <c r="G11" s="1177" t="s">
        <v>732</v>
      </c>
      <c r="H11" s="1178" t="s">
        <v>732</v>
      </c>
      <c r="I11" s="1179">
        <v>1</v>
      </c>
      <c r="J11" s="1177" t="s">
        <v>732</v>
      </c>
      <c r="K11" s="1179">
        <v>0</v>
      </c>
      <c r="L11" s="1179">
        <v>0</v>
      </c>
      <c r="M11" s="669">
        <v>12</v>
      </c>
      <c r="N11" s="669">
        <v>4</v>
      </c>
      <c r="O11" s="669">
        <v>3</v>
      </c>
      <c r="P11" s="669">
        <v>2</v>
      </c>
      <c r="Q11" s="669">
        <v>4</v>
      </c>
      <c r="R11" s="669">
        <v>4</v>
      </c>
      <c r="S11" s="669">
        <v>0</v>
      </c>
      <c r="T11" s="669">
        <v>8</v>
      </c>
      <c r="U11" s="669">
        <v>0</v>
      </c>
      <c r="V11" s="671">
        <v>6</v>
      </c>
      <c r="W11" s="122">
        <v>2017</v>
      </c>
    </row>
    <row r="12" spans="1:23" s="126" customFormat="1" ht="24" customHeight="1" x14ac:dyDescent="0.15">
      <c r="A12" s="136">
        <v>2018</v>
      </c>
      <c r="B12" s="669">
        <v>53</v>
      </c>
      <c r="C12" s="1177" t="s">
        <v>732</v>
      </c>
      <c r="D12" s="1179">
        <v>0</v>
      </c>
      <c r="E12" s="123" t="s">
        <v>732</v>
      </c>
      <c r="F12" s="1179">
        <v>0</v>
      </c>
      <c r="G12" s="1177" t="s">
        <v>732</v>
      </c>
      <c r="H12" s="1178" t="s">
        <v>732</v>
      </c>
      <c r="I12" s="1179">
        <v>1</v>
      </c>
      <c r="J12" s="1177" t="s">
        <v>732</v>
      </c>
      <c r="K12" s="1179">
        <v>0</v>
      </c>
      <c r="L12" s="1179">
        <v>0</v>
      </c>
      <c r="M12" s="669">
        <v>18</v>
      </c>
      <c r="N12" s="669">
        <v>1</v>
      </c>
      <c r="O12" s="669">
        <v>2</v>
      </c>
      <c r="P12" s="669">
        <v>1</v>
      </c>
      <c r="Q12" s="669">
        <v>1</v>
      </c>
      <c r="R12" s="669">
        <v>1</v>
      </c>
      <c r="S12" s="669">
        <v>0</v>
      </c>
      <c r="T12" s="669">
        <v>8</v>
      </c>
      <c r="U12" s="669">
        <v>14</v>
      </c>
      <c r="V12" s="671">
        <v>6</v>
      </c>
      <c r="W12" s="122">
        <v>2018</v>
      </c>
    </row>
    <row r="13" spans="1:23" s="137" customFormat="1" ht="24" customHeight="1" x14ac:dyDescent="0.15">
      <c r="A13" s="670">
        <v>2019</v>
      </c>
      <c r="B13" s="1167">
        <v>64</v>
      </c>
      <c r="C13" s="1168" t="s">
        <v>732</v>
      </c>
      <c r="D13" s="1167">
        <v>1</v>
      </c>
      <c r="E13" s="1168" t="s">
        <v>732</v>
      </c>
      <c r="F13" s="1193">
        <v>1</v>
      </c>
      <c r="G13" s="1194" t="s">
        <v>732</v>
      </c>
      <c r="H13" s="1194" t="s">
        <v>732</v>
      </c>
      <c r="I13" s="1168" t="s">
        <v>732</v>
      </c>
      <c r="J13" s="1168" t="s">
        <v>732</v>
      </c>
      <c r="K13" s="1168" t="s">
        <v>732</v>
      </c>
      <c r="L13" s="1168" t="s">
        <v>732</v>
      </c>
      <c r="M13" s="1167">
        <v>22</v>
      </c>
      <c r="N13" s="1168">
        <v>5</v>
      </c>
      <c r="O13" s="1167">
        <v>4</v>
      </c>
      <c r="P13" s="1167">
        <v>3</v>
      </c>
      <c r="Q13" s="1168">
        <v>4</v>
      </c>
      <c r="R13" s="1167">
        <v>5</v>
      </c>
      <c r="S13" s="1170" t="s">
        <v>732</v>
      </c>
      <c r="T13" s="1168">
        <v>6</v>
      </c>
      <c r="U13" s="1168">
        <v>4</v>
      </c>
      <c r="V13" s="1168">
        <v>9</v>
      </c>
      <c r="W13" s="1169">
        <v>2019</v>
      </c>
    </row>
    <row r="14" spans="1:23" s="51" customFormat="1" ht="12.75" customHeight="1" x14ac:dyDescent="0.3">
      <c r="A14" s="89" t="s">
        <v>1250</v>
      </c>
      <c r="B14" s="89"/>
      <c r="C14" s="138"/>
      <c r="D14" s="138"/>
      <c r="E14" s="138"/>
      <c r="F14" s="1182"/>
      <c r="G14" s="1182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9"/>
    </row>
    <row r="15" spans="1:23" s="51" customFormat="1" ht="12.75" customHeight="1" x14ac:dyDescent="0.3">
      <c r="A15" s="89" t="s">
        <v>0</v>
      </c>
      <c r="B15" s="28"/>
      <c r="C15" s="130"/>
      <c r="D15" s="130"/>
      <c r="E15" s="97"/>
      <c r="F15" s="1183"/>
      <c r="G15" s="1183"/>
      <c r="H15" s="97"/>
      <c r="I15" s="130"/>
      <c r="J15" s="130"/>
      <c r="K15" s="97"/>
      <c r="L15" s="97"/>
      <c r="M15" s="130"/>
      <c r="O15" s="97"/>
      <c r="P15" s="97"/>
      <c r="R15" s="97"/>
      <c r="T15" s="141"/>
    </row>
  </sheetData>
  <mergeCells count="25">
    <mergeCell ref="U4:U6"/>
    <mergeCell ref="V4:V6"/>
    <mergeCell ref="A1:K1"/>
    <mergeCell ref="L1:W1"/>
    <mergeCell ref="L4:L6"/>
    <mergeCell ref="M4:M6"/>
    <mergeCell ref="N4:N6"/>
    <mergeCell ref="S4:S6"/>
    <mergeCell ref="T4:T6"/>
    <mergeCell ref="I5:I6"/>
    <mergeCell ref="A3:A6"/>
    <mergeCell ref="W3:W6"/>
    <mergeCell ref="C3:D3"/>
    <mergeCell ref="E3:G3"/>
    <mergeCell ref="F5:F6"/>
    <mergeCell ref="G5:G6"/>
    <mergeCell ref="E5:E6"/>
    <mergeCell ref="D5:D6"/>
    <mergeCell ref="C5:C6"/>
    <mergeCell ref="O3:R3"/>
    <mergeCell ref="H3:I3"/>
    <mergeCell ref="J3:K3"/>
    <mergeCell ref="K5:K6"/>
    <mergeCell ref="J5:J6"/>
    <mergeCell ref="H5:H6"/>
  </mergeCells>
  <phoneticPr fontId="4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21"/>
  <sheetViews>
    <sheetView view="pageBreakPreview" zoomScaleNormal="100" zoomScaleSheetLayoutView="100" workbookViewId="0">
      <selection activeCell="D28" sqref="D28"/>
    </sheetView>
  </sheetViews>
  <sheetFormatPr defaultColWidth="9" defaultRowHeight="17.25" x14ac:dyDescent="0.3"/>
  <cols>
    <col min="1" max="1" width="8.875" style="99" customWidth="1"/>
    <col min="2" max="2" width="8.625" style="99" customWidth="1"/>
    <col min="3" max="3" width="7.625" style="105" customWidth="1"/>
    <col min="4" max="5" width="7.625" style="97" customWidth="1"/>
    <col min="6" max="6" width="7.625" style="105" customWidth="1"/>
    <col min="7" max="7" width="7.625" style="97" customWidth="1"/>
    <col min="8" max="8" width="9.625" style="105" customWidth="1"/>
    <col min="9" max="9" width="11.125" style="97" customWidth="1"/>
    <col min="10" max="10" width="7.625" style="105" customWidth="1"/>
    <col min="11" max="11" width="7.125" style="131" customWidth="1"/>
    <col min="12" max="12" width="9.625" style="105" customWidth="1"/>
    <col min="13" max="13" width="9.5" style="131" customWidth="1"/>
    <col min="14" max="14" width="9" style="131" customWidth="1"/>
    <col min="15" max="15" width="10.125" style="105" customWidth="1"/>
    <col min="16" max="16" width="12.25" style="51" customWidth="1"/>
    <col min="17" max="17" width="10.875" style="100" customWidth="1"/>
    <col min="18" max="18" width="8.75" style="100" customWidth="1"/>
    <col min="19" max="19" width="8.875" style="100" customWidth="1"/>
    <col min="20" max="16384" width="9" style="100"/>
  </cols>
  <sheetData>
    <row r="1" spans="1:30" s="48" customFormat="1" ht="38.25" customHeight="1" x14ac:dyDescent="0.15">
      <c r="A1" s="1246" t="s">
        <v>1253</v>
      </c>
      <c r="B1" s="1246"/>
      <c r="C1" s="1246"/>
      <c r="D1" s="1246"/>
      <c r="E1" s="1246"/>
      <c r="F1" s="1246"/>
      <c r="G1" s="1246"/>
      <c r="H1" s="1246"/>
      <c r="I1" s="1246"/>
      <c r="J1" s="1264" t="s">
        <v>1232</v>
      </c>
      <c r="K1" s="1264"/>
      <c r="L1" s="1264"/>
      <c r="M1" s="1264"/>
      <c r="N1" s="1264"/>
      <c r="O1" s="1264"/>
      <c r="P1" s="1264"/>
      <c r="Q1" s="1264"/>
      <c r="R1" s="1264"/>
      <c r="S1" s="1264"/>
      <c r="T1" s="1171"/>
      <c r="U1" s="1171"/>
      <c r="V1" s="1171"/>
      <c r="W1" s="1171"/>
      <c r="X1" s="1171"/>
      <c r="Y1" s="1171"/>
      <c r="Z1" s="1171"/>
      <c r="AA1" s="1171"/>
    </row>
    <row r="2" spans="1:30" s="110" customFormat="1" ht="24.95" customHeight="1" x14ac:dyDescent="0.2">
      <c r="A2" s="49" t="s">
        <v>163</v>
      </c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3" t="s">
        <v>48</v>
      </c>
    </row>
    <row r="3" spans="1:30" s="113" customFormat="1" ht="28.5" customHeight="1" x14ac:dyDescent="0.15">
      <c r="A3" s="1256" t="s">
        <v>750</v>
      </c>
      <c r="B3" s="1191" t="s">
        <v>332</v>
      </c>
      <c r="C3" s="1267" t="s">
        <v>1223</v>
      </c>
      <c r="D3" s="1268"/>
      <c r="E3" s="1268"/>
      <c r="F3" s="1267" t="s">
        <v>1222</v>
      </c>
      <c r="G3" s="1268"/>
      <c r="H3" s="1267" t="s">
        <v>1233</v>
      </c>
      <c r="I3" s="1268"/>
      <c r="J3" s="1189" t="s">
        <v>783</v>
      </c>
      <c r="K3" s="1192" t="s">
        <v>777</v>
      </c>
      <c r="L3" s="1265" t="s">
        <v>1240</v>
      </c>
      <c r="M3" s="1266"/>
      <c r="N3" s="1266"/>
      <c r="O3" s="1184" t="s">
        <v>183</v>
      </c>
      <c r="P3" s="1184" t="s">
        <v>739</v>
      </c>
      <c r="Q3" s="1184" t="s">
        <v>743</v>
      </c>
      <c r="R3" s="1190" t="s">
        <v>189</v>
      </c>
      <c r="S3" s="1258" t="s">
        <v>179</v>
      </c>
    </row>
    <row r="4" spans="1:30" s="113" customFormat="1" ht="19.5" customHeight="1" x14ac:dyDescent="0.15">
      <c r="A4" s="1256"/>
      <c r="B4" s="1008" t="s">
        <v>191</v>
      </c>
      <c r="C4" s="1172" t="s">
        <v>1234</v>
      </c>
      <c r="D4" s="1172" t="s">
        <v>1235</v>
      </c>
      <c r="E4" s="1172" t="s">
        <v>1228</v>
      </c>
      <c r="F4" s="1172" t="s">
        <v>867</v>
      </c>
      <c r="G4" s="1172" t="s">
        <v>1228</v>
      </c>
      <c r="H4" s="1172" t="s">
        <v>867</v>
      </c>
      <c r="I4" s="1172" t="s">
        <v>1228</v>
      </c>
      <c r="J4" s="1272"/>
      <c r="K4" s="1272"/>
      <c r="L4" s="1278" t="s">
        <v>247</v>
      </c>
      <c r="M4" s="212" t="s">
        <v>110</v>
      </c>
      <c r="N4" s="145" t="s">
        <v>165</v>
      </c>
      <c r="O4" s="1276"/>
      <c r="P4" s="1269"/>
      <c r="Q4" s="1269"/>
      <c r="R4" s="1274"/>
      <c r="S4" s="1258"/>
    </row>
    <row r="5" spans="1:30" s="54" customFormat="1" ht="19.5" customHeight="1" x14ac:dyDescent="0.15">
      <c r="A5" s="1256"/>
      <c r="B5" s="134"/>
      <c r="C5" s="1173"/>
      <c r="D5" s="1173" t="s">
        <v>1237</v>
      </c>
      <c r="E5" s="1173" t="s">
        <v>209</v>
      </c>
      <c r="F5" s="1173"/>
      <c r="G5" s="1173" t="s">
        <v>209</v>
      </c>
      <c r="H5" s="1173" t="s">
        <v>1012</v>
      </c>
      <c r="I5" s="1173" t="s">
        <v>209</v>
      </c>
      <c r="J5" s="1273"/>
      <c r="K5" s="1273"/>
      <c r="L5" s="1217"/>
      <c r="M5" s="135" t="s">
        <v>245</v>
      </c>
      <c r="N5" s="63" t="s">
        <v>248</v>
      </c>
      <c r="O5" s="1277"/>
      <c r="P5" s="1270"/>
      <c r="Q5" s="1270"/>
      <c r="R5" s="1275"/>
      <c r="S5" s="1258"/>
    </row>
    <row r="6" spans="1:30" s="54" customFormat="1" ht="19.5" customHeight="1" x14ac:dyDescent="0.15">
      <c r="A6" s="1256"/>
      <c r="B6" s="134"/>
      <c r="C6" s="1173" t="s">
        <v>1239</v>
      </c>
      <c r="D6" s="1173" t="s">
        <v>185</v>
      </c>
      <c r="E6" s="1173" t="s">
        <v>1229</v>
      </c>
      <c r="F6" s="1173" t="s">
        <v>248</v>
      </c>
      <c r="G6" s="1173" t="s">
        <v>1229</v>
      </c>
      <c r="H6" s="1175" t="s">
        <v>242</v>
      </c>
      <c r="I6" s="1173" t="s">
        <v>1231</v>
      </c>
      <c r="J6" s="147" t="s">
        <v>408</v>
      </c>
      <c r="K6" s="63" t="s">
        <v>192</v>
      </c>
      <c r="L6" s="64" t="s">
        <v>72</v>
      </c>
      <c r="M6" s="135" t="s">
        <v>1002</v>
      </c>
      <c r="N6" s="63" t="s">
        <v>996</v>
      </c>
      <c r="O6" s="135" t="s">
        <v>166</v>
      </c>
      <c r="P6" s="63" t="s">
        <v>209</v>
      </c>
      <c r="Q6" s="63" t="s">
        <v>33</v>
      </c>
      <c r="R6" s="1271" t="s">
        <v>279</v>
      </c>
      <c r="S6" s="1258"/>
    </row>
    <row r="7" spans="1:30" s="54" customFormat="1" ht="19.5" customHeight="1" x14ac:dyDescent="0.15">
      <c r="A7" s="1256"/>
      <c r="B7" s="1007"/>
      <c r="C7" s="988" t="s">
        <v>1230</v>
      </c>
      <c r="D7" s="988" t="s">
        <v>1230</v>
      </c>
      <c r="E7" s="988" t="s">
        <v>1226</v>
      </c>
      <c r="F7" s="1174" t="s">
        <v>1230</v>
      </c>
      <c r="G7" s="988" t="s">
        <v>1227</v>
      </c>
      <c r="H7" s="988" t="s">
        <v>1230</v>
      </c>
      <c r="I7" s="988" t="s">
        <v>1236</v>
      </c>
      <c r="J7" s="147" t="s">
        <v>392</v>
      </c>
      <c r="K7" s="1026"/>
      <c r="L7" s="64" t="s">
        <v>944</v>
      </c>
      <c r="M7" s="64" t="s">
        <v>70</v>
      </c>
      <c r="N7" s="63" t="s">
        <v>916</v>
      </c>
      <c r="O7" s="135" t="s">
        <v>175</v>
      </c>
      <c r="P7" s="63" t="s">
        <v>26</v>
      </c>
      <c r="Q7" s="63" t="s">
        <v>198</v>
      </c>
      <c r="R7" s="1271"/>
      <c r="S7" s="1258"/>
    </row>
    <row r="8" spans="1:30" s="137" customFormat="1" ht="24" customHeight="1" x14ac:dyDescent="0.15">
      <c r="A8" s="136">
        <v>2013</v>
      </c>
      <c r="B8" s="1082">
        <v>22</v>
      </c>
      <c r="C8" s="1083" t="s">
        <v>732</v>
      </c>
      <c r="D8" s="1083">
        <v>2</v>
      </c>
      <c r="E8" s="1083" t="s">
        <v>732</v>
      </c>
      <c r="F8" s="1084">
        <v>0</v>
      </c>
      <c r="G8" s="1084" t="s">
        <v>732</v>
      </c>
      <c r="H8" s="1084">
        <v>0</v>
      </c>
      <c r="I8" s="1084" t="s">
        <v>732</v>
      </c>
      <c r="J8" s="1084">
        <v>0</v>
      </c>
      <c r="K8" s="1083">
        <v>7</v>
      </c>
      <c r="L8" s="1083">
        <v>1</v>
      </c>
      <c r="M8" s="1084">
        <v>0</v>
      </c>
      <c r="N8" s="1084">
        <v>0</v>
      </c>
      <c r="O8" s="1085" t="s">
        <v>732</v>
      </c>
      <c r="P8" s="1083">
        <v>2</v>
      </c>
      <c r="Q8" s="1083">
        <v>4</v>
      </c>
      <c r="R8" s="1086">
        <v>2</v>
      </c>
      <c r="S8" s="1196">
        <v>2013</v>
      </c>
    </row>
    <row r="9" spans="1:30" s="150" customFormat="1" ht="24" customHeight="1" x14ac:dyDescent="0.3">
      <c r="A9" s="136">
        <v>2014</v>
      </c>
      <c r="B9" s="121">
        <v>23</v>
      </c>
      <c r="C9" s="123" t="s">
        <v>732</v>
      </c>
      <c r="D9" s="123">
        <v>2</v>
      </c>
      <c r="E9" s="123" t="s">
        <v>732</v>
      </c>
      <c r="F9" s="720">
        <v>0</v>
      </c>
      <c r="G9" s="232" t="s">
        <v>732</v>
      </c>
      <c r="H9" s="720">
        <v>0</v>
      </c>
      <c r="I9" s="232" t="s">
        <v>732</v>
      </c>
      <c r="J9" s="720">
        <v>0</v>
      </c>
      <c r="K9" s="123">
        <v>8</v>
      </c>
      <c r="L9" s="123">
        <v>1</v>
      </c>
      <c r="M9" s="123">
        <v>2</v>
      </c>
      <c r="N9" s="232">
        <v>0</v>
      </c>
      <c r="O9" s="720" t="s">
        <v>732</v>
      </c>
      <c r="P9" s="123">
        <v>1</v>
      </c>
      <c r="Q9" s="123">
        <v>4</v>
      </c>
      <c r="R9" s="628">
        <v>1</v>
      </c>
      <c r="S9" s="1197">
        <v>2014</v>
      </c>
    </row>
    <row r="10" spans="1:30" s="150" customFormat="1" ht="24" customHeight="1" x14ac:dyDescent="0.3">
      <c r="A10" s="136">
        <v>2015</v>
      </c>
      <c r="B10" s="121">
        <v>22</v>
      </c>
      <c r="C10" s="123" t="s">
        <v>732</v>
      </c>
      <c r="D10" s="123">
        <v>2</v>
      </c>
      <c r="E10" s="123" t="s">
        <v>732</v>
      </c>
      <c r="F10" s="720">
        <v>0</v>
      </c>
      <c r="G10" s="232" t="s">
        <v>732</v>
      </c>
      <c r="H10" s="720">
        <v>0</v>
      </c>
      <c r="I10" s="232" t="s">
        <v>732</v>
      </c>
      <c r="J10" s="720">
        <v>0</v>
      </c>
      <c r="K10" s="123">
        <v>6</v>
      </c>
      <c r="L10" s="123">
        <v>1</v>
      </c>
      <c r="M10" s="123">
        <v>2</v>
      </c>
      <c r="N10" s="232">
        <v>1</v>
      </c>
      <c r="O10" s="720">
        <v>0</v>
      </c>
      <c r="P10" s="123">
        <v>1</v>
      </c>
      <c r="Q10" s="121">
        <v>3</v>
      </c>
      <c r="R10" s="628">
        <v>2</v>
      </c>
      <c r="S10" s="1197">
        <v>2015</v>
      </c>
    </row>
    <row r="11" spans="1:30" s="150" customFormat="1" ht="24" customHeight="1" x14ac:dyDescent="0.3">
      <c r="A11" s="136">
        <v>2016</v>
      </c>
      <c r="B11" s="121">
        <v>21</v>
      </c>
      <c r="C11" s="123" t="s">
        <v>732</v>
      </c>
      <c r="D11" s="123">
        <v>2</v>
      </c>
      <c r="E11" s="123" t="s">
        <v>732</v>
      </c>
      <c r="F11" s="720">
        <v>0</v>
      </c>
      <c r="G11" s="232" t="s">
        <v>732</v>
      </c>
      <c r="H11" s="720">
        <v>0</v>
      </c>
      <c r="I11" s="232" t="s">
        <v>732</v>
      </c>
      <c r="J11" s="720">
        <v>5</v>
      </c>
      <c r="K11" s="123">
        <v>1</v>
      </c>
      <c r="L11" s="123">
        <v>2</v>
      </c>
      <c r="M11" s="232">
        <v>0</v>
      </c>
      <c r="N11" s="232">
        <v>0</v>
      </c>
      <c r="O11" s="720">
        <v>1</v>
      </c>
      <c r="P11" s="123">
        <v>2</v>
      </c>
      <c r="Q11" s="121">
        <v>2</v>
      </c>
      <c r="R11" s="628">
        <v>2</v>
      </c>
      <c r="S11" s="1197">
        <v>2016</v>
      </c>
    </row>
    <row r="12" spans="1:30" s="150" customFormat="1" ht="24" customHeight="1" x14ac:dyDescent="0.3">
      <c r="A12" s="136">
        <v>2017</v>
      </c>
      <c r="B12" s="121">
        <v>20</v>
      </c>
      <c r="C12" s="123" t="s">
        <v>732</v>
      </c>
      <c r="D12" s="123">
        <v>2</v>
      </c>
      <c r="E12" s="123" t="s">
        <v>732</v>
      </c>
      <c r="F12" s="720">
        <v>0</v>
      </c>
      <c r="G12" s="232" t="s">
        <v>732</v>
      </c>
      <c r="H12" s="720">
        <v>0</v>
      </c>
      <c r="I12" s="232" t="s">
        <v>732</v>
      </c>
      <c r="J12" s="720">
        <v>4</v>
      </c>
      <c r="K12" s="123">
        <v>1</v>
      </c>
      <c r="L12" s="123">
        <v>2</v>
      </c>
      <c r="M12" s="232">
        <v>0</v>
      </c>
      <c r="N12" s="232">
        <v>0</v>
      </c>
      <c r="O12" s="720">
        <v>1</v>
      </c>
      <c r="P12" s="123">
        <v>3</v>
      </c>
      <c r="Q12" s="121">
        <v>1</v>
      </c>
      <c r="R12" s="628">
        <v>1</v>
      </c>
      <c r="S12" s="1197">
        <v>2017</v>
      </c>
    </row>
    <row r="13" spans="1:30" s="150" customFormat="1" ht="24" customHeight="1" x14ac:dyDescent="0.3">
      <c r="A13" s="867">
        <v>2018</v>
      </c>
      <c r="B13" s="121">
        <v>20</v>
      </c>
      <c r="C13" s="123" t="s">
        <v>732</v>
      </c>
      <c r="D13" s="123">
        <v>2</v>
      </c>
      <c r="E13" s="123" t="s">
        <v>732</v>
      </c>
      <c r="F13" s="720">
        <v>0</v>
      </c>
      <c r="G13" s="232" t="s">
        <v>732</v>
      </c>
      <c r="H13" s="720">
        <v>0</v>
      </c>
      <c r="I13" s="232" t="s">
        <v>732</v>
      </c>
      <c r="J13" s="720">
        <v>9</v>
      </c>
      <c r="K13" s="123">
        <v>0</v>
      </c>
      <c r="L13" s="123">
        <v>1</v>
      </c>
      <c r="M13" s="232">
        <v>0</v>
      </c>
      <c r="N13" s="232">
        <v>0</v>
      </c>
      <c r="O13" s="720">
        <v>1</v>
      </c>
      <c r="P13" s="123">
        <v>3</v>
      </c>
      <c r="Q13" s="121">
        <v>4</v>
      </c>
      <c r="R13" s="628">
        <v>0</v>
      </c>
      <c r="S13" s="1197">
        <v>2018</v>
      </c>
    </row>
    <row r="14" spans="1:30" s="1087" customFormat="1" ht="24" customHeight="1" x14ac:dyDescent="0.3">
      <c r="A14" s="670">
        <v>2019</v>
      </c>
      <c r="B14" s="915">
        <v>30</v>
      </c>
      <c r="C14" s="974" t="s">
        <v>732</v>
      </c>
      <c r="D14" s="915">
        <v>2</v>
      </c>
      <c r="E14" s="974" t="s">
        <v>732</v>
      </c>
      <c r="F14" s="974" t="s">
        <v>732</v>
      </c>
      <c r="G14" s="974" t="s">
        <v>732</v>
      </c>
      <c r="H14" s="974" t="s">
        <v>732</v>
      </c>
      <c r="I14" s="974" t="s">
        <v>732</v>
      </c>
      <c r="J14" s="974" t="s">
        <v>732</v>
      </c>
      <c r="K14" s="974">
        <v>12</v>
      </c>
      <c r="L14" s="974">
        <v>2</v>
      </c>
      <c r="M14" s="974">
        <v>4</v>
      </c>
      <c r="N14" s="974" t="s">
        <v>732</v>
      </c>
      <c r="O14" s="974" t="s">
        <v>732</v>
      </c>
      <c r="P14" s="974">
        <v>4</v>
      </c>
      <c r="Q14" s="974">
        <v>2</v>
      </c>
      <c r="R14" s="1198">
        <v>4</v>
      </c>
      <c r="S14" s="1195">
        <v>2019</v>
      </c>
    </row>
    <row r="15" spans="1:30" s="51" customFormat="1" ht="12.75" customHeight="1" x14ac:dyDescent="0.3">
      <c r="A15" s="89" t="s">
        <v>1003</v>
      </c>
      <c r="B15" s="89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1"/>
      <c r="O15" s="138"/>
      <c r="P15" s="138"/>
      <c r="Q15" s="152"/>
      <c r="R15" s="138"/>
      <c r="S15" s="138"/>
      <c r="T15" s="138"/>
      <c r="U15" s="138"/>
      <c r="V15" s="151"/>
      <c r="W15" s="151"/>
      <c r="X15" s="138"/>
      <c r="Y15" s="138"/>
      <c r="Z15" s="138"/>
      <c r="AA15" s="138"/>
      <c r="AB15" s="138"/>
      <c r="AC15" s="138"/>
      <c r="AD15" s="139"/>
    </row>
    <row r="16" spans="1:30" s="51" customFormat="1" ht="12.75" customHeight="1" x14ac:dyDescent="0.3">
      <c r="A16" s="89" t="s">
        <v>1252</v>
      </c>
      <c r="B16" s="89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1"/>
      <c r="O16" s="138"/>
      <c r="P16" s="138"/>
      <c r="Q16" s="152"/>
      <c r="R16" s="138"/>
      <c r="S16" s="138"/>
      <c r="T16" s="138"/>
      <c r="U16" s="138"/>
      <c r="V16" s="151"/>
      <c r="W16" s="151"/>
      <c r="X16" s="138"/>
      <c r="Y16" s="138"/>
      <c r="Z16" s="138"/>
      <c r="AA16" s="138"/>
      <c r="AB16" s="138"/>
      <c r="AC16" s="138"/>
      <c r="AD16" s="139"/>
    </row>
    <row r="17" spans="1:18" ht="12.75" customHeight="1" x14ac:dyDescent="0.3">
      <c r="A17" s="89" t="s">
        <v>1246</v>
      </c>
      <c r="C17" s="97"/>
      <c r="F17" s="97"/>
      <c r="H17" s="97"/>
      <c r="J17" s="97"/>
      <c r="K17" s="104"/>
      <c r="L17" s="97"/>
      <c r="M17" s="104"/>
      <c r="N17" s="104"/>
      <c r="O17" s="97"/>
      <c r="R17" s="140"/>
    </row>
    <row r="21" spans="1:18" ht="9" customHeight="1" x14ac:dyDescent="0.3"/>
  </sheetData>
  <mergeCells count="16">
    <mergeCell ref="A1:I1"/>
    <mergeCell ref="J1:S1"/>
    <mergeCell ref="L3:N3"/>
    <mergeCell ref="C3:E3"/>
    <mergeCell ref="A3:A7"/>
    <mergeCell ref="S3:S7"/>
    <mergeCell ref="F3:G3"/>
    <mergeCell ref="H3:I3"/>
    <mergeCell ref="P4:P5"/>
    <mergeCell ref="R6:R7"/>
    <mergeCell ref="J4:J5"/>
    <mergeCell ref="K4:K5"/>
    <mergeCell ref="Q4:Q5"/>
    <mergeCell ref="R4:R5"/>
    <mergeCell ref="O4:O5"/>
    <mergeCell ref="L4:L5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5" orientation="portrait" r:id="rId1"/>
  <headerFooter>
    <oddHeader xml:space="preserve">&amp;L&amp;"돋움,Regular"   &amp;P&amp;R&amp;"돋움,Regular"&amp;P   </oddHeader>
  </headerFooter>
  <colBreaks count="1" manualBreakCount="1">
    <brk id="19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38"/>
  <sheetViews>
    <sheetView view="pageBreakPreview" zoomScaleNormal="100" zoomScaleSheetLayoutView="100" workbookViewId="0">
      <selection activeCell="I24" sqref="I24"/>
    </sheetView>
  </sheetViews>
  <sheetFormatPr defaultColWidth="9" defaultRowHeight="17.25" x14ac:dyDescent="0.3"/>
  <cols>
    <col min="1" max="1" width="10" style="99" customWidth="1"/>
    <col min="2" max="7" width="9.25" style="105" customWidth="1"/>
    <col min="8" max="8" width="9.75" style="105" customWidth="1"/>
    <col min="9" max="9" width="11.5" style="105" customWidth="1"/>
    <col min="10" max="11" width="9" style="105" customWidth="1"/>
    <col min="12" max="12" width="9.875" style="105" customWidth="1"/>
    <col min="13" max="13" width="9.875" style="99" customWidth="1"/>
    <col min="14" max="14" width="9" style="106" customWidth="1"/>
    <col min="15" max="15" width="9.875" style="106" customWidth="1"/>
    <col min="16" max="16" width="10" style="106" customWidth="1"/>
    <col min="17" max="17" width="14" style="106" customWidth="1"/>
    <col min="18" max="18" width="10" style="99" customWidth="1"/>
    <col min="19" max="16384" width="9" style="100"/>
  </cols>
  <sheetData>
    <row r="1" spans="1:30" s="48" customFormat="1" ht="24.95" customHeight="1" x14ac:dyDescent="0.15">
      <c r="A1" s="1280" t="s">
        <v>654</v>
      </c>
      <c r="B1" s="1280"/>
      <c r="C1" s="1280"/>
      <c r="D1" s="1280"/>
      <c r="E1" s="1280"/>
      <c r="F1" s="1280"/>
      <c r="G1" s="1280"/>
      <c r="H1" s="1280"/>
      <c r="I1" s="1280"/>
      <c r="J1" s="1279" t="s">
        <v>486</v>
      </c>
      <c r="K1" s="1279"/>
      <c r="L1" s="1279"/>
      <c r="M1" s="1279"/>
      <c r="N1" s="1279"/>
      <c r="O1" s="1279"/>
      <c r="P1" s="1279"/>
      <c r="Q1" s="1279"/>
      <c r="R1" s="1279"/>
    </row>
    <row r="2" spans="1:30" s="168" customFormat="1" ht="24.95" customHeight="1" x14ac:dyDescent="0.2">
      <c r="A2" s="49" t="s">
        <v>197</v>
      </c>
      <c r="B2" s="167"/>
      <c r="C2" s="167"/>
      <c r="D2" s="167"/>
      <c r="E2" s="167"/>
      <c r="F2" s="167"/>
      <c r="H2" s="167"/>
      <c r="I2" s="167"/>
      <c r="J2" s="167"/>
      <c r="K2" s="167"/>
      <c r="L2" s="167"/>
      <c r="N2" s="165"/>
      <c r="O2" s="165"/>
      <c r="P2" s="165"/>
      <c r="Q2" s="165"/>
      <c r="R2" s="53" t="s">
        <v>1152</v>
      </c>
    </row>
    <row r="3" spans="1:30" s="54" customFormat="1" ht="19.5" customHeight="1" x14ac:dyDescent="0.15">
      <c r="A3" s="1225" t="s">
        <v>171</v>
      </c>
      <c r="B3" s="221" t="s">
        <v>551</v>
      </c>
      <c r="C3" s="222"/>
      <c r="D3" s="222"/>
      <c r="E3" s="222"/>
      <c r="F3" s="222"/>
      <c r="G3" s="1281" t="s">
        <v>597</v>
      </c>
      <c r="H3" s="1282"/>
      <c r="I3" s="1282"/>
      <c r="J3" s="222" t="s">
        <v>588</v>
      </c>
      <c r="K3" s="222"/>
      <c r="L3" s="222"/>
      <c r="M3" s="223"/>
      <c r="N3" s="225"/>
      <c r="O3" s="225"/>
      <c r="P3" s="226"/>
      <c r="Q3" s="226"/>
      <c r="R3" s="1258" t="s">
        <v>179</v>
      </c>
    </row>
    <row r="4" spans="1:30" s="54" customFormat="1" ht="34.5" customHeight="1" x14ac:dyDescent="0.15">
      <c r="A4" s="1226"/>
      <c r="B4" s="116" t="s">
        <v>735</v>
      </c>
      <c r="C4" s="1023" t="s">
        <v>205</v>
      </c>
      <c r="D4" s="1023" t="s">
        <v>201</v>
      </c>
      <c r="E4" s="1023" t="s">
        <v>194</v>
      </c>
      <c r="F4" s="169" t="s">
        <v>274</v>
      </c>
      <c r="G4" s="1023" t="s">
        <v>735</v>
      </c>
      <c r="H4" s="114" t="s">
        <v>203</v>
      </c>
      <c r="I4" s="1023" t="s">
        <v>790</v>
      </c>
      <c r="J4" s="1025" t="s">
        <v>785</v>
      </c>
      <c r="K4" s="186" t="s">
        <v>355</v>
      </c>
      <c r="L4" s="171" t="s">
        <v>297</v>
      </c>
      <c r="M4" s="172" t="s">
        <v>228</v>
      </c>
      <c r="N4" s="1011" t="s">
        <v>195</v>
      </c>
      <c r="O4" s="174" t="s">
        <v>975</v>
      </c>
      <c r="P4" s="1037" t="s">
        <v>679</v>
      </c>
      <c r="Q4" s="1037" t="s">
        <v>1017</v>
      </c>
      <c r="R4" s="1218"/>
    </row>
    <row r="5" spans="1:30" s="54" customFormat="1" ht="15.75" customHeight="1" x14ac:dyDescent="0.15">
      <c r="A5" s="1226"/>
      <c r="B5" s="1223" t="s">
        <v>191</v>
      </c>
      <c r="C5" s="1223" t="s">
        <v>202</v>
      </c>
      <c r="D5" s="1017" t="s">
        <v>924</v>
      </c>
      <c r="E5" s="1223" t="s">
        <v>935</v>
      </c>
      <c r="F5" s="175" t="s">
        <v>922</v>
      </c>
      <c r="G5" s="1223" t="s">
        <v>191</v>
      </c>
      <c r="H5" s="1200" t="s">
        <v>929</v>
      </c>
      <c r="I5" s="1220" t="s">
        <v>717</v>
      </c>
      <c r="J5" s="1283" t="s">
        <v>926</v>
      </c>
      <c r="K5" s="1005" t="s">
        <v>304</v>
      </c>
      <c r="L5" s="1022" t="s">
        <v>1012</v>
      </c>
      <c r="M5" s="176" t="s">
        <v>941</v>
      </c>
      <c r="N5" s="1006" t="s">
        <v>955</v>
      </c>
      <c r="O5" s="1285" t="s">
        <v>1122</v>
      </c>
      <c r="P5" s="1288" t="s">
        <v>1121</v>
      </c>
      <c r="Q5" s="989" t="s">
        <v>650</v>
      </c>
      <c r="R5" s="1218"/>
    </row>
    <row r="6" spans="1:30" s="54" customFormat="1" ht="27.75" customHeight="1" x14ac:dyDescent="0.15">
      <c r="A6" s="1227"/>
      <c r="B6" s="1224"/>
      <c r="C6" s="1224"/>
      <c r="D6" s="177" t="s">
        <v>921</v>
      </c>
      <c r="E6" s="1224"/>
      <c r="F6" s="178" t="s">
        <v>920</v>
      </c>
      <c r="G6" s="1224"/>
      <c r="H6" s="1287"/>
      <c r="I6" s="1224"/>
      <c r="J6" s="1284"/>
      <c r="K6" s="179" t="s">
        <v>199</v>
      </c>
      <c r="L6" s="1073" t="s">
        <v>1159</v>
      </c>
      <c r="M6" s="185" t="s">
        <v>625</v>
      </c>
      <c r="N6" s="180" t="s">
        <v>980</v>
      </c>
      <c r="O6" s="1286"/>
      <c r="P6" s="1289"/>
      <c r="Q6" s="988" t="s">
        <v>1206</v>
      </c>
      <c r="R6" s="1259"/>
    </row>
    <row r="7" spans="1:30" s="161" customFormat="1" ht="24" customHeight="1" x14ac:dyDescent="0.15">
      <c r="A7" s="120">
        <v>2013</v>
      </c>
      <c r="B7" s="121">
        <v>74</v>
      </c>
      <c r="C7" s="123">
        <v>9</v>
      </c>
      <c r="D7" s="123">
        <v>6</v>
      </c>
      <c r="E7" s="123">
        <v>22</v>
      </c>
      <c r="F7" s="123">
        <v>37</v>
      </c>
      <c r="G7" s="121">
        <v>275</v>
      </c>
      <c r="H7" s="123">
        <v>119</v>
      </c>
      <c r="I7" s="123">
        <v>1</v>
      </c>
      <c r="J7" s="123">
        <v>0</v>
      </c>
      <c r="K7" s="123">
        <v>12</v>
      </c>
      <c r="L7" s="123">
        <v>0</v>
      </c>
      <c r="M7" s="123">
        <v>2</v>
      </c>
      <c r="N7" s="123">
        <v>0</v>
      </c>
      <c r="O7" s="123">
        <v>137</v>
      </c>
      <c r="P7" s="123">
        <v>1</v>
      </c>
      <c r="Q7" s="182">
        <v>3</v>
      </c>
      <c r="R7" s="626">
        <v>2013</v>
      </c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</row>
    <row r="8" spans="1:30" s="658" customFormat="1" ht="24" customHeight="1" x14ac:dyDescent="0.15">
      <c r="A8" s="120">
        <v>2014</v>
      </c>
      <c r="B8" s="121">
        <v>82</v>
      </c>
      <c r="C8" s="123">
        <v>9</v>
      </c>
      <c r="D8" s="123">
        <v>6</v>
      </c>
      <c r="E8" s="123">
        <v>26</v>
      </c>
      <c r="F8" s="123">
        <v>41</v>
      </c>
      <c r="G8" s="121">
        <v>380</v>
      </c>
      <c r="H8" s="123">
        <v>126</v>
      </c>
      <c r="I8" s="123">
        <v>1</v>
      </c>
      <c r="J8" s="123">
        <v>0</v>
      </c>
      <c r="K8" s="123">
        <v>16</v>
      </c>
      <c r="L8" s="123">
        <v>0</v>
      </c>
      <c r="M8" s="123">
        <v>2</v>
      </c>
      <c r="N8" s="123">
        <v>0</v>
      </c>
      <c r="O8" s="123">
        <v>230</v>
      </c>
      <c r="P8" s="123">
        <v>0</v>
      </c>
      <c r="Q8" s="182">
        <v>5</v>
      </c>
      <c r="R8" s="626">
        <v>2014</v>
      </c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</row>
    <row r="9" spans="1:30" s="658" customFormat="1" ht="24" customHeight="1" x14ac:dyDescent="0.15">
      <c r="A9" s="120">
        <v>2015</v>
      </c>
      <c r="B9" s="121">
        <v>96</v>
      </c>
      <c r="C9" s="123">
        <v>12</v>
      </c>
      <c r="D9" s="123">
        <v>7</v>
      </c>
      <c r="E9" s="123">
        <v>31</v>
      </c>
      <c r="F9" s="123">
        <v>46</v>
      </c>
      <c r="G9" s="121">
        <v>423</v>
      </c>
      <c r="H9" s="123">
        <v>124</v>
      </c>
      <c r="I9" s="123">
        <v>1</v>
      </c>
      <c r="J9" s="123">
        <v>0</v>
      </c>
      <c r="K9" s="123">
        <v>35</v>
      </c>
      <c r="L9" s="123">
        <v>0</v>
      </c>
      <c r="M9" s="123">
        <v>2</v>
      </c>
      <c r="N9" s="123">
        <v>0</v>
      </c>
      <c r="O9" s="123">
        <v>254</v>
      </c>
      <c r="P9" s="123">
        <v>0</v>
      </c>
      <c r="Q9" s="182">
        <v>7</v>
      </c>
      <c r="R9" s="626">
        <v>2015</v>
      </c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</row>
    <row r="10" spans="1:30" s="658" customFormat="1" ht="24" customHeight="1" x14ac:dyDescent="0.15">
      <c r="A10" s="120">
        <v>2016</v>
      </c>
      <c r="B10" s="121">
        <v>100</v>
      </c>
      <c r="C10" s="123">
        <v>12</v>
      </c>
      <c r="D10" s="123">
        <v>7</v>
      </c>
      <c r="E10" s="123">
        <v>33</v>
      </c>
      <c r="F10" s="123">
        <v>48</v>
      </c>
      <c r="G10" s="121">
        <v>433</v>
      </c>
      <c r="H10" s="123">
        <v>123</v>
      </c>
      <c r="I10" s="123">
        <v>1</v>
      </c>
      <c r="J10" s="123">
        <v>1</v>
      </c>
      <c r="K10" s="123">
        <v>27</v>
      </c>
      <c r="L10" s="123">
        <v>0</v>
      </c>
      <c r="M10" s="123">
        <v>1</v>
      </c>
      <c r="N10" s="123">
        <v>0</v>
      </c>
      <c r="O10" s="123">
        <v>269</v>
      </c>
      <c r="P10" s="123">
        <v>1</v>
      </c>
      <c r="Q10" s="182">
        <v>10</v>
      </c>
      <c r="R10" s="626">
        <v>2016</v>
      </c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</row>
    <row r="11" spans="1:30" s="748" customFormat="1" ht="24" customHeight="1" x14ac:dyDescent="0.15">
      <c r="A11" s="120">
        <v>2017</v>
      </c>
      <c r="B11" s="121">
        <v>98</v>
      </c>
      <c r="C11" s="123">
        <v>12</v>
      </c>
      <c r="D11" s="123">
        <v>5</v>
      </c>
      <c r="E11" s="123">
        <v>34</v>
      </c>
      <c r="F11" s="123">
        <v>47</v>
      </c>
      <c r="G11" s="121">
        <v>465</v>
      </c>
      <c r="H11" s="123">
        <v>137</v>
      </c>
      <c r="I11" s="123">
        <v>2</v>
      </c>
      <c r="J11" s="123" t="s">
        <v>732</v>
      </c>
      <c r="K11" s="123">
        <v>27</v>
      </c>
      <c r="L11" s="123" t="s">
        <v>732</v>
      </c>
      <c r="M11" s="123" t="s">
        <v>732</v>
      </c>
      <c r="N11" s="123" t="s">
        <v>732</v>
      </c>
      <c r="O11" s="123">
        <v>286</v>
      </c>
      <c r="P11" s="123">
        <v>1</v>
      </c>
      <c r="Q11" s="182">
        <v>12</v>
      </c>
      <c r="R11" s="626">
        <v>2017</v>
      </c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</row>
    <row r="12" spans="1:30" s="762" customFormat="1" ht="24" customHeight="1" x14ac:dyDescent="0.15">
      <c r="A12" s="71">
        <v>2018</v>
      </c>
      <c r="B12" s="121">
        <v>104</v>
      </c>
      <c r="C12" s="123">
        <v>12</v>
      </c>
      <c r="D12" s="123">
        <v>5</v>
      </c>
      <c r="E12" s="123">
        <v>38</v>
      </c>
      <c r="F12" s="123">
        <v>49</v>
      </c>
      <c r="G12" s="121">
        <v>485</v>
      </c>
      <c r="H12" s="123">
        <v>143</v>
      </c>
      <c r="I12" s="123">
        <v>2</v>
      </c>
      <c r="J12" s="123">
        <v>0</v>
      </c>
      <c r="K12" s="123">
        <v>31</v>
      </c>
      <c r="L12" s="123">
        <v>0</v>
      </c>
      <c r="M12" s="123">
        <v>0</v>
      </c>
      <c r="N12" s="123">
        <v>0</v>
      </c>
      <c r="O12" s="123">
        <v>294</v>
      </c>
      <c r="P12" s="123">
        <v>1</v>
      </c>
      <c r="Q12" s="182">
        <v>14</v>
      </c>
      <c r="R12" s="643">
        <v>2018</v>
      </c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</row>
    <row r="13" spans="1:30" s="181" customFormat="1" ht="24" customHeight="1" x14ac:dyDescent="0.15">
      <c r="A13" s="676">
        <v>2019</v>
      </c>
      <c r="B13" s="959">
        <v>70</v>
      </c>
      <c r="C13" s="959">
        <v>10</v>
      </c>
      <c r="D13" s="959">
        <v>7</v>
      </c>
      <c r="E13" s="959" t="s">
        <v>732</v>
      </c>
      <c r="F13" s="959">
        <v>53</v>
      </c>
      <c r="G13" s="959">
        <v>516</v>
      </c>
      <c r="H13" s="959">
        <v>155</v>
      </c>
      <c r="I13" s="959">
        <v>1</v>
      </c>
      <c r="J13" s="959" t="s">
        <v>732</v>
      </c>
      <c r="K13" s="959">
        <v>14</v>
      </c>
      <c r="L13" s="959" t="s">
        <v>732</v>
      </c>
      <c r="M13" s="959">
        <v>1</v>
      </c>
      <c r="N13" s="959" t="s">
        <v>732</v>
      </c>
      <c r="O13" s="959">
        <v>318</v>
      </c>
      <c r="P13" s="959">
        <v>11</v>
      </c>
      <c r="Q13" s="960">
        <v>16</v>
      </c>
      <c r="R13" s="675">
        <v>2019</v>
      </c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0" ht="12.75" customHeight="1" x14ac:dyDescent="0.3">
      <c r="A14" s="158" t="s">
        <v>152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87"/>
      <c r="N14" s="103"/>
      <c r="O14" s="103"/>
      <c r="P14" s="103"/>
      <c r="Q14" s="103"/>
    </row>
    <row r="15" spans="1:30" ht="12.75" customHeight="1" x14ac:dyDescent="0.3">
      <c r="A15" s="163" t="s">
        <v>454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87"/>
      <c r="N15" s="103"/>
      <c r="O15" s="103"/>
      <c r="P15" s="103"/>
      <c r="Q15" s="103"/>
    </row>
    <row r="16" spans="1:30" x14ac:dyDescent="0.3">
      <c r="A16" s="100"/>
      <c r="B16" s="101"/>
      <c r="C16" s="101"/>
      <c r="D16" s="101"/>
      <c r="E16" s="101"/>
      <c r="F16" s="101"/>
      <c r="G16" s="101"/>
      <c r="H16" s="183"/>
      <c r="I16" s="101"/>
      <c r="J16" s="183"/>
      <c r="K16" s="183"/>
      <c r="L16" s="183"/>
      <c r="M16" s="87"/>
      <c r="N16" s="103"/>
      <c r="O16" s="93"/>
      <c r="P16" s="93"/>
      <c r="Q16" s="184"/>
      <c r="R16" s="100"/>
    </row>
    <row r="17" spans="1:18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87"/>
      <c r="N17" s="103"/>
      <c r="O17" s="103"/>
      <c r="P17" s="103"/>
      <c r="Q17" s="103"/>
      <c r="R17" s="100"/>
    </row>
    <row r="18" spans="1:18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87"/>
      <c r="N18" s="103"/>
      <c r="O18" s="103"/>
      <c r="P18" s="103"/>
      <c r="Q18" s="103"/>
      <c r="R18" s="100"/>
    </row>
    <row r="19" spans="1:18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87"/>
      <c r="N19" s="103"/>
      <c r="O19" s="103"/>
      <c r="P19" s="103"/>
      <c r="Q19" s="103"/>
      <c r="R19" s="100"/>
    </row>
    <row r="20" spans="1:18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87"/>
      <c r="N20" s="103"/>
      <c r="O20" s="103"/>
      <c r="P20" s="103"/>
      <c r="Q20" s="103"/>
      <c r="R20" s="100"/>
    </row>
    <row r="21" spans="1:18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87"/>
      <c r="N21" s="103"/>
      <c r="O21" s="103"/>
      <c r="P21" s="103"/>
      <c r="Q21" s="103"/>
      <c r="R21" s="100"/>
    </row>
    <row r="22" spans="1:18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87"/>
      <c r="N22" s="103"/>
      <c r="O22" s="103"/>
      <c r="P22" s="103"/>
      <c r="Q22" s="103"/>
      <c r="R22" s="100"/>
    </row>
    <row r="23" spans="1:18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87"/>
      <c r="N23" s="103"/>
      <c r="O23" s="103"/>
      <c r="P23" s="103"/>
      <c r="Q23" s="103"/>
      <c r="R23" s="100"/>
    </row>
    <row r="24" spans="1:18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87"/>
      <c r="N24" s="103"/>
      <c r="O24" s="103"/>
      <c r="P24" s="103"/>
      <c r="Q24" s="103"/>
      <c r="R24" s="100"/>
    </row>
    <row r="25" spans="1:18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87"/>
      <c r="N25" s="103"/>
      <c r="O25" s="103"/>
      <c r="P25" s="103"/>
      <c r="Q25" s="103"/>
      <c r="R25" s="100"/>
    </row>
    <row r="26" spans="1:18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87"/>
      <c r="N26" s="103"/>
      <c r="O26" s="103"/>
      <c r="P26" s="103"/>
      <c r="Q26" s="103"/>
      <c r="R26" s="100"/>
    </row>
    <row r="27" spans="1:18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87"/>
      <c r="N27" s="103"/>
      <c r="O27" s="103"/>
      <c r="P27" s="103"/>
      <c r="Q27" s="103"/>
      <c r="R27" s="100"/>
    </row>
    <row r="28" spans="1:18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87"/>
      <c r="N28" s="103"/>
      <c r="O28" s="103"/>
      <c r="P28" s="103"/>
      <c r="Q28" s="103"/>
      <c r="R28" s="100"/>
    </row>
    <row r="29" spans="1:18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87"/>
      <c r="N29" s="103"/>
      <c r="O29" s="103"/>
      <c r="P29" s="103"/>
      <c r="Q29" s="103"/>
      <c r="R29" s="100"/>
    </row>
    <row r="30" spans="1:18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87"/>
      <c r="N30" s="103"/>
      <c r="O30" s="103"/>
      <c r="P30" s="103"/>
      <c r="Q30" s="103"/>
      <c r="R30" s="100"/>
    </row>
    <row r="31" spans="1:18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87"/>
      <c r="N31" s="103"/>
      <c r="O31" s="103"/>
      <c r="P31" s="103"/>
      <c r="Q31" s="103"/>
      <c r="R31" s="100"/>
    </row>
    <row r="32" spans="1:18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87"/>
      <c r="N32" s="103"/>
      <c r="O32" s="103"/>
      <c r="P32" s="103"/>
      <c r="Q32" s="103"/>
      <c r="R32" s="100"/>
    </row>
    <row r="33" spans="1:18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87"/>
      <c r="N33" s="103"/>
      <c r="O33" s="103"/>
      <c r="P33" s="103"/>
      <c r="Q33" s="103"/>
      <c r="R33" s="100"/>
    </row>
    <row r="34" spans="1:18" x14ac:dyDescent="0.3">
      <c r="A34" s="10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87"/>
      <c r="N34" s="103"/>
      <c r="O34" s="103"/>
      <c r="P34" s="103"/>
      <c r="Q34" s="103"/>
      <c r="R34" s="100"/>
    </row>
    <row r="35" spans="1:18" x14ac:dyDescent="0.3">
      <c r="A35" s="10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87"/>
      <c r="N35" s="103"/>
      <c r="O35" s="103"/>
      <c r="P35" s="103"/>
      <c r="Q35" s="103"/>
      <c r="R35" s="100"/>
    </row>
    <row r="36" spans="1:18" x14ac:dyDescent="0.3">
      <c r="A36" s="10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87"/>
      <c r="N36" s="103"/>
      <c r="O36" s="103"/>
      <c r="P36" s="103"/>
      <c r="Q36" s="103"/>
      <c r="R36" s="100"/>
    </row>
    <row r="37" spans="1:18" x14ac:dyDescent="0.3">
      <c r="A37" s="10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87"/>
      <c r="N37" s="103"/>
      <c r="O37" s="103"/>
      <c r="P37" s="103"/>
      <c r="Q37" s="103"/>
      <c r="R37" s="100"/>
    </row>
    <row r="38" spans="1:18" x14ac:dyDescent="0.3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87"/>
      <c r="N38" s="103"/>
      <c r="O38" s="103"/>
      <c r="P38" s="103"/>
      <c r="Q38" s="103"/>
      <c r="R38" s="100"/>
    </row>
  </sheetData>
  <mergeCells count="14">
    <mergeCell ref="J1:R1"/>
    <mergeCell ref="A1:I1"/>
    <mergeCell ref="R3:R6"/>
    <mergeCell ref="G5:G6"/>
    <mergeCell ref="I5:I6"/>
    <mergeCell ref="G3:I3"/>
    <mergeCell ref="J5:J6"/>
    <mergeCell ref="A3:A6"/>
    <mergeCell ref="O5:O6"/>
    <mergeCell ref="B5:B6"/>
    <mergeCell ref="C5:C6"/>
    <mergeCell ref="E5:E6"/>
    <mergeCell ref="H5:H6"/>
    <mergeCell ref="P5:P6"/>
  </mergeCells>
  <phoneticPr fontId="43" type="noConversion"/>
  <pageMargins left="0.90541666746139526" right="0.90541666746139526" top="1.2597222328186035" bottom="1.4959722757339478" header="0.82652777433395386" footer="0.51166665554046631"/>
  <pageSetup paperSize="9" scale="43" orientation="portrait" r:id="rId1"/>
  <headerFooter>
    <oddHeader xml:space="preserve">&amp;L&amp;"돋움,Regular"   &amp;P&amp;R&amp;"돋움,Regular"&amp;P  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45</vt:i4>
      </vt:variant>
      <vt:variant>
        <vt:lpstr>이름이 지정된 범위</vt:lpstr>
      </vt:variant>
      <vt:variant>
        <vt:i4>40</vt:i4>
      </vt:variant>
    </vt:vector>
  </HeadingPairs>
  <TitlesOfParts>
    <vt:vector size="85" baseType="lpstr">
      <vt:lpstr>Sheet1</vt:lpstr>
      <vt:lpstr>Chart1</vt:lpstr>
      <vt:lpstr>XXXXXX</vt:lpstr>
      <vt:lpstr>laroux</vt:lpstr>
      <vt:lpstr>1.의료기관</vt:lpstr>
      <vt:lpstr>2.의료기관종사의료인력</vt:lpstr>
      <vt:lpstr>3.보건소인력</vt:lpstr>
      <vt:lpstr>4.보건지소및보건진료소인력</vt:lpstr>
      <vt:lpstr>5.의약품등제조업소및판매업소</vt:lpstr>
      <vt:lpstr>6.식품위생관계업소(2-1)(2-2)</vt:lpstr>
      <vt:lpstr>7.공중위생관계업소</vt:lpstr>
      <vt:lpstr>8.예방접종</vt:lpstr>
      <vt:lpstr>9.법정전염병발생및사망(3-1)(3-2)(3-3)</vt:lpstr>
      <vt:lpstr>10.한센병보건소등록</vt:lpstr>
      <vt:lpstr>11.결핵환자현황</vt:lpstr>
      <vt:lpstr>12.보건소구강보건사업실적</vt:lpstr>
      <vt:lpstr>13.모자보건사업실적</vt:lpstr>
      <vt:lpstr>14.건강보험 적용인구</vt:lpstr>
      <vt:lpstr>15.건강보험급여</vt:lpstr>
      <vt:lpstr>16.건강보험대상자 진료실적</vt:lpstr>
      <vt:lpstr>17.국민연금가입자</vt:lpstr>
      <vt:lpstr>18.국민연금급여지급현황(2-1)(2-2)</vt:lpstr>
      <vt:lpstr>19.국가보훈대상자(2-1)(2-2)</vt:lpstr>
      <vt:lpstr>20.국가보훈대상자취업</vt:lpstr>
      <vt:lpstr>21.국가보훈대상자,자녀취학</vt:lpstr>
      <vt:lpstr>22. 사회복지시설</vt:lpstr>
      <vt:lpstr>23.노인여가복지시설</vt:lpstr>
      <vt:lpstr>24.노인주거복지시설</vt:lpstr>
      <vt:lpstr>25.노인의료복지시설</vt:lpstr>
      <vt:lpstr>26.재가노인복지시설</vt:lpstr>
      <vt:lpstr>27.국민기초생활보장수급자</vt:lpstr>
      <vt:lpstr>28.기초노령연금수급자수</vt:lpstr>
      <vt:lpstr>29.여성복지시설</vt:lpstr>
      <vt:lpstr>30.여성폭력상담</vt:lpstr>
      <vt:lpstr>31.아동복지시설</vt:lpstr>
      <vt:lpstr>32. 장애인복지 생활시설</vt:lpstr>
      <vt:lpstr>33.장애인등록현황(2-1)(2-2)</vt:lpstr>
      <vt:lpstr>34.저소득및한부모가정</vt:lpstr>
      <vt:lpstr>35.묘지및봉안시설</vt:lpstr>
      <vt:lpstr>36.방문건강관리사업실적</vt:lpstr>
      <vt:lpstr>37.건강생활실천교육</vt:lpstr>
      <vt:lpstr>38.성인병예방및관리교육</vt:lpstr>
      <vt:lpstr>39.어린이집</vt:lpstr>
      <vt:lpstr>40.사회복지자원봉사자현황</vt:lpstr>
      <vt:lpstr>41. 독거노인현황 (2-1)(2-2)</vt:lpstr>
      <vt:lpstr>'1.의료기관'!Print_Area</vt:lpstr>
      <vt:lpstr>'10.한센병보건소등록'!Print_Area</vt:lpstr>
      <vt:lpstr>'11.결핵환자현황'!Print_Area</vt:lpstr>
      <vt:lpstr>'12.보건소구강보건사업실적'!Print_Area</vt:lpstr>
      <vt:lpstr>'13.모자보건사업실적'!Print_Area</vt:lpstr>
      <vt:lpstr>'14.건강보험 적용인구'!Print_Area</vt:lpstr>
      <vt:lpstr>'15.건강보험급여'!Print_Area</vt:lpstr>
      <vt:lpstr>'16.건강보험대상자 진료실적'!Print_Area</vt:lpstr>
      <vt:lpstr>'17.국민연금가입자'!Print_Area</vt:lpstr>
      <vt:lpstr>'18.국민연금급여지급현황(2-1)(2-2)'!Print_Area</vt:lpstr>
      <vt:lpstr>'19.국가보훈대상자(2-1)(2-2)'!Print_Area</vt:lpstr>
      <vt:lpstr>'2.의료기관종사의료인력'!Print_Area</vt:lpstr>
      <vt:lpstr>'20.국가보훈대상자취업'!Print_Area</vt:lpstr>
      <vt:lpstr>'21.국가보훈대상자,자녀취학'!Print_Area</vt:lpstr>
      <vt:lpstr>'22. 사회복지시설'!Print_Area</vt:lpstr>
      <vt:lpstr>'23.노인여가복지시설'!Print_Area</vt:lpstr>
      <vt:lpstr>'24.노인주거복지시설'!Print_Area</vt:lpstr>
      <vt:lpstr>'25.노인의료복지시설'!Print_Area</vt:lpstr>
      <vt:lpstr>'26.재가노인복지시설'!Print_Area</vt:lpstr>
      <vt:lpstr>'27.국민기초생활보장수급자'!Print_Area</vt:lpstr>
      <vt:lpstr>'28.기초노령연금수급자수'!Print_Area</vt:lpstr>
      <vt:lpstr>'29.여성복지시설'!Print_Area</vt:lpstr>
      <vt:lpstr>'30.여성폭력상담'!Print_Area</vt:lpstr>
      <vt:lpstr>'31.아동복지시설'!Print_Area</vt:lpstr>
      <vt:lpstr>'32. 장애인복지 생활시설'!Print_Area</vt:lpstr>
      <vt:lpstr>'33.장애인등록현황(2-1)(2-2)'!Print_Area</vt:lpstr>
      <vt:lpstr>'34.저소득및한부모가정'!Print_Area</vt:lpstr>
      <vt:lpstr>'35.묘지및봉안시설'!Print_Area</vt:lpstr>
      <vt:lpstr>'36.방문건강관리사업실적'!Print_Area</vt:lpstr>
      <vt:lpstr>'37.건강생활실천교육'!Print_Area</vt:lpstr>
      <vt:lpstr>'38.성인병예방및관리교육'!Print_Area</vt:lpstr>
      <vt:lpstr>'39.어린이집'!Print_Area</vt:lpstr>
      <vt:lpstr>'4.보건지소및보건진료소인력'!Print_Area</vt:lpstr>
      <vt:lpstr>'40.사회복지자원봉사자현황'!Print_Area</vt:lpstr>
      <vt:lpstr>'41. 독거노인현황 (2-1)(2-2)'!Print_Area</vt:lpstr>
      <vt:lpstr>'5.의약품등제조업소및판매업소'!Print_Area</vt:lpstr>
      <vt:lpstr>'6.식품위생관계업소(2-1)(2-2)'!Print_Area</vt:lpstr>
      <vt:lpstr>'7.공중위생관계업소'!Print_Area</vt:lpstr>
      <vt:lpstr>'8.예방접종'!Print_Area</vt:lpstr>
      <vt:lpstr>'9.법정전염병발생및사망(3-1)(3-2)(3-3)'!Print_Area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</cp:revision>
  <cp:lastPrinted>2018-11-28T01:04:10Z</cp:lastPrinted>
  <dcterms:created xsi:type="dcterms:W3CDTF">2002-01-07T07:03:55Z</dcterms:created>
  <dcterms:modified xsi:type="dcterms:W3CDTF">2021-04-11T23:29:49Z</dcterms:modified>
  <cp:version>1100.0100.01</cp:version>
</cp:coreProperties>
</file>