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★통계자료\2.자동차 등록현황(한글,엑셀)-시홈페이지게채,통계게시판 게시\2021\"/>
    </mc:Choice>
  </mc:AlternateContent>
  <bookViews>
    <workbookView xWindow="360" yWindow="420" windowWidth="17115" windowHeight="11160"/>
  </bookViews>
  <sheets>
    <sheet name="자동차" sheetId="1" r:id="rId1"/>
  </sheets>
  <calcPr calcId="162913"/>
</workbook>
</file>

<file path=xl/calcChain.xml><?xml version="1.0" encoding="utf-8"?>
<calcChain xmlns="http://schemas.openxmlformats.org/spreadsheetml/2006/main">
  <c r="M6" i="1" l="1"/>
  <c r="L6" i="1"/>
  <c r="I6" i="1"/>
  <c r="F6" i="1"/>
  <c r="F5" i="1" l="1"/>
  <c r="G5" i="1"/>
  <c r="J5" i="1"/>
  <c r="O5" i="1"/>
  <c r="P5" i="1"/>
  <c r="E6" i="1"/>
  <c r="I5" i="1"/>
  <c r="L5" i="1"/>
  <c r="D6" i="1"/>
  <c r="N6" i="1"/>
  <c r="C7" i="1"/>
  <c r="D7" i="1"/>
  <c r="E7" i="1"/>
  <c r="H7" i="1"/>
  <c r="K7" i="1"/>
  <c r="N7" i="1"/>
  <c r="C8" i="1"/>
  <c r="D8" i="1"/>
  <c r="E8" i="1"/>
  <c r="H8" i="1"/>
  <c r="K8" i="1"/>
  <c r="N8" i="1"/>
  <c r="C9" i="1"/>
  <c r="D9" i="1"/>
  <c r="E9" i="1"/>
  <c r="H9" i="1"/>
  <c r="K9" i="1"/>
  <c r="N9" i="1"/>
  <c r="C10" i="1"/>
  <c r="D10" i="1"/>
  <c r="E10" i="1"/>
  <c r="H10" i="1"/>
  <c r="K10" i="1"/>
  <c r="N10" i="1"/>
  <c r="C11" i="1"/>
  <c r="D11" i="1"/>
  <c r="E11" i="1"/>
  <c r="H11" i="1"/>
  <c r="K11" i="1"/>
  <c r="N11" i="1"/>
  <c r="C12" i="1"/>
  <c r="D12" i="1"/>
  <c r="E12" i="1"/>
  <c r="H12" i="1"/>
  <c r="K12" i="1"/>
  <c r="N12" i="1"/>
  <c r="C13" i="1"/>
  <c r="D13" i="1"/>
  <c r="E13" i="1"/>
  <c r="H13" i="1"/>
  <c r="K13" i="1"/>
  <c r="N13" i="1"/>
  <c r="C14" i="1"/>
  <c r="D14" i="1"/>
  <c r="E14" i="1"/>
  <c r="H14" i="1"/>
  <c r="K14" i="1"/>
  <c r="N14" i="1"/>
  <c r="C15" i="1"/>
  <c r="D15" i="1"/>
  <c r="E15" i="1"/>
  <c r="H15" i="1"/>
  <c r="K15" i="1"/>
  <c r="N15" i="1"/>
  <c r="C16" i="1"/>
  <c r="D16" i="1"/>
  <c r="E16" i="1"/>
  <c r="H16" i="1"/>
  <c r="K16" i="1"/>
  <c r="N16" i="1"/>
  <c r="C17" i="1"/>
  <c r="D17" i="1"/>
  <c r="E17" i="1"/>
  <c r="H17" i="1"/>
  <c r="K17" i="1"/>
  <c r="N17" i="1"/>
  <c r="C18" i="1"/>
  <c r="D18" i="1"/>
  <c r="E18" i="1"/>
  <c r="H18" i="1"/>
  <c r="K18" i="1"/>
  <c r="N18" i="1"/>
  <c r="C19" i="1"/>
  <c r="D19" i="1"/>
  <c r="E19" i="1"/>
  <c r="H19" i="1"/>
  <c r="K19" i="1"/>
  <c r="N19" i="1"/>
  <c r="C20" i="1"/>
  <c r="D20" i="1"/>
  <c r="E20" i="1"/>
  <c r="H20" i="1"/>
  <c r="K20" i="1"/>
  <c r="N20" i="1"/>
  <c r="C21" i="1"/>
  <c r="D21" i="1"/>
  <c r="E21" i="1"/>
  <c r="H21" i="1"/>
  <c r="K21" i="1"/>
  <c r="N21" i="1"/>
  <c r="C22" i="1"/>
  <c r="D22" i="1"/>
  <c r="E22" i="1"/>
  <c r="H22" i="1"/>
  <c r="K22" i="1"/>
  <c r="N22" i="1"/>
  <c r="C23" i="1"/>
  <c r="D23" i="1"/>
  <c r="E23" i="1"/>
  <c r="H23" i="1"/>
  <c r="K23" i="1"/>
  <c r="N23" i="1"/>
  <c r="B7" i="1" l="1"/>
  <c r="B12" i="1"/>
  <c r="B9" i="1"/>
  <c r="B18" i="1"/>
  <c r="B14" i="1"/>
  <c r="B23" i="1"/>
  <c r="B21" i="1"/>
  <c r="B17" i="1"/>
  <c r="B11" i="1"/>
  <c r="B8" i="1"/>
  <c r="B13" i="1"/>
  <c r="B10" i="1"/>
  <c r="H6" i="1"/>
  <c r="H5" i="1" s="1"/>
  <c r="B22" i="1"/>
  <c r="B20" i="1"/>
  <c r="B15" i="1"/>
  <c r="D5" i="1"/>
  <c r="E5" i="1"/>
  <c r="B19" i="1"/>
  <c r="B16" i="1"/>
  <c r="N5" i="1"/>
  <c r="C6" i="1"/>
  <c r="C5" i="1" s="1"/>
  <c r="M5" i="1"/>
  <c r="K6" i="1"/>
  <c r="K5" i="1" s="1"/>
  <c r="B6" i="1" l="1"/>
  <c r="B5" i="1" s="1"/>
</calcChain>
</file>

<file path=xl/sharedStrings.xml><?xml version="1.0" encoding="utf-8"?>
<sst xmlns="http://schemas.openxmlformats.org/spreadsheetml/2006/main" count="41" uniqueCount="29">
  <si>
    <t>구분</t>
    <phoneticPr fontId="3" type="noConversion"/>
  </si>
  <si>
    <t>총   계</t>
    <phoneticPr fontId="3" type="noConversion"/>
  </si>
  <si>
    <t>대야동</t>
    <phoneticPr fontId="3" type="noConversion"/>
  </si>
  <si>
    <t>신천동</t>
    <phoneticPr fontId="3" type="noConversion"/>
  </si>
  <si>
    <t>신현동</t>
    <phoneticPr fontId="3" type="noConversion"/>
  </si>
  <si>
    <t>은행동</t>
    <phoneticPr fontId="3" type="noConversion"/>
  </si>
  <si>
    <t>매화동</t>
    <phoneticPr fontId="3" type="noConversion"/>
  </si>
  <si>
    <t>목감동</t>
    <phoneticPr fontId="3" type="noConversion"/>
  </si>
  <si>
    <t>군자동</t>
    <phoneticPr fontId="3" type="noConversion"/>
  </si>
  <si>
    <t>정왕본동</t>
    <phoneticPr fontId="3" type="noConversion"/>
  </si>
  <si>
    <t>정왕1동</t>
    <phoneticPr fontId="3" type="noConversion"/>
  </si>
  <si>
    <t>정왕2동</t>
    <phoneticPr fontId="3" type="noConversion"/>
  </si>
  <si>
    <t>정왕3동</t>
    <phoneticPr fontId="3" type="noConversion"/>
  </si>
  <si>
    <t>정왕4동</t>
    <phoneticPr fontId="3" type="noConversion"/>
  </si>
  <si>
    <t>과림동</t>
    <phoneticPr fontId="3" type="noConversion"/>
  </si>
  <si>
    <t>연성동</t>
    <phoneticPr fontId="3" type="noConversion"/>
  </si>
  <si>
    <t>비사업용</t>
    <phoneticPr fontId="3" type="noConversion"/>
  </si>
  <si>
    <t>사업용</t>
    <phoneticPr fontId="3" type="noConversion"/>
  </si>
  <si>
    <t>총     계</t>
    <phoneticPr fontId="3" type="noConversion"/>
  </si>
  <si>
    <t>승     용</t>
    <phoneticPr fontId="3" type="noConversion"/>
  </si>
  <si>
    <t xml:space="preserve">승    합  </t>
    <phoneticPr fontId="3" type="noConversion"/>
  </si>
  <si>
    <t>화     물</t>
    <phoneticPr fontId="3" type="noConversion"/>
  </si>
  <si>
    <t>특     수</t>
    <phoneticPr fontId="3" type="noConversion"/>
  </si>
  <si>
    <t>계</t>
    <phoneticPr fontId="3" type="noConversion"/>
  </si>
  <si>
    <t>월곶동</t>
    <phoneticPr fontId="2" type="noConversion"/>
  </si>
  <si>
    <t>능곡동</t>
    <phoneticPr fontId="2" type="noConversion"/>
  </si>
  <si>
    <t>배곧동</t>
    <phoneticPr fontId="3" type="noConversion"/>
  </si>
  <si>
    <t>장곡동</t>
    <phoneticPr fontId="3" type="noConversion"/>
  </si>
  <si>
    <t>2021년 3월말 자동차 등록현황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</si>
</sst>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_(* #,##0_);_(* \(#,##0\);_(* &quot;-&quot;_);_(@_)"/>
  </numFmts>
  <fonts count="12" x14ac:knownFonts="1">
    <font>
      <sz val="10"/>
      <color indexed="8"/>
      <name val="굴림"/>
      <family val="3"/>
    </font>
    <font>
      <sz val="10"/>
      <color indexed="8"/>
      <name val="굴림"/>
      <family val="3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b/>
      <sz val="11"/>
      <color indexed="12"/>
      <name val="돋움"/>
      <family val="3"/>
      <charset val="129"/>
    </font>
    <font>
      <sz val="1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8"/>
      <name val="굴림"/>
      <family val="3"/>
    </font>
    <font>
      <sz val="10"/>
      <name val="돋움"/>
      <family val="3"/>
      <charset val="129"/>
    </font>
    <font>
      <b/>
      <sz val="24"/>
      <name val="돋움"/>
      <family val="3"/>
      <charset val="129"/>
    </font>
    <font>
      <b/>
      <sz val="10"/>
      <color theme="0"/>
      <name val="돋움"/>
      <family val="3"/>
      <charset val="129"/>
    </font>
    <font>
      <sz val="10"/>
      <color rgb="FF000000"/>
      <name val="굴림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39">
    <xf numFmtId="0" fontId="0" fillId="0" borderId="0" xfId="0"/>
    <xf numFmtId="41" fontId="4" fillId="0" borderId="0" xfId="1" applyNumberFormat="1" applyFont="1"/>
    <xf numFmtId="41" fontId="4" fillId="0" borderId="0" xfId="1" applyNumberFormat="1" applyFont="1" applyAlignment="1">
      <alignment horizontal="center" vertical="center"/>
    </xf>
    <xf numFmtId="41" fontId="5" fillId="0" borderId="0" xfId="1" applyNumberFormat="1" applyFont="1" applyAlignment="1">
      <alignment horizontal="center" vertical="center"/>
    </xf>
    <xf numFmtId="0" fontId="7" fillId="0" borderId="0" xfId="0" applyFont="1"/>
    <xf numFmtId="41" fontId="8" fillId="0" borderId="1" xfId="1" applyNumberFormat="1" applyFont="1" applyBorder="1" applyAlignment="1">
      <alignment horizontal="center" vertical="center"/>
    </xf>
    <xf numFmtId="41" fontId="8" fillId="0" borderId="2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6" fillId="2" borderId="3" xfId="1" applyNumberFormat="1" applyFont="1" applyFill="1" applyBorder="1" applyAlignment="1">
      <alignment vertical="center"/>
    </xf>
    <xf numFmtId="41" fontId="6" fillId="3" borderId="3" xfId="1" applyNumberFormat="1" applyFont="1" applyFill="1" applyBorder="1" applyAlignment="1">
      <alignment vertical="center"/>
    </xf>
    <xf numFmtId="41" fontId="6" fillId="2" borderId="4" xfId="1" applyNumberFormat="1" applyFont="1" applyFill="1" applyBorder="1" applyAlignment="1">
      <alignment vertical="center"/>
    </xf>
    <xf numFmtId="41" fontId="6" fillId="3" borderId="4" xfId="1" applyNumberFormat="1" applyFont="1" applyFill="1" applyBorder="1" applyAlignment="1">
      <alignment vertical="center"/>
    </xf>
    <xf numFmtId="41" fontId="10" fillId="4" borderId="5" xfId="1" applyNumberFormat="1" applyFont="1" applyFill="1" applyBorder="1" applyAlignment="1">
      <alignment horizontal="center" vertical="center"/>
    </xf>
    <xf numFmtId="41" fontId="10" fillId="4" borderId="6" xfId="1" applyNumberFormat="1" applyFont="1" applyFill="1" applyBorder="1" applyAlignment="1">
      <alignment horizontal="center" vertical="center" shrinkToFit="1"/>
    </xf>
    <xf numFmtId="41" fontId="10" fillId="4" borderId="7" xfId="1" applyNumberFormat="1" applyFont="1" applyFill="1" applyBorder="1" applyAlignment="1">
      <alignment horizontal="center" vertical="center" shrinkToFit="1"/>
    </xf>
    <xf numFmtId="41" fontId="6" fillId="0" borderId="4" xfId="1" applyNumberFormat="1" applyFont="1" applyBorder="1" applyAlignment="1">
      <alignment horizontal="center" vertical="center"/>
    </xf>
    <xf numFmtId="41" fontId="6" fillId="0" borderId="8" xfId="1" applyNumberFormat="1" applyFont="1" applyBorder="1" applyAlignment="1">
      <alignment horizontal="center" vertical="center"/>
    </xf>
    <xf numFmtId="41" fontId="6" fillId="0" borderId="9" xfId="1" applyNumberFormat="1" applyFont="1" applyBorder="1" applyAlignment="1">
      <alignment horizontal="center" vertical="center"/>
    </xf>
    <xf numFmtId="41" fontId="6" fillId="0" borderId="10" xfId="1" applyNumberFormat="1" applyFont="1" applyFill="1" applyBorder="1" applyAlignment="1">
      <alignment horizontal="center" vertical="center"/>
    </xf>
    <xf numFmtId="41" fontId="11" fillId="0" borderId="3" xfId="0" applyNumberFormat="1" applyFont="1" applyBorder="1" applyAlignment="1">
      <alignment horizontal="right" vertical="center" wrapText="1"/>
    </xf>
    <xf numFmtId="41" fontId="11" fillId="0" borderId="11" xfId="0" applyNumberFormat="1" applyFont="1" applyBorder="1" applyAlignment="1">
      <alignment horizontal="right" vertical="center" wrapText="1"/>
    </xf>
    <xf numFmtId="41" fontId="11" fillId="0" borderId="3" xfId="1" applyNumberFormat="1" applyFont="1" applyBorder="1" applyAlignment="1">
      <alignment horizontal="right" vertical="center" wrapText="1"/>
    </xf>
    <xf numFmtId="41" fontId="11" fillId="0" borderId="4" xfId="0" applyNumberFormat="1" applyFont="1" applyBorder="1" applyAlignment="1">
      <alignment horizontal="right" vertical="center" wrapText="1"/>
    </xf>
    <xf numFmtId="41" fontId="11" fillId="0" borderId="12" xfId="0" applyNumberFormat="1" applyFont="1" applyBorder="1" applyAlignment="1">
      <alignment horizontal="right" vertical="center" wrapText="1"/>
    </xf>
    <xf numFmtId="41" fontId="8" fillId="0" borderId="13" xfId="1" applyNumberFormat="1" applyFont="1" applyBorder="1" applyAlignment="1">
      <alignment horizontal="center" vertical="center"/>
    </xf>
    <xf numFmtId="41" fontId="11" fillId="0" borderId="14" xfId="0" applyNumberFormat="1" applyFont="1" applyBorder="1" applyAlignment="1">
      <alignment horizontal="right" vertical="center" wrapText="1"/>
    </xf>
    <xf numFmtId="41" fontId="11" fillId="0" borderId="15" xfId="0" applyNumberFormat="1" applyFont="1" applyBorder="1" applyAlignment="1">
      <alignment horizontal="right" vertical="center" wrapText="1"/>
    </xf>
    <xf numFmtId="41" fontId="0" fillId="0" borderId="0" xfId="0" applyNumberFormat="1" applyAlignment="1">
      <alignment vertical="center"/>
    </xf>
    <xf numFmtId="41" fontId="7" fillId="0" borderId="0" xfId="0" applyNumberFormat="1" applyFont="1"/>
    <xf numFmtId="41" fontId="6" fillId="2" borderId="14" xfId="1" applyNumberFormat="1" applyFont="1" applyFill="1" applyBorder="1" applyAlignment="1">
      <alignment vertical="center"/>
    </xf>
    <xf numFmtId="41" fontId="6" fillId="3" borderId="14" xfId="1" applyNumberFormat="1" applyFont="1" applyFill="1" applyBorder="1" applyAlignment="1">
      <alignment vertical="center"/>
    </xf>
    <xf numFmtId="41" fontId="9" fillId="0" borderId="0" xfId="1" applyNumberFormat="1" applyFont="1" applyAlignment="1">
      <alignment horizontal="center" vertical="center"/>
    </xf>
    <xf numFmtId="41" fontId="4" fillId="0" borderId="16" xfId="1" applyNumberFormat="1" applyFont="1" applyBorder="1" applyAlignment="1">
      <alignment horizontal="right"/>
    </xf>
    <xf numFmtId="41" fontId="6" fillId="0" borderId="21" xfId="1" applyNumberFormat="1" applyFont="1" applyBorder="1" applyAlignment="1">
      <alignment horizontal="center" vertical="center"/>
    </xf>
    <xf numFmtId="41" fontId="6" fillId="0" borderId="22" xfId="1" applyNumberFormat="1" applyFont="1" applyBorder="1" applyAlignment="1">
      <alignment horizontal="center" vertical="center"/>
    </xf>
    <xf numFmtId="41" fontId="6" fillId="0" borderId="17" xfId="1" applyNumberFormat="1" applyFont="1" applyBorder="1" applyAlignment="1">
      <alignment horizontal="center" vertical="center"/>
    </xf>
    <xf numFmtId="41" fontId="6" fillId="0" borderId="18" xfId="1" applyNumberFormat="1" applyFont="1" applyBorder="1" applyAlignment="1">
      <alignment horizontal="center" vertical="center"/>
    </xf>
    <xf numFmtId="41" fontId="6" fillId="0" borderId="20" xfId="1" applyNumberFormat="1" applyFont="1" applyBorder="1" applyAlignment="1">
      <alignment horizontal="center" vertical="center"/>
    </xf>
    <xf numFmtId="41" fontId="6" fillId="0" borderId="19" xfId="1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zoomScaleNormal="100" zoomScaleSheetLayoutView="100" workbookViewId="0">
      <pane ySplit="5" topLeftCell="A6" activePane="bottomLeft" state="frozen"/>
      <selection pane="bottomLeft" sqref="A1:P1"/>
    </sheetView>
  </sheetViews>
  <sheetFormatPr defaultRowHeight="30.75" customHeight="1" x14ac:dyDescent="0.15"/>
  <cols>
    <col min="1" max="16" width="12.7109375" customWidth="1"/>
    <col min="18" max="18" width="10.28515625" bestFit="1" customWidth="1"/>
    <col min="19" max="20" width="9.28515625" bestFit="1" customWidth="1"/>
  </cols>
  <sheetData>
    <row r="1" spans="1:20" ht="63.75" customHeight="1" x14ac:dyDescent="0.15">
      <c r="A1" s="31" t="s">
        <v>28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20" ht="12.75" customHeight="1" thickBot="1" x14ac:dyDescent="0.2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2"/>
      <c r="O2" s="32"/>
      <c r="P2" s="32"/>
    </row>
    <row r="3" spans="1:20" ht="33.75" customHeight="1" x14ac:dyDescent="0.15">
      <c r="A3" s="33" t="s">
        <v>0</v>
      </c>
      <c r="B3" s="35" t="s">
        <v>18</v>
      </c>
      <c r="C3" s="36"/>
      <c r="D3" s="37"/>
      <c r="E3" s="35" t="s">
        <v>19</v>
      </c>
      <c r="F3" s="36"/>
      <c r="G3" s="37"/>
      <c r="H3" s="35" t="s">
        <v>20</v>
      </c>
      <c r="I3" s="36"/>
      <c r="J3" s="37"/>
      <c r="K3" s="35" t="s">
        <v>21</v>
      </c>
      <c r="L3" s="36"/>
      <c r="M3" s="37"/>
      <c r="N3" s="35" t="s">
        <v>22</v>
      </c>
      <c r="O3" s="36"/>
      <c r="P3" s="38"/>
    </row>
    <row r="4" spans="1:20" ht="33.75" customHeight="1" thickBot="1" x14ac:dyDescent="0.2">
      <c r="A4" s="34"/>
      <c r="B4" s="15" t="s">
        <v>23</v>
      </c>
      <c r="C4" s="15" t="s">
        <v>16</v>
      </c>
      <c r="D4" s="15" t="s">
        <v>17</v>
      </c>
      <c r="E4" s="15" t="s">
        <v>23</v>
      </c>
      <c r="F4" s="15" t="s">
        <v>16</v>
      </c>
      <c r="G4" s="15" t="s">
        <v>17</v>
      </c>
      <c r="H4" s="15" t="s">
        <v>23</v>
      </c>
      <c r="I4" s="15" t="s">
        <v>16</v>
      </c>
      <c r="J4" s="15" t="s">
        <v>17</v>
      </c>
      <c r="K4" s="15" t="s">
        <v>23</v>
      </c>
      <c r="L4" s="15" t="s">
        <v>16</v>
      </c>
      <c r="M4" s="15" t="s">
        <v>17</v>
      </c>
      <c r="N4" s="16" t="s">
        <v>23</v>
      </c>
      <c r="O4" s="17" t="s">
        <v>16</v>
      </c>
      <c r="P4" s="18" t="s">
        <v>17</v>
      </c>
    </row>
    <row r="5" spans="1:20" s="4" customFormat="1" ht="33.75" customHeight="1" x14ac:dyDescent="0.15">
      <c r="A5" s="12" t="s">
        <v>1</v>
      </c>
      <c r="B5" s="13">
        <f t="shared" ref="B5:P5" si="0">SUM(B6:B23)</f>
        <v>255863</v>
      </c>
      <c r="C5" s="13">
        <f t="shared" si="0"/>
        <v>247944</v>
      </c>
      <c r="D5" s="13">
        <f t="shared" si="0"/>
        <v>7919</v>
      </c>
      <c r="E5" s="13">
        <f>SUM(E6:E23)</f>
        <v>205662</v>
      </c>
      <c r="F5" s="13">
        <f t="shared" si="0"/>
        <v>203931</v>
      </c>
      <c r="G5" s="13">
        <f t="shared" si="0"/>
        <v>1731</v>
      </c>
      <c r="H5" s="13">
        <f t="shared" si="0"/>
        <v>7746</v>
      </c>
      <c r="I5" s="13">
        <f t="shared" si="0"/>
        <v>7296</v>
      </c>
      <c r="J5" s="13">
        <f t="shared" si="0"/>
        <v>450</v>
      </c>
      <c r="K5" s="13">
        <f t="shared" si="0"/>
        <v>41714</v>
      </c>
      <c r="L5" s="13">
        <f t="shared" si="0"/>
        <v>36316</v>
      </c>
      <c r="M5" s="13">
        <f t="shared" si="0"/>
        <v>5398</v>
      </c>
      <c r="N5" s="13">
        <f t="shared" si="0"/>
        <v>741</v>
      </c>
      <c r="O5" s="13">
        <f t="shared" si="0"/>
        <v>401</v>
      </c>
      <c r="P5" s="14">
        <f t="shared" si="0"/>
        <v>340</v>
      </c>
      <c r="R5" s="28"/>
    </row>
    <row r="6" spans="1:20" s="7" customFormat="1" ht="33.75" customHeight="1" x14ac:dyDescent="0.15">
      <c r="A6" s="5" t="s">
        <v>2</v>
      </c>
      <c r="B6" s="8">
        <f>C6+D6</f>
        <v>19954</v>
      </c>
      <c r="C6" s="8">
        <f>F6+I6+L6+O6</f>
        <v>19603</v>
      </c>
      <c r="D6" s="8">
        <f>G6+J6+M6+P6</f>
        <v>351</v>
      </c>
      <c r="E6" s="9">
        <f>F6+G6</f>
        <v>15993</v>
      </c>
      <c r="F6" s="19">
        <f>15836+95</f>
        <v>15931</v>
      </c>
      <c r="G6" s="19">
        <v>62</v>
      </c>
      <c r="H6" s="9">
        <f>I6+J6</f>
        <v>599</v>
      </c>
      <c r="I6" s="19">
        <f>558+41</f>
        <v>599</v>
      </c>
      <c r="J6" s="19">
        <v>0</v>
      </c>
      <c r="K6" s="9">
        <f>L6+M6</f>
        <v>3300</v>
      </c>
      <c r="L6" s="19">
        <f>2886+149</f>
        <v>3035</v>
      </c>
      <c r="M6" s="19">
        <f>264+1</f>
        <v>265</v>
      </c>
      <c r="N6" s="9">
        <f>O6+P6</f>
        <v>62</v>
      </c>
      <c r="O6" s="19">
        <v>38</v>
      </c>
      <c r="P6" s="20">
        <v>24</v>
      </c>
      <c r="R6" s="27"/>
      <c r="S6" s="27"/>
    </row>
    <row r="7" spans="1:20" s="7" customFormat="1" ht="33.75" customHeight="1" x14ac:dyDescent="0.15">
      <c r="A7" s="5" t="s">
        <v>3</v>
      </c>
      <c r="B7" s="8">
        <f t="shared" ref="B7:B21" si="1">C7+D7</f>
        <v>14867</v>
      </c>
      <c r="C7" s="8">
        <f t="shared" ref="C7:C21" si="2">F7+I7+L7+O7</f>
        <v>14506</v>
      </c>
      <c r="D7" s="8">
        <f t="shared" ref="D7:D21" si="3">G7+J7+M7+P7</f>
        <v>361</v>
      </c>
      <c r="E7" s="9">
        <f>F7+G7</f>
        <v>11444</v>
      </c>
      <c r="F7" s="19">
        <v>11377</v>
      </c>
      <c r="G7" s="19">
        <v>67</v>
      </c>
      <c r="H7" s="9">
        <f t="shared" ref="H7:H22" si="4">I7+J7</f>
        <v>469</v>
      </c>
      <c r="I7" s="19">
        <v>469</v>
      </c>
      <c r="J7" s="19">
        <v>0</v>
      </c>
      <c r="K7" s="9">
        <f t="shared" ref="K7:K22" si="5">L7+M7</f>
        <v>2912</v>
      </c>
      <c r="L7" s="19">
        <v>2638</v>
      </c>
      <c r="M7" s="19">
        <v>274</v>
      </c>
      <c r="N7" s="9">
        <f t="shared" ref="N7:N21" si="6">O7+P7</f>
        <v>42</v>
      </c>
      <c r="O7" s="19">
        <v>22</v>
      </c>
      <c r="P7" s="20">
        <v>20</v>
      </c>
      <c r="R7" s="27"/>
      <c r="S7" s="27"/>
    </row>
    <row r="8" spans="1:20" s="7" customFormat="1" ht="33.75" customHeight="1" x14ac:dyDescent="0.15">
      <c r="A8" s="5" t="s">
        <v>4</v>
      </c>
      <c r="B8" s="8">
        <f t="shared" si="1"/>
        <v>6015</v>
      </c>
      <c r="C8" s="8">
        <f t="shared" si="2"/>
        <v>5583</v>
      </c>
      <c r="D8" s="8">
        <f t="shared" si="3"/>
        <v>432</v>
      </c>
      <c r="E8" s="9">
        <f t="shared" ref="E8:E21" si="7">F8+G8</f>
        <v>4024</v>
      </c>
      <c r="F8" s="19">
        <v>3986</v>
      </c>
      <c r="G8" s="19">
        <v>38</v>
      </c>
      <c r="H8" s="9">
        <f t="shared" si="4"/>
        <v>503</v>
      </c>
      <c r="I8" s="19">
        <v>205</v>
      </c>
      <c r="J8" s="19">
        <v>298</v>
      </c>
      <c r="K8" s="9">
        <f t="shared" si="5"/>
        <v>1450</v>
      </c>
      <c r="L8" s="19">
        <v>1364</v>
      </c>
      <c r="M8" s="19">
        <v>86</v>
      </c>
      <c r="N8" s="9">
        <f t="shared" si="6"/>
        <v>38</v>
      </c>
      <c r="O8" s="19">
        <v>28</v>
      </c>
      <c r="P8" s="20">
        <v>10</v>
      </c>
      <c r="R8" s="27"/>
      <c r="S8" s="27"/>
      <c r="T8" s="27"/>
    </row>
    <row r="9" spans="1:20" s="7" customFormat="1" ht="33.75" customHeight="1" x14ac:dyDescent="0.15">
      <c r="A9" s="5" t="s">
        <v>5</v>
      </c>
      <c r="B9" s="8">
        <f t="shared" si="1"/>
        <v>23096</v>
      </c>
      <c r="C9" s="8">
        <f t="shared" si="2"/>
        <v>22633</v>
      </c>
      <c r="D9" s="8">
        <f t="shared" si="3"/>
        <v>463</v>
      </c>
      <c r="E9" s="9">
        <f t="shared" si="7"/>
        <v>19440</v>
      </c>
      <c r="F9" s="19">
        <v>19326</v>
      </c>
      <c r="G9" s="19">
        <v>114</v>
      </c>
      <c r="H9" s="9">
        <f t="shared" si="4"/>
        <v>603</v>
      </c>
      <c r="I9" s="19">
        <v>570</v>
      </c>
      <c r="J9" s="19">
        <v>33</v>
      </c>
      <c r="K9" s="9">
        <f t="shared" si="5"/>
        <v>3009</v>
      </c>
      <c r="L9" s="19">
        <v>2716</v>
      </c>
      <c r="M9" s="19">
        <v>293</v>
      </c>
      <c r="N9" s="9">
        <f t="shared" si="6"/>
        <v>44</v>
      </c>
      <c r="O9" s="19">
        <v>21</v>
      </c>
      <c r="P9" s="20">
        <v>23</v>
      </c>
      <c r="R9" s="27"/>
      <c r="S9" s="27"/>
    </row>
    <row r="10" spans="1:20" s="7" customFormat="1" ht="33.75" customHeight="1" x14ac:dyDescent="0.15">
      <c r="A10" s="5" t="s">
        <v>6</v>
      </c>
      <c r="B10" s="8">
        <f t="shared" si="1"/>
        <v>6021</v>
      </c>
      <c r="C10" s="8">
        <f t="shared" si="2"/>
        <v>5874</v>
      </c>
      <c r="D10" s="8">
        <f t="shared" si="3"/>
        <v>147</v>
      </c>
      <c r="E10" s="9">
        <f t="shared" si="7"/>
        <v>4347</v>
      </c>
      <c r="F10" s="19">
        <v>4327</v>
      </c>
      <c r="G10" s="19">
        <v>20</v>
      </c>
      <c r="H10" s="9">
        <f t="shared" si="4"/>
        <v>211</v>
      </c>
      <c r="I10" s="19">
        <v>211</v>
      </c>
      <c r="J10" s="19">
        <v>0</v>
      </c>
      <c r="K10" s="9">
        <f t="shared" si="5"/>
        <v>1440</v>
      </c>
      <c r="L10" s="19">
        <v>1326</v>
      </c>
      <c r="M10" s="19">
        <v>114</v>
      </c>
      <c r="N10" s="9">
        <f t="shared" si="6"/>
        <v>23</v>
      </c>
      <c r="O10" s="19">
        <v>10</v>
      </c>
      <c r="P10" s="20">
        <v>13</v>
      </c>
      <c r="R10" s="27"/>
      <c r="S10" s="27"/>
      <c r="T10" s="27"/>
    </row>
    <row r="11" spans="1:20" s="7" customFormat="1" ht="33.75" customHeight="1" x14ac:dyDescent="0.15">
      <c r="A11" s="5" t="s">
        <v>7</v>
      </c>
      <c r="B11" s="8">
        <f t="shared" si="1"/>
        <v>19346</v>
      </c>
      <c r="C11" s="8">
        <f t="shared" si="2"/>
        <v>19036</v>
      </c>
      <c r="D11" s="8">
        <f t="shared" si="3"/>
        <v>310</v>
      </c>
      <c r="E11" s="9">
        <f t="shared" si="7"/>
        <v>16201</v>
      </c>
      <c r="F11" s="19">
        <v>16146</v>
      </c>
      <c r="G11" s="19">
        <v>55</v>
      </c>
      <c r="H11" s="9">
        <f t="shared" si="4"/>
        <v>448</v>
      </c>
      <c r="I11" s="19">
        <v>438</v>
      </c>
      <c r="J11" s="19">
        <v>10</v>
      </c>
      <c r="K11" s="9">
        <f t="shared" si="5"/>
        <v>2637</v>
      </c>
      <c r="L11" s="19">
        <v>2424</v>
      </c>
      <c r="M11" s="19">
        <v>213</v>
      </c>
      <c r="N11" s="9">
        <f t="shared" si="6"/>
        <v>60</v>
      </c>
      <c r="O11" s="19">
        <v>28</v>
      </c>
      <c r="P11" s="20">
        <v>32</v>
      </c>
      <c r="S11" s="27"/>
    </row>
    <row r="12" spans="1:20" s="7" customFormat="1" ht="33.75" customHeight="1" x14ac:dyDescent="0.15">
      <c r="A12" s="5" t="s">
        <v>8</v>
      </c>
      <c r="B12" s="8">
        <f t="shared" si="1"/>
        <v>9951</v>
      </c>
      <c r="C12" s="8">
        <f t="shared" si="2"/>
        <v>9713</v>
      </c>
      <c r="D12" s="8">
        <f t="shared" si="3"/>
        <v>238</v>
      </c>
      <c r="E12" s="9">
        <f t="shared" si="7"/>
        <v>7934</v>
      </c>
      <c r="F12" s="19">
        <v>7877</v>
      </c>
      <c r="G12" s="19">
        <v>57</v>
      </c>
      <c r="H12" s="9">
        <f t="shared" si="4"/>
        <v>318</v>
      </c>
      <c r="I12" s="19">
        <v>317</v>
      </c>
      <c r="J12" s="19">
        <v>1</v>
      </c>
      <c r="K12" s="9">
        <f t="shared" si="5"/>
        <v>1678</v>
      </c>
      <c r="L12" s="19">
        <v>1504</v>
      </c>
      <c r="M12" s="19">
        <v>174</v>
      </c>
      <c r="N12" s="9">
        <f t="shared" si="6"/>
        <v>21</v>
      </c>
      <c r="O12" s="19">
        <v>15</v>
      </c>
      <c r="P12" s="20">
        <v>6</v>
      </c>
      <c r="S12" s="27"/>
      <c r="T12" s="27"/>
    </row>
    <row r="13" spans="1:20" s="7" customFormat="1" ht="33.75" customHeight="1" x14ac:dyDescent="0.15">
      <c r="A13" s="5" t="s">
        <v>24</v>
      </c>
      <c r="B13" s="8">
        <f>C13+D13</f>
        <v>7962</v>
      </c>
      <c r="C13" s="8">
        <f>F13+I13+L13+O13</f>
        <v>7803</v>
      </c>
      <c r="D13" s="8">
        <f>G13+J13+M13+P13</f>
        <v>159</v>
      </c>
      <c r="E13" s="9">
        <f t="shared" si="7"/>
        <v>6424</v>
      </c>
      <c r="F13" s="19">
        <v>6405</v>
      </c>
      <c r="G13" s="19">
        <v>19</v>
      </c>
      <c r="H13" s="9">
        <f t="shared" si="4"/>
        <v>237</v>
      </c>
      <c r="I13" s="19">
        <v>237</v>
      </c>
      <c r="J13" s="19">
        <v>0</v>
      </c>
      <c r="K13" s="9">
        <f>L13+M13</f>
        <v>1266</v>
      </c>
      <c r="L13" s="19">
        <v>1147</v>
      </c>
      <c r="M13" s="19">
        <v>119</v>
      </c>
      <c r="N13" s="9">
        <f t="shared" si="6"/>
        <v>35</v>
      </c>
      <c r="O13" s="19">
        <v>14</v>
      </c>
      <c r="P13" s="20">
        <v>21</v>
      </c>
      <c r="T13" s="27"/>
    </row>
    <row r="14" spans="1:20" s="7" customFormat="1" ht="33.75" customHeight="1" x14ac:dyDescent="0.15">
      <c r="A14" s="5" t="s">
        <v>9</v>
      </c>
      <c r="B14" s="8">
        <f t="shared" si="1"/>
        <v>21089</v>
      </c>
      <c r="C14" s="8">
        <f t="shared" si="2"/>
        <v>19505</v>
      </c>
      <c r="D14" s="8">
        <f t="shared" si="3"/>
        <v>1584</v>
      </c>
      <c r="E14" s="9">
        <f t="shared" si="7"/>
        <v>15171</v>
      </c>
      <c r="F14" s="19">
        <v>14747</v>
      </c>
      <c r="G14" s="19">
        <v>424</v>
      </c>
      <c r="H14" s="9">
        <f t="shared" si="4"/>
        <v>706</v>
      </c>
      <c r="I14" s="19">
        <v>696</v>
      </c>
      <c r="J14" s="19">
        <v>10</v>
      </c>
      <c r="K14" s="9">
        <f t="shared" si="5"/>
        <v>5128</v>
      </c>
      <c r="L14" s="19">
        <v>4031</v>
      </c>
      <c r="M14" s="19">
        <v>1097</v>
      </c>
      <c r="N14" s="9">
        <f t="shared" si="6"/>
        <v>84</v>
      </c>
      <c r="O14" s="19">
        <v>31</v>
      </c>
      <c r="P14" s="20">
        <v>53</v>
      </c>
    </row>
    <row r="15" spans="1:20" s="7" customFormat="1" ht="33.75" customHeight="1" x14ac:dyDescent="0.15">
      <c r="A15" s="5" t="s">
        <v>10</v>
      </c>
      <c r="B15" s="8">
        <f t="shared" si="1"/>
        <v>18653</v>
      </c>
      <c r="C15" s="8">
        <f t="shared" si="2"/>
        <v>17775</v>
      </c>
      <c r="D15" s="8">
        <f t="shared" si="3"/>
        <v>878</v>
      </c>
      <c r="E15" s="9">
        <f t="shared" si="7"/>
        <v>13703</v>
      </c>
      <c r="F15" s="19">
        <v>13582</v>
      </c>
      <c r="G15" s="19">
        <v>121</v>
      </c>
      <c r="H15" s="9">
        <f t="shared" si="4"/>
        <v>663</v>
      </c>
      <c r="I15" s="19">
        <v>628</v>
      </c>
      <c r="J15" s="19">
        <v>35</v>
      </c>
      <c r="K15" s="9">
        <f t="shared" si="5"/>
        <v>4209</v>
      </c>
      <c r="L15" s="19">
        <v>3508</v>
      </c>
      <c r="M15" s="19">
        <v>701</v>
      </c>
      <c r="N15" s="9">
        <f t="shared" si="6"/>
        <v>78</v>
      </c>
      <c r="O15" s="19">
        <v>57</v>
      </c>
      <c r="P15" s="20">
        <v>21</v>
      </c>
    </row>
    <row r="16" spans="1:20" s="7" customFormat="1" ht="33.75" customHeight="1" x14ac:dyDescent="0.15">
      <c r="A16" s="5" t="s">
        <v>11</v>
      </c>
      <c r="B16" s="8">
        <f t="shared" si="1"/>
        <v>16822</v>
      </c>
      <c r="C16" s="8">
        <f t="shared" si="2"/>
        <v>16192</v>
      </c>
      <c r="D16" s="8">
        <f t="shared" si="3"/>
        <v>630</v>
      </c>
      <c r="E16" s="9">
        <f t="shared" si="7"/>
        <v>13823</v>
      </c>
      <c r="F16" s="19">
        <v>13648</v>
      </c>
      <c r="G16" s="19">
        <v>175</v>
      </c>
      <c r="H16" s="9">
        <f t="shared" si="4"/>
        <v>506</v>
      </c>
      <c r="I16" s="19">
        <v>479</v>
      </c>
      <c r="J16" s="19">
        <v>27</v>
      </c>
      <c r="K16" s="9">
        <f t="shared" si="5"/>
        <v>2465</v>
      </c>
      <c r="L16" s="19">
        <v>2046</v>
      </c>
      <c r="M16" s="19">
        <v>419</v>
      </c>
      <c r="N16" s="9">
        <f t="shared" si="6"/>
        <v>28</v>
      </c>
      <c r="O16" s="19">
        <v>19</v>
      </c>
      <c r="P16" s="20">
        <v>9</v>
      </c>
    </row>
    <row r="17" spans="1:16" s="7" customFormat="1" ht="33.75" customHeight="1" x14ac:dyDescent="0.15">
      <c r="A17" s="5" t="s">
        <v>12</v>
      </c>
      <c r="B17" s="8">
        <f t="shared" si="1"/>
        <v>12108</v>
      </c>
      <c r="C17" s="8">
        <f t="shared" si="2"/>
        <v>11804</v>
      </c>
      <c r="D17" s="8">
        <f t="shared" si="3"/>
        <v>304</v>
      </c>
      <c r="E17" s="9">
        <f t="shared" si="7"/>
        <v>9769</v>
      </c>
      <c r="F17" s="19">
        <v>9704</v>
      </c>
      <c r="G17" s="19">
        <v>65</v>
      </c>
      <c r="H17" s="9">
        <f t="shared" si="4"/>
        <v>377</v>
      </c>
      <c r="I17" s="19">
        <v>358</v>
      </c>
      <c r="J17" s="19">
        <v>19</v>
      </c>
      <c r="K17" s="9">
        <f t="shared" si="5"/>
        <v>1938</v>
      </c>
      <c r="L17" s="19">
        <v>1730</v>
      </c>
      <c r="M17" s="19">
        <v>208</v>
      </c>
      <c r="N17" s="9">
        <f t="shared" si="6"/>
        <v>24</v>
      </c>
      <c r="O17" s="19">
        <v>12</v>
      </c>
      <c r="P17" s="20">
        <v>12</v>
      </c>
    </row>
    <row r="18" spans="1:16" s="7" customFormat="1" ht="33.75" customHeight="1" x14ac:dyDescent="0.15">
      <c r="A18" s="5" t="s">
        <v>13</v>
      </c>
      <c r="B18" s="8">
        <f t="shared" si="1"/>
        <v>9184</v>
      </c>
      <c r="C18" s="8">
        <f t="shared" si="2"/>
        <v>8919</v>
      </c>
      <c r="D18" s="8">
        <f t="shared" si="3"/>
        <v>265</v>
      </c>
      <c r="E18" s="9">
        <f t="shared" si="7"/>
        <v>7755</v>
      </c>
      <c r="F18" s="19">
        <v>7707</v>
      </c>
      <c r="G18" s="19">
        <v>48</v>
      </c>
      <c r="H18" s="9">
        <f t="shared" si="4"/>
        <v>249</v>
      </c>
      <c r="I18" s="19">
        <v>249</v>
      </c>
      <c r="J18" s="19">
        <v>0</v>
      </c>
      <c r="K18" s="9">
        <f t="shared" si="5"/>
        <v>1169</v>
      </c>
      <c r="L18" s="19">
        <v>956</v>
      </c>
      <c r="M18" s="19">
        <v>213</v>
      </c>
      <c r="N18" s="9">
        <f t="shared" si="6"/>
        <v>11</v>
      </c>
      <c r="O18" s="19">
        <v>7</v>
      </c>
      <c r="P18" s="20">
        <v>4</v>
      </c>
    </row>
    <row r="19" spans="1:16" s="7" customFormat="1" ht="33.75" customHeight="1" x14ac:dyDescent="0.15">
      <c r="A19" s="5" t="s">
        <v>26</v>
      </c>
      <c r="B19" s="8">
        <f>C19+D19</f>
        <v>32564</v>
      </c>
      <c r="C19" s="8">
        <f>F19+I19+L19+O19</f>
        <v>32152</v>
      </c>
      <c r="D19" s="8">
        <f>G19+J19+M19+P19</f>
        <v>412</v>
      </c>
      <c r="E19" s="9">
        <f>F19+G19</f>
        <v>28849</v>
      </c>
      <c r="F19" s="19">
        <v>28784</v>
      </c>
      <c r="G19" s="19">
        <v>65</v>
      </c>
      <c r="H19" s="9">
        <f>I19+J19</f>
        <v>734</v>
      </c>
      <c r="I19" s="19">
        <v>734</v>
      </c>
      <c r="J19" s="19">
        <v>0</v>
      </c>
      <c r="K19" s="9">
        <f>L19+M19</f>
        <v>2911</v>
      </c>
      <c r="L19" s="19">
        <v>2593</v>
      </c>
      <c r="M19" s="19">
        <v>318</v>
      </c>
      <c r="N19" s="9">
        <f>O19+P19</f>
        <v>70</v>
      </c>
      <c r="O19" s="19">
        <v>41</v>
      </c>
      <c r="P19" s="20">
        <v>29</v>
      </c>
    </row>
    <row r="20" spans="1:16" s="7" customFormat="1" ht="33.75" customHeight="1" x14ac:dyDescent="0.15">
      <c r="A20" s="5" t="s">
        <v>14</v>
      </c>
      <c r="B20" s="8">
        <f t="shared" si="1"/>
        <v>2782</v>
      </c>
      <c r="C20" s="8">
        <f t="shared" si="2"/>
        <v>2743</v>
      </c>
      <c r="D20" s="8">
        <f t="shared" si="3"/>
        <v>39</v>
      </c>
      <c r="E20" s="9">
        <f t="shared" si="7"/>
        <v>1400</v>
      </c>
      <c r="F20" s="19">
        <v>1398</v>
      </c>
      <c r="G20" s="19">
        <v>2</v>
      </c>
      <c r="H20" s="9">
        <f t="shared" si="4"/>
        <v>63</v>
      </c>
      <c r="I20" s="19">
        <v>63</v>
      </c>
      <c r="J20" s="19">
        <v>0</v>
      </c>
      <c r="K20" s="9">
        <f t="shared" si="5"/>
        <v>1313</v>
      </c>
      <c r="L20" s="21">
        <v>1278</v>
      </c>
      <c r="M20" s="19">
        <v>35</v>
      </c>
      <c r="N20" s="9">
        <f t="shared" si="6"/>
        <v>6</v>
      </c>
      <c r="O20" s="19">
        <v>4</v>
      </c>
      <c r="P20" s="20">
        <v>2</v>
      </c>
    </row>
    <row r="21" spans="1:16" s="7" customFormat="1" ht="33.75" customHeight="1" x14ac:dyDescent="0.15">
      <c r="A21" s="5" t="s">
        <v>15</v>
      </c>
      <c r="B21" s="8">
        <f t="shared" si="1"/>
        <v>11707</v>
      </c>
      <c r="C21" s="8">
        <f t="shared" si="2"/>
        <v>11000</v>
      </c>
      <c r="D21" s="8">
        <f t="shared" si="3"/>
        <v>707</v>
      </c>
      <c r="E21" s="9">
        <f t="shared" si="7"/>
        <v>9198</v>
      </c>
      <c r="F21" s="19">
        <v>8955</v>
      </c>
      <c r="G21" s="19">
        <v>243</v>
      </c>
      <c r="H21" s="9">
        <f t="shared" si="4"/>
        <v>399</v>
      </c>
      <c r="I21" s="19">
        <v>383</v>
      </c>
      <c r="J21" s="19">
        <v>16</v>
      </c>
      <c r="K21" s="9">
        <f t="shared" si="5"/>
        <v>2061</v>
      </c>
      <c r="L21" s="19">
        <v>1643</v>
      </c>
      <c r="M21" s="19">
        <v>418</v>
      </c>
      <c r="N21" s="9">
        <f t="shared" si="6"/>
        <v>49</v>
      </c>
      <c r="O21" s="19">
        <v>19</v>
      </c>
      <c r="P21" s="20">
        <v>30</v>
      </c>
    </row>
    <row r="22" spans="1:16" s="7" customFormat="1" ht="33.75" customHeight="1" x14ac:dyDescent="0.15">
      <c r="A22" s="24" t="s">
        <v>27</v>
      </c>
      <c r="B22" s="29">
        <f>C22+D22</f>
        <v>13401</v>
      </c>
      <c r="C22" s="29">
        <f>F22+I22+L22+O22</f>
        <v>13196</v>
      </c>
      <c r="D22" s="29">
        <f>G22+J22+M22+P22</f>
        <v>205</v>
      </c>
      <c r="E22" s="30">
        <f>F22+G22</f>
        <v>11627</v>
      </c>
      <c r="F22" s="25">
        <v>11577</v>
      </c>
      <c r="G22" s="25">
        <v>50</v>
      </c>
      <c r="H22" s="30">
        <f t="shared" si="4"/>
        <v>388</v>
      </c>
      <c r="I22" s="25">
        <v>387</v>
      </c>
      <c r="J22" s="25">
        <v>1</v>
      </c>
      <c r="K22" s="30">
        <f t="shared" si="5"/>
        <v>1350</v>
      </c>
      <c r="L22" s="25">
        <v>1215</v>
      </c>
      <c r="M22" s="25">
        <v>135</v>
      </c>
      <c r="N22" s="30">
        <f>O22+P22</f>
        <v>36</v>
      </c>
      <c r="O22" s="25">
        <v>17</v>
      </c>
      <c r="P22" s="26">
        <v>19</v>
      </c>
    </row>
    <row r="23" spans="1:16" s="7" customFormat="1" ht="33.75" customHeight="1" thickBot="1" x14ac:dyDescent="0.2">
      <c r="A23" s="6" t="s">
        <v>25</v>
      </c>
      <c r="B23" s="10">
        <f t="shared" ref="B23" si="8">C23+D23</f>
        <v>10341</v>
      </c>
      <c r="C23" s="10">
        <f t="shared" ref="C23" si="9">F23+I23+L23+O23</f>
        <v>9907</v>
      </c>
      <c r="D23" s="10">
        <f t="shared" ref="D23" si="10">G23+J23+M23+P23</f>
        <v>434</v>
      </c>
      <c r="E23" s="11">
        <f t="shared" ref="E23" si="11">F23+G23</f>
        <v>8560</v>
      </c>
      <c r="F23" s="22">
        <v>8454</v>
      </c>
      <c r="G23" s="22">
        <v>106</v>
      </c>
      <c r="H23" s="11">
        <f t="shared" ref="H23" si="12">I23+J23</f>
        <v>273</v>
      </c>
      <c r="I23" s="22">
        <v>273</v>
      </c>
      <c r="J23" s="22">
        <v>0</v>
      </c>
      <c r="K23" s="11">
        <f t="shared" ref="K23" si="13">L23+M23</f>
        <v>1478</v>
      </c>
      <c r="L23" s="22">
        <v>1162</v>
      </c>
      <c r="M23" s="22">
        <v>316</v>
      </c>
      <c r="N23" s="11">
        <f t="shared" ref="N23" si="14">O23+P23</f>
        <v>30</v>
      </c>
      <c r="O23" s="22">
        <v>18</v>
      </c>
      <c r="P23" s="23">
        <v>12</v>
      </c>
    </row>
    <row r="24" spans="1:16" ht="30.75" customHeight="1" x14ac:dyDescent="0.15">
      <c r="N24" s="4"/>
    </row>
    <row r="25" spans="1:16" ht="30.75" customHeight="1" x14ac:dyDescent="0.15">
      <c r="N25" s="4"/>
    </row>
  </sheetData>
  <mergeCells count="8">
    <mergeCell ref="A1:P1"/>
    <mergeCell ref="N2:P2"/>
    <mergeCell ref="A3:A4"/>
    <mergeCell ref="B3:D3"/>
    <mergeCell ref="E3:G3"/>
    <mergeCell ref="H3:J3"/>
    <mergeCell ref="K3:M3"/>
    <mergeCell ref="N3:P3"/>
  </mergeCells>
  <phoneticPr fontId="2" type="noConversion"/>
  <pageMargins left="0.70866141732283472" right="0.70866141732283472" top="0.59" bottom="0.59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자동차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user</cp:lastModifiedBy>
  <cp:lastPrinted>2019-06-04T08:26:40Z</cp:lastPrinted>
  <dcterms:created xsi:type="dcterms:W3CDTF">2014-01-02T07:14:20Z</dcterms:created>
  <dcterms:modified xsi:type="dcterms:W3CDTF">2021-04-01T10:44:15Z</dcterms:modified>
</cp:coreProperties>
</file>