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hidePivotFieldList="1" defaultThemeVersion="166925"/>
  <mc:AlternateContent xmlns:mc="http://schemas.openxmlformats.org/markup-compatibility/2006">
    <mc:Choice Requires="x15">
      <x15ac:absPath xmlns:x15ac="http://schemas.microsoft.com/office/spreadsheetml/2010/11/ac" url="/Users/michael/datasettewithnotebook/notebook/data/"/>
    </mc:Choice>
  </mc:AlternateContent>
  <xr:revisionPtr revIDLastSave="0" documentId="13_ncr:1_{2EB14C75-68D4-CA45-98DB-992822FCAC29}" xr6:coauthVersionLast="47" xr6:coauthVersionMax="47" xr10:uidLastSave="{00000000-0000-0000-0000-000000000000}"/>
  <bookViews>
    <workbookView xWindow="0" yWindow="500" windowWidth="34920" windowHeight="20460" xr2:uid="{D15AA8BB-B27B-48A6-BE56-B191CEC516B0}"/>
  </bookViews>
  <sheets>
    <sheet name="test set refactored 10-21-21" sheetId="1" r:id="rId1"/>
    <sheet name="test set refactored" sheetId="14" r:id="rId2"/>
    <sheet name="ISO-3166" sheetId="18" r:id="rId3"/>
    <sheet name="Company Reports" sheetId="6" r:id="rId4"/>
    <sheet name="Company-ISIN 9-12-21" sheetId="2" r:id="rId5"/>
    <sheet name="ISIC Codes 9-12-21" sheetId="3" r:id="rId6"/>
    <sheet name="Company-ISIC 9-12-21" sheetId="4" r:id="rId7"/>
    <sheet name="OS-C Factors 9-12-21" sheetId="5" r:id="rId8"/>
    <sheet name="Factor Area Code" sheetId="15" r:id="rId9"/>
    <sheet name="Factor Code" sheetId="16" r:id="rId10"/>
    <sheet name="Sub-Factor Code" sheetId="17" r:id="rId11"/>
    <sheet name="SASB Factors 9-12-21" sheetId="7" r:id="rId12"/>
    <sheet name="CDP Factors 9-12-21" sheetId="8" r:id="rId13"/>
    <sheet name="mtCO2e 9-12-21" sheetId="9" r:id="rId14"/>
    <sheet name="Mg 9-12-21" sheetId="13" r:id="rId15"/>
    <sheet name="MWh 9-12-21" sheetId="10" r:id="rId16"/>
    <sheet name="dam3 9-12-21" sheetId="11" r:id="rId17"/>
    <sheet name="Intensity 9-12-21" sheetId="12" r:id="rId18"/>
  </sheets>
  <definedNames>
    <definedName name="_xlnm._FilterDatabase" localSheetId="7" hidden="1">'OS-C Factors 9-12-21'!$A$1:$G$149</definedName>
    <definedName name="_xlnm._FilterDatabase" localSheetId="1" hidden="1">'test set refactored'!$A$1:$AG$852</definedName>
    <definedName name="_xlnm._FilterDatabase" localSheetId="0">'test set refactored 10-21-21'!$A$1:$AK$637</definedName>
    <definedName name="FactorAreaCode" localSheetId="8">'Factor Area Code'!$A$1:$B$8</definedName>
    <definedName name="FactorCode" localSheetId="9">'Factor Code'!$A$1:$B$35</definedName>
    <definedName name="ISO_3166_Countries_with_Regional_Codes" localSheetId="2">'ISO-3166'!$A$1:$K$250</definedName>
    <definedName name="SubFactorCode" localSheetId="10">'Sub-Factor Code'!$A$2:$B$148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756" i="1" l="1"/>
  <c r="R756" i="1"/>
  <c r="Q897" i="1"/>
  <c r="R897" i="1"/>
  <c r="Q1038" i="1"/>
  <c r="R1038" i="1"/>
  <c r="Q1179" i="1"/>
  <c r="R1179" i="1"/>
  <c r="R366" i="1"/>
  <c r="Q366" i="1"/>
  <c r="R365" i="1"/>
  <c r="Q365" i="1"/>
  <c r="R364" i="1"/>
  <c r="Q364" i="1"/>
  <c r="R363" i="1"/>
  <c r="Q363" i="1"/>
  <c r="R362" i="1"/>
  <c r="Q362" i="1"/>
  <c r="R761" i="1"/>
  <c r="Q761" i="1"/>
  <c r="R1184" i="1"/>
  <c r="Q1184" i="1"/>
  <c r="R1043" i="1"/>
  <c r="Q1043" i="1"/>
  <c r="R832" i="1"/>
  <c r="Q832" i="1"/>
  <c r="R819" i="1"/>
  <c r="Q819" i="1"/>
  <c r="R805" i="1"/>
  <c r="Q805" i="1"/>
  <c r="R791" i="1"/>
  <c r="Q791" i="1"/>
  <c r="R691" i="1"/>
  <c r="Q691" i="1"/>
  <c r="R678" i="1"/>
  <c r="Q678" i="1"/>
  <c r="R664" i="1"/>
  <c r="Q664" i="1"/>
  <c r="R650" i="1"/>
  <c r="Q650" i="1"/>
  <c r="R1114" i="1"/>
  <c r="Q1114" i="1"/>
  <c r="R1101" i="1"/>
  <c r="Q1101" i="1"/>
  <c r="R1087" i="1"/>
  <c r="Q1087" i="1"/>
  <c r="R1073" i="1"/>
  <c r="Q1073" i="1"/>
  <c r="R973" i="1"/>
  <c r="Q973" i="1"/>
  <c r="R960" i="1"/>
  <c r="Q960" i="1"/>
  <c r="R946" i="1"/>
  <c r="Q946" i="1"/>
  <c r="W1101" i="1"/>
  <c r="W1087" i="1"/>
  <c r="W1073" i="1"/>
  <c r="W1184" i="1"/>
  <c r="W1113" i="1"/>
  <c r="W1100" i="1"/>
  <c r="W1086" i="1"/>
  <c r="W1072" i="1"/>
  <c r="W1189" i="1"/>
  <c r="W1190" i="1"/>
  <c r="W1187" i="1"/>
  <c r="W1188" i="1"/>
  <c r="W1183" i="1"/>
  <c r="W1115" i="1"/>
  <c r="W1102" i="1"/>
  <c r="W1088" i="1"/>
  <c r="W1074" i="1"/>
  <c r="W1197" i="1"/>
  <c r="W1198" i="1"/>
  <c r="W1195" i="1"/>
  <c r="W1196" i="1"/>
  <c r="W1185" i="1"/>
  <c r="W973" i="1"/>
  <c r="W960" i="1"/>
  <c r="W946" i="1"/>
  <c r="W932" i="1"/>
  <c r="W1043" i="1"/>
  <c r="W972" i="1"/>
  <c r="W959" i="1"/>
  <c r="W945" i="1"/>
  <c r="W931" i="1"/>
  <c r="W1048" i="1"/>
  <c r="W1049" i="1"/>
  <c r="W1046" i="1"/>
  <c r="W1047" i="1"/>
  <c r="W1042" i="1"/>
  <c r="W974" i="1"/>
  <c r="W961" i="1"/>
  <c r="W947" i="1"/>
  <c r="W933" i="1"/>
  <c r="W1056" i="1"/>
  <c r="W1057" i="1"/>
  <c r="W1054" i="1"/>
  <c r="W1055" i="1"/>
  <c r="W1044" i="1"/>
  <c r="W832" i="1"/>
  <c r="W819" i="1"/>
  <c r="W805" i="1"/>
  <c r="W791" i="1"/>
  <c r="W902" i="1"/>
  <c r="W831" i="1"/>
  <c r="W818" i="1"/>
  <c r="W804" i="1"/>
  <c r="W790" i="1"/>
  <c r="W907" i="1"/>
  <c r="W908" i="1"/>
  <c r="W905" i="1"/>
  <c r="W906" i="1"/>
  <c r="W901" i="1"/>
  <c r="W833" i="1"/>
  <c r="W820" i="1"/>
  <c r="W806" i="1"/>
  <c r="W792" i="1"/>
  <c r="W915" i="1"/>
  <c r="W916" i="1"/>
  <c r="W913" i="1"/>
  <c r="W914" i="1"/>
  <c r="W903" i="1"/>
  <c r="W691" i="1"/>
  <c r="W678" i="1"/>
  <c r="W664" i="1"/>
  <c r="W650" i="1"/>
  <c r="W761" i="1"/>
  <c r="W690" i="1"/>
  <c r="W677" i="1"/>
  <c r="W663" i="1"/>
  <c r="W649" i="1"/>
  <c r="W766" i="1"/>
  <c r="W767" i="1"/>
  <c r="W764" i="1"/>
  <c r="W765" i="1"/>
  <c r="W760" i="1"/>
  <c r="W692" i="1"/>
  <c r="W679" i="1"/>
  <c r="W665" i="1"/>
  <c r="W651" i="1"/>
  <c r="W774" i="1"/>
  <c r="W775" i="1"/>
  <c r="W772" i="1"/>
  <c r="W773" i="1"/>
  <c r="W762" i="1"/>
  <c r="W1114" i="1"/>
  <c r="W1168" i="1"/>
  <c r="W1132" i="1"/>
  <c r="W1128" i="1"/>
  <c r="W1131" i="1"/>
  <c r="W1133" i="1"/>
  <c r="W1130" i="1"/>
  <c r="W1134" i="1"/>
  <c r="W1129" i="1"/>
  <c r="W1105" i="1"/>
  <c r="W1092" i="1"/>
  <c r="W1078" i="1"/>
  <c r="W1064" i="1"/>
  <c r="W1182" i="1"/>
  <c r="W1027" i="1"/>
  <c r="W991" i="1"/>
  <c r="W987" i="1"/>
  <c r="W990" i="1"/>
  <c r="W992" i="1"/>
  <c r="W989" i="1"/>
  <c r="W993" i="1"/>
  <c r="W988" i="1"/>
  <c r="W964" i="1"/>
  <c r="W951" i="1"/>
  <c r="W937" i="1"/>
  <c r="W923" i="1"/>
  <c r="W1041" i="1"/>
  <c r="W886" i="1"/>
  <c r="W850" i="1"/>
  <c r="W846" i="1"/>
  <c r="W849" i="1"/>
  <c r="W851" i="1"/>
  <c r="W848" i="1"/>
  <c r="W852" i="1"/>
  <c r="W847" i="1"/>
  <c r="W823" i="1"/>
  <c r="W810" i="1"/>
  <c r="W796" i="1"/>
  <c r="W782" i="1"/>
  <c r="W900" i="1"/>
  <c r="W745" i="1"/>
  <c r="W709" i="1"/>
  <c r="W705" i="1"/>
  <c r="W708" i="1"/>
  <c r="W710" i="1"/>
  <c r="W707" i="1"/>
  <c r="W711" i="1"/>
  <c r="W706" i="1"/>
  <c r="W682" i="1"/>
  <c r="W669" i="1"/>
  <c r="W655" i="1"/>
  <c r="W641" i="1"/>
  <c r="W759" i="1"/>
  <c r="W1149" i="1"/>
  <c r="W1146" i="1"/>
  <c r="W1147" i="1"/>
  <c r="W1145" i="1"/>
  <c r="W1148" i="1"/>
  <c r="W1150" i="1"/>
  <c r="W1107" i="1"/>
  <c r="W1094" i="1"/>
  <c r="W1080" i="1"/>
  <c r="W1066" i="1"/>
  <c r="W1008" i="1"/>
  <c r="W1005" i="1"/>
  <c r="W1006" i="1"/>
  <c r="W1004" i="1"/>
  <c r="W1007" i="1"/>
  <c r="W1009" i="1"/>
  <c r="W966" i="1"/>
  <c r="W953" i="1"/>
  <c r="W939" i="1"/>
  <c r="W925" i="1"/>
  <c r="W867" i="1"/>
  <c r="W864" i="1"/>
  <c r="W865" i="1"/>
  <c r="W863" i="1"/>
  <c r="W866" i="1"/>
  <c r="W868" i="1"/>
  <c r="W825" i="1"/>
  <c r="W812" i="1"/>
  <c r="W798" i="1"/>
  <c r="W784" i="1"/>
  <c r="W726" i="1"/>
  <c r="W723" i="1"/>
  <c r="W724" i="1"/>
  <c r="W722" i="1"/>
  <c r="W725" i="1"/>
  <c r="W727" i="1"/>
  <c r="W684" i="1"/>
  <c r="W671" i="1"/>
  <c r="W657" i="1"/>
  <c r="W643" i="1"/>
  <c r="W1120" i="1"/>
  <c r="W1126" i="1"/>
  <c r="W1125" i="1"/>
  <c r="W1127" i="1"/>
  <c r="W1124" i="1"/>
  <c r="W1104" i="1"/>
  <c r="W1091" i="1"/>
  <c r="W1077" i="1"/>
  <c r="W1063" i="1"/>
  <c r="W1103" i="1"/>
  <c r="W1090" i="1"/>
  <c r="W1076" i="1"/>
  <c r="W1062" i="1"/>
  <c r="W1180" i="1"/>
  <c r="W979" i="1"/>
  <c r="W985" i="1"/>
  <c r="W984" i="1"/>
  <c r="W986" i="1"/>
  <c r="W983" i="1"/>
  <c r="W963" i="1"/>
  <c r="W950" i="1"/>
  <c r="W936" i="1"/>
  <c r="W922" i="1"/>
  <c r="W962" i="1"/>
  <c r="W949" i="1"/>
  <c r="W935" i="1"/>
  <c r="W921" i="1"/>
  <c r="W1039" i="1"/>
  <c r="W838" i="1"/>
  <c r="W844" i="1"/>
  <c r="W843" i="1"/>
  <c r="W845" i="1"/>
  <c r="W842" i="1"/>
  <c r="W822" i="1"/>
  <c r="W809" i="1"/>
  <c r="W795" i="1"/>
  <c r="W781" i="1"/>
  <c r="W821" i="1"/>
  <c r="W808" i="1"/>
  <c r="W794" i="1"/>
  <c r="W780" i="1"/>
  <c r="W898" i="1"/>
  <c r="W697" i="1"/>
  <c r="W703" i="1"/>
  <c r="W702" i="1"/>
  <c r="W704" i="1"/>
  <c r="W701" i="1"/>
  <c r="W681" i="1"/>
  <c r="W668" i="1"/>
  <c r="W654" i="1"/>
  <c r="W640" i="1"/>
  <c r="W680" i="1"/>
  <c r="W667" i="1"/>
  <c r="W653" i="1"/>
  <c r="W639" i="1"/>
  <c r="W757" i="1"/>
  <c r="W1138" i="1"/>
  <c r="W1117" i="1"/>
  <c r="W1140" i="1"/>
  <c r="W1112" i="1"/>
  <c r="W1099" i="1"/>
  <c r="W1085" i="1"/>
  <c r="W1071" i="1"/>
  <c r="W1186" i="1"/>
  <c r="W1111" i="1"/>
  <c r="W1098" i="1"/>
  <c r="W1084" i="1"/>
  <c r="W1070" i="1"/>
  <c r="W1178" i="1"/>
  <c r="W1106" i="1"/>
  <c r="W1093" i="1"/>
  <c r="W1079" i="1"/>
  <c r="W1065" i="1"/>
  <c r="W1135" i="1"/>
  <c r="W997" i="1"/>
  <c r="W976" i="1"/>
  <c r="W999" i="1"/>
  <c r="W971" i="1"/>
  <c r="W958" i="1"/>
  <c r="W944" i="1"/>
  <c r="W930" i="1"/>
  <c r="W1045" i="1"/>
  <c r="W970" i="1"/>
  <c r="W957" i="1"/>
  <c r="W943" i="1"/>
  <c r="W929" i="1"/>
  <c r="W1037" i="1"/>
  <c r="W965" i="1"/>
  <c r="W952" i="1"/>
  <c r="W938" i="1"/>
  <c r="W924" i="1"/>
  <c r="W994" i="1"/>
  <c r="W856" i="1"/>
  <c r="W835" i="1"/>
  <c r="W858" i="1"/>
  <c r="W830" i="1"/>
  <c r="W817" i="1"/>
  <c r="W803" i="1"/>
  <c r="W789" i="1"/>
  <c r="W904" i="1"/>
  <c r="W829" i="1"/>
  <c r="W816" i="1"/>
  <c r="W802" i="1"/>
  <c r="W788" i="1"/>
  <c r="W896" i="1"/>
  <c r="W824" i="1"/>
  <c r="W811" i="1"/>
  <c r="W797" i="1"/>
  <c r="W783" i="1"/>
  <c r="W853" i="1"/>
  <c r="W715" i="1"/>
  <c r="W694" i="1"/>
  <c r="W717" i="1"/>
  <c r="W689" i="1"/>
  <c r="W676" i="1"/>
  <c r="W662" i="1"/>
  <c r="W648" i="1"/>
  <c r="W763" i="1"/>
  <c r="W688" i="1"/>
  <c r="W675" i="1"/>
  <c r="W661" i="1"/>
  <c r="W647" i="1"/>
  <c r="W755" i="1"/>
  <c r="W683" i="1"/>
  <c r="W670" i="1"/>
  <c r="W656" i="1"/>
  <c r="W642" i="1"/>
  <c r="W712" i="1"/>
  <c r="W1110" i="1"/>
  <c r="W1097" i="1"/>
  <c r="W1083" i="1"/>
  <c r="W1069" i="1"/>
  <c r="W1109" i="1"/>
  <c r="W1096" i="1"/>
  <c r="W1082" i="1"/>
  <c r="W1068" i="1"/>
  <c r="W1108" i="1"/>
  <c r="W1095" i="1"/>
  <c r="W1081" i="1"/>
  <c r="W1067" i="1"/>
  <c r="W1160" i="1"/>
  <c r="W1159" i="1"/>
  <c r="W1157" i="1"/>
  <c r="W1158" i="1"/>
  <c r="W1116" i="1"/>
  <c r="W1089" i="1"/>
  <c r="W1075" i="1"/>
  <c r="W1061" i="1"/>
  <c r="W1155" i="1"/>
  <c r="W1156" i="1"/>
  <c r="W969" i="1"/>
  <c r="W956" i="1"/>
  <c r="W942" i="1"/>
  <c r="W928" i="1"/>
  <c r="W968" i="1"/>
  <c r="W955" i="1"/>
  <c r="W941" i="1"/>
  <c r="W927" i="1"/>
  <c r="W967" i="1"/>
  <c r="W954" i="1"/>
  <c r="W940" i="1"/>
  <c r="W926" i="1"/>
  <c r="W1019" i="1"/>
  <c r="W1018" i="1"/>
  <c r="W1016" i="1"/>
  <c r="W1017" i="1"/>
  <c r="W975" i="1"/>
  <c r="W948" i="1"/>
  <c r="W934" i="1"/>
  <c r="W920" i="1"/>
  <c r="W1014" i="1"/>
  <c r="W1015" i="1"/>
  <c r="W828" i="1"/>
  <c r="W815" i="1"/>
  <c r="W801" i="1"/>
  <c r="W787" i="1"/>
  <c r="W827" i="1"/>
  <c r="W814" i="1"/>
  <c r="W800" i="1"/>
  <c r="W786" i="1"/>
  <c r="W826" i="1"/>
  <c r="W813" i="1"/>
  <c r="W799" i="1"/>
  <c r="W785" i="1"/>
  <c r="W878" i="1"/>
  <c r="W877" i="1"/>
  <c r="W875" i="1"/>
  <c r="W876" i="1"/>
  <c r="W834" i="1"/>
  <c r="W807" i="1"/>
  <c r="W793" i="1"/>
  <c r="W779" i="1"/>
  <c r="W873" i="1"/>
  <c r="W874" i="1"/>
  <c r="W687" i="1"/>
  <c r="W674" i="1"/>
  <c r="W660" i="1"/>
  <c r="W646" i="1"/>
  <c r="W686" i="1"/>
  <c r="W673" i="1"/>
  <c r="W659" i="1"/>
  <c r="W645" i="1"/>
  <c r="W685" i="1"/>
  <c r="W672" i="1"/>
  <c r="W658" i="1"/>
  <c r="W644" i="1"/>
  <c r="W737" i="1"/>
  <c r="W736" i="1"/>
  <c r="W734" i="1"/>
  <c r="W735" i="1"/>
  <c r="W693" i="1"/>
  <c r="W666" i="1"/>
  <c r="W652" i="1"/>
  <c r="W638" i="1"/>
  <c r="W732" i="1"/>
  <c r="W733" i="1"/>
  <c r="W1143" i="1"/>
  <c r="W1121" i="1"/>
  <c r="W1118" i="1"/>
  <c r="W1122" i="1"/>
  <c r="W1142" i="1"/>
  <c r="W1123" i="1"/>
  <c r="W1152" i="1"/>
  <c r="W1002" i="1"/>
  <c r="W980" i="1"/>
  <c r="W977" i="1"/>
  <c r="W981" i="1"/>
  <c r="W1001" i="1"/>
  <c r="W982" i="1"/>
  <c r="W1011" i="1"/>
  <c r="W861" i="1"/>
  <c r="W839" i="1"/>
  <c r="W836" i="1"/>
  <c r="W840" i="1"/>
  <c r="W860" i="1"/>
  <c r="W841" i="1"/>
  <c r="W870" i="1"/>
  <c r="W720" i="1"/>
  <c r="W698" i="1"/>
  <c r="W695" i="1"/>
  <c r="W699" i="1"/>
  <c r="W719" i="1"/>
  <c r="W700" i="1"/>
  <c r="W729" i="1"/>
  <c r="W1194" i="1"/>
  <c r="W1193" i="1"/>
  <c r="W1201" i="1"/>
  <c r="W1053" i="1"/>
  <c r="W1052" i="1"/>
  <c r="W1060" i="1"/>
  <c r="W912" i="1"/>
  <c r="W911" i="1"/>
  <c r="W919" i="1"/>
  <c r="W771" i="1"/>
  <c r="W770" i="1"/>
  <c r="W778" i="1"/>
  <c r="W1139" i="1"/>
  <c r="W1136" i="1"/>
  <c r="W1141" i="1"/>
  <c r="W1144" i="1"/>
  <c r="W1151" i="1"/>
  <c r="W1137" i="1"/>
  <c r="W1119" i="1"/>
  <c r="W1181" i="1"/>
  <c r="W998" i="1"/>
  <c r="W995" i="1"/>
  <c r="W1000" i="1"/>
  <c r="W1003" i="1"/>
  <c r="W1010" i="1"/>
  <c r="W996" i="1"/>
  <c r="W978" i="1"/>
  <c r="W1040" i="1"/>
  <c r="W857" i="1"/>
  <c r="W854" i="1"/>
  <c r="W859" i="1"/>
  <c r="W862" i="1"/>
  <c r="W869" i="1"/>
  <c r="W855" i="1"/>
  <c r="W837" i="1"/>
  <c r="W899" i="1"/>
  <c r="W716" i="1"/>
  <c r="W713" i="1"/>
  <c r="W718" i="1"/>
  <c r="W721" i="1"/>
  <c r="W728" i="1"/>
  <c r="W714" i="1"/>
  <c r="W696" i="1"/>
  <c r="W758" i="1"/>
  <c r="W1167" i="1"/>
  <c r="W1164" i="1"/>
  <c r="W1162" i="1"/>
  <c r="W1154" i="1"/>
  <c r="W1026" i="1"/>
  <c r="W1023" i="1"/>
  <c r="W1021" i="1"/>
  <c r="W1013" i="1"/>
  <c r="W885" i="1"/>
  <c r="W882" i="1"/>
  <c r="W880" i="1"/>
  <c r="W872" i="1"/>
  <c r="W744" i="1"/>
  <c r="W741" i="1"/>
  <c r="W739" i="1"/>
  <c r="W731" i="1"/>
  <c r="W1179" i="1"/>
  <c r="W1169" i="1"/>
  <c r="W1172" i="1"/>
  <c r="W1176" i="1"/>
  <c r="W1170" i="1"/>
  <c r="W1171" i="1"/>
  <c r="W1166" i="1"/>
  <c r="W1177" i="1"/>
  <c r="W1175" i="1"/>
  <c r="W1173" i="1"/>
  <c r="W1165" i="1"/>
  <c r="W1174" i="1"/>
  <c r="W1163" i="1"/>
  <c r="W1161" i="1"/>
  <c r="W1153" i="1"/>
  <c r="W1038" i="1"/>
  <c r="W1028" i="1"/>
  <c r="W1031" i="1"/>
  <c r="W1035" i="1"/>
  <c r="W1029" i="1"/>
  <c r="W1030" i="1"/>
  <c r="W1025" i="1"/>
  <c r="W1036" i="1"/>
  <c r="W1034" i="1"/>
  <c r="W1032" i="1"/>
  <c r="W1024" i="1"/>
  <c r="W1033" i="1"/>
  <c r="W1022" i="1"/>
  <c r="W1020" i="1"/>
  <c r="W1012" i="1"/>
  <c r="W897" i="1"/>
  <c r="W887" i="1"/>
  <c r="W890" i="1"/>
  <c r="W894" i="1"/>
  <c r="W888" i="1"/>
  <c r="W889" i="1"/>
  <c r="W884" i="1"/>
  <c r="W895" i="1"/>
  <c r="W893" i="1"/>
  <c r="W891" i="1"/>
  <c r="W883" i="1"/>
  <c r="W892" i="1"/>
  <c r="W881" i="1"/>
  <c r="W879" i="1"/>
  <c r="W871" i="1"/>
  <c r="W756" i="1"/>
  <c r="W746" i="1"/>
  <c r="W749" i="1"/>
  <c r="W753" i="1"/>
  <c r="W747" i="1"/>
  <c r="W748" i="1"/>
  <c r="W743" i="1"/>
  <c r="W754" i="1"/>
  <c r="W752" i="1"/>
  <c r="W750" i="1"/>
  <c r="W742" i="1"/>
  <c r="W751" i="1"/>
  <c r="W740" i="1"/>
  <c r="W738" i="1"/>
  <c r="W730" i="1"/>
  <c r="R1113" i="1"/>
  <c r="Q1113" i="1"/>
  <c r="R1100" i="1"/>
  <c r="Q1100" i="1"/>
  <c r="R1086" i="1"/>
  <c r="Q1086" i="1"/>
  <c r="R1072" i="1"/>
  <c r="Q1072" i="1"/>
  <c r="R1189" i="1"/>
  <c r="Q1189" i="1"/>
  <c r="R1190" i="1"/>
  <c r="Q1190" i="1"/>
  <c r="R1191" i="1"/>
  <c r="Q1191" i="1"/>
  <c r="R1187" i="1"/>
  <c r="Q1187" i="1"/>
  <c r="R1192" i="1"/>
  <c r="Q1192" i="1"/>
  <c r="R1188" i="1"/>
  <c r="Q1188" i="1"/>
  <c r="R1183" i="1"/>
  <c r="Q1183" i="1"/>
  <c r="R1115" i="1"/>
  <c r="Q1115" i="1"/>
  <c r="R1102" i="1"/>
  <c r="Q1102" i="1"/>
  <c r="R1088" i="1"/>
  <c r="Q1088" i="1"/>
  <c r="R1074" i="1"/>
  <c r="Q1074" i="1"/>
  <c r="R1197" i="1"/>
  <c r="Q1197" i="1"/>
  <c r="R1198" i="1"/>
  <c r="Q1198" i="1"/>
  <c r="R1199" i="1"/>
  <c r="Q1199" i="1"/>
  <c r="R1195" i="1"/>
  <c r="Q1195" i="1"/>
  <c r="R1200" i="1"/>
  <c r="Q1200" i="1"/>
  <c r="R1196" i="1"/>
  <c r="Q1196" i="1"/>
  <c r="R1185" i="1"/>
  <c r="Q1185" i="1"/>
  <c r="R932" i="1"/>
  <c r="Q932" i="1"/>
  <c r="R972" i="1"/>
  <c r="Q972" i="1"/>
  <c r="R959" i="1"/>
  <c r="Q959" i="1"/>
  <c r="R945" i="1"/>
  <c r="Q945" i="1"/>
  <c r="R931" i="1"/>
  <c r="Q931" i="1"/>
  <c r="R1048" i="1"/>
  <c r="Q1048" i="1"/>
  <c r="R1049" i="1"/>
  <c r="Q1049" i="1"/>
  <c r="R1050" i="1"/>
  <c r="Q1050" i="1"/>
  <c r="R1046" i="1"/>
  <c r="Q1046" i="1"/>
  <c r="R1051" i="1"/>
  <c r="Q1051" i="1"/>
  <c r="R1047" i="1"/>
  <c r="Q1047" i="1"/>
  <c r="R1042" i="1"/>
  <c r="Q1042" i="1"/>
  <c r="R974" i="1"/>
  <c r="Q974" i="1"/>
  <c r="R961" i="1"/>
  <c r="Q961" i="1"/>
  <c r="R947" i="1"/>
  <c r="Q947" i="1"/>
  <c r="R933" i="1"/>
  <c r="Q933" i="1"/>
  <c r="R1056" i="1"/>
  <c r="Q1056" i="1"/>
  <c r="R1057" i="1"/>
  <c r="Q1057" i="1"/>
  <c r="R1058" i="1"/>
  <c r="Q1058" i="1"/>
  <c r="R1054" i="1"/>
  <c r="Q1054" i="1"/>
  <c r="R1059" i="1"/>
  <c r="Q1059" i="1"/>
  <c r="R1055" i="1"/>
  <c r="Q1055" i="1"/>
  <c r="R1044" i="1"/>
  <c r="Q1044" i="1"/>
  <c r="R902" i="1"/>
  <c r="Q902" i="1"/>
  <c r="R831" i="1"/>
  <c r="Q831" i="1"/>
  <c r="R818" i="1"/>
  <c r="Q818" i="1"/>
  <c r="R804" i="1"/>
  <c r="Q804" i="1"/>
  <c r="R790" i="1"/>
  <c r="Q790" i="1"/>
  <c r="R907" i="1"/>
  <c r="Q907" i="1"/>
  <c r="R908" i="1"/>
  <c r="Q908" i="1"/>
  <c r="R909" i="1"/>
  <c r="Q909" i="1"/>
  <c r="R905" i="1"/>
  <c r="Q905" i="1"/>
  <c r="R910" i="1"/>
  <c r="Q910" i="1"/>
  <c r="R906" i="1"/>
  <c r="Q906" i="1"/>
  <c r="R901" i="1"/>
  <c r="Q901" i="1"/>
  <c r="R833" i="1"/>
  <c r="Q833" i="1"/>
  <c r="R820" i="1"/>
  <c r="Q820" i="1"/>
  <c r="R806" i="1"/>
  <c r="Q806" i="1"/>
  <c r="R792" i="1"/>
  <c r="Q792" i="1"/>
  <c r="R915" i="1"/>
  <c r="Q915" i="1"/>
  <c r="R916" i="1"/>
  <c r="Q916" i="1"/>
  <c r="R917" i="1"/>
  <c r="Q917" i="1"/>
  <c r="R913" i="1"/>
  <c r="Q913" i="1"/>
  <c r="R918" i="1"/>
  <c r="Q918" i="1"/>
  <c r="R914" i="1"/>
  <c r="Q914" i="1"/>
  <c r="R903" i="1"/>
  <c r="Q903" i="1"/>
  <c r="R690" i="1"/>
  <c r="Q690" i="1"/>
  <c r="R677" i="1"/>
  <c r="Q677" i="1"/>
  <c r="R663" i="1"/>
  <c r="Q663" i="1"/>
  <c r="R649" i="1"/>
  <c r="Q649" i="1"/>
  <c r="R766" i="1"/>
  <c r="Q766" i="1"/>
  <c r="R767" i="1"/>
  <c r="Q767" i="1"/>
  <c r="R768" i="1"/>
  <c r="Q768" i="1"/>
  <c r="R764" i="1"/>
  <c r="Q764" i="1"/>
  <c r="R769" i="1"/>
  <c r="Q769" i="1"/>
  <c r="R765" i="1"/>
  <c r="Q765" i="1"/>
  <c r="R760" i="1"/>
  <c r="Q760" i="1"/>
  <c r="R692" i="1"/>
  <c r="Q692" i="1"/>
  <c r="R679" i="1"/>
  <c r="Q679" i="1"/>
  <c r="R665" i="1"/>
  <c r="Q665" i="1"/>
  <c r="R651" i="1"/>
  <c r="Q651" i="1"/>
  <c r="R774" i="1"/>
  <c r="Q774" i="1"/>
  <c r="R775" i="1"/>
  <c r="Q775" i="1"/>
  <c r="R776" i="1"/>
  <c r="Q776" i="1"/>
  <c r="R772" i="1"/>
  <c r="Q772" i="1"/>
  <c r="R777" i="1"/>
  <c r="Q777" i="1"/>
  <c r="R773" i="1"/>
  <c r="Q773" i="1"/>
  <c r="R762" i="1"/>
  <c r="Q762" i="1"/>
  <c r="R1168" i="1"/>
  <c r="Q1168" i="1"/>
  <c r="R1132" i="1"/>
  <c r="Q1132" i="1"/>
  <c r="R1128" i="1"/>
  <c r="Q1128" i="1"/>
  <c r="R1131" i="1"/>
  <c r="Q1131" i="1"/>
  <c r="R1133" i="1"/>
  <c r="Q1133" i="1"/>
  <c r="R1130" i="1"/>
  <c r="Q1130" i="1"/>
  <c r="R1134" i="1"/>
  <c r="Q1134" i="1"/>
  <c r="R1129" i="1"/>
  <c r="Q1129" i="1"/>
  <c r="R1105" i="1"/>
  <c r="Q1105" i="1"/>
  <c r="R1092" i="1"/>
  <c r="Q1092" i="1"/>
  <c r="R1078" i="1"/>
  <c r="Q1078" i="1"/>
  <c r="R1064" i="1"/>
  <c r="Q1064" i="1"/>
  <c r="R1182" i="1"/>
  <c r="Q1182" i="1"/>
  <c r="R1027" i="1"/>
  <c r="Q1027" i="1"/>
  <c r="R991" i="1"/>
  <c r="Q991" i="1"/>
  <c r="R987" i="1"/>
  <c r="Q987" i="1"/>
  <c r="R990" i="1"/>
  <c r="Q990" i="1"/>
  <c r="R992" i="1"/>
  <c r="Q992" i="1"/>
  <c r="R989" i="1"/>
  <c r="Q989" i="1"/>
  <c r="R993" i="1"/>
  <c r="Q993" i="1"/>
  <c r="R988" i="1"/>
  <c r="Q988" i="1"/>
  <c r="R964" i="1"/>
  <c r="Q964" i="1"/>
  <c r="R951" i="1"/>
  <c r="Q951" i="1"/>
  <c r="R937" i="1"/>
  <c r="Q937" i="1"/>
  <c r="R923" i="1"/>
  <c r="Q923" i="1"/>
  <c r="R1041" i="1"/>
  <c r="Q1041" i="1"/>
  <c r="R886" i="1"/>
  <c r="Q886" i="1"/>
  <c r="R850" i="1"/>
  <c r="Q850" i="1"/>
  <c r="R846" i="1"/>
  <c r="Q846" i="1"/>
  <c r="R849" i="1"/>
  <c r="Q849" i="1"/>
  <c r="R851" i="1"/>
  <c r="Q851" i="1"/>
  <c r="R848" i="1"/>
  <c r="Q848" i="1"/>
  <c r="R852" i="1"/>
  <c r="Q852" i="1"/>
  <c r="R847" i="1"/>
  <c r="Q847" i="1"/>
  <c r="R823" i="1"/>
  <c r="Q823" i="1"/>
  <c r="R810" i="1"/>
  <c r="Q810" i="1"/>
  <c r="R796" i="1"/>
  <c r="Q796" i="1"/>
  <c r="R782" i="1"/>
  <c r="Q782" i="1"/>
  <c r="R900" i="1"/>
  <c r="Q900" i="1"/>
  <c r="R745" i="1"/>
  <c r="Q745" i="1"/>
  <c r="R709" i="1"/>
  <c r="Q709" i="1"/>
  <c r="R705" i="1"/>
  <c r="Q705" i="1"/>
  <c r="R708" i="1"/>
  <c r="Q708" i="1"/>
  <c r="R710" i="1"/>
  <c r="Q710" i="1"/>
  <c r="R707" i="1"/>
  <c r="Q707" i="1"/>
  <c r="R711" i="1"/>
  <c r="Q711" i="1"/>
  <c r="R706" i="1"/>
  <c r="Q706" i="1"/>
  <c r="R682" i="1"/>
  <c r="Q682" i="1"/>
  <c r="R669" i="1"/>
  <c r="Q669" i="1"/>
  <c r="R655" i="1"/>
  <c r="Q655" i="1"/>
  <c r="R641" i="1"/>
  <c r="Q641" i="1"/>
  <c r="R759" i="1"/>
  <c r="Q759" i="1"/>
  <c r="R1149" i="1"/>
  <c r="Q1149" i="1"/>
  <c r="R1146" i="1"/>
  <c r="Q1146" i="1"/>
  <c r="R1147" i="1"/>
  <c r="Q1147" i="1"/>
  <c r="R1145" i="1"/>
  <c r="Q1145" i="1"/>
  <c r="R1148" i="1"/>
  <c r="Q1148" i="1"/>
  <c r="R1150" i="1"/>
  <c r="Q1150" i="1"/>
  <c r="R1107" i="1"/>
  <c r="Q1107" i="1"/>
  <c r="R1094" i="1"/>
  <c r="Q1094" i="1"/>
  <c r="R1080" i="1"/>
  <c r="Q1080" i="1"/>
  <c r="R1066" i="1"/>
  <c r="Q1066" i="1"/>
  <c r="R1008" i="1"/>
  <c r="Q1008" i="1"/>
  <c r="R1005" i="1"/>
  <c r="Q1005" i="1"/>
  <c r="R1006" i="1"/>
  <c r="Q1006" i="1"/>
  <c r="R1004" i="1"/>
  <c r="Q1004" i="1"/>
  <c r="R1007" i="1"/>
  <c r="Q1007" i="1"/>
  <c r="R1009" i="1"/>
  <c r="Q1009" i="1"/>
  <c r="R966" i="1"/>
  <c r="Q966" i="1"/>
  <c r="R953" i="1"/>
  <c r="Q953" i="1"/>
  <c r="R939" i="1"/>
  <c r="Q939" i="1"/>
  <c r="R925" i="1"/>
  <c r="Q925" i="1"/>
  <c r="R867" i="1"/>
  <c r="Q867" i="1"/>
  <c r="R864" i="1"/>
  <c r="Q864" i="1"/>
  <c r="R865" i="1"/>
  <c r="Q865" i="1"/>
  <c r="R863" i="1"/>
  <c r="Q863" i="1"/>
  <c r="R866" i="1"/>
  <c r="Q866" i="1"/>
  <c r="R868" i="1"/>
  <c r="Q868" i="1"/>
  <c r="R825" i="1"/>
  <c r="Q825" i="1"/>
  <c r="R812" i="1"/>
  <c r="Q812" i="1"/>
  <c r="R798" i="1"/>
  <c r="Q798" i="1"/>
  <c r="R784" i="1"/>
  <c r="Q784" i="1"/>
  <c r="R726" i="1"/>
  <c r="Q726" i="1"/>
  <c r="R723" i="1"/>
  <c r="Q723" i="1"/>
  <c r="R724" i="1"/>
  <c r="Q724" i="1"/>
  <c r="R722" i="1"/>
  <c r="Q722" i="1"/>
  <c r="R725" i="1"/>
  <c r="Q725" i="1"/>
  <c r="R727" i="1"/>
  <c r="Q727" i="1"/>
  <c r="R684" i="1"/>
  <c r="Q684" i="1"/>
  <c r="R671" i="1"/>
  <c r="Q671" i="1"/>
  <c r="R657" i="1"/>
  <c r="Q657" i="1"/>
  <c r="R643" i="1"/>
  <c r="Q643" i="1"/>
  <c r="R1120" i="1"/>
  <c r="Q1120" i="1"/>
  <c r="R1126" i="1"/>
  <c r="Q1126" i="1"/>
  <c r="R1125" i="1"/>
  <c r="Q1125" i="1"/>
  <c r="R1127" i="1"/>
  <c r="Q1127" i="1"/>
  <c r="R1124" i="1"/>
  <c r="Q1124" i="1"/>
  <c r="R1104" i="1"/>
  <c r="Q1104" i="1"/>
  <c r="R1091" i="1"/>
  <c r="Q1091" i="1"/>
  <c r="R1077" i="1"/>
  <c r="Q1077" i="1"/>
  <c r="R1063" i="1"/>
  <c r="Q1063" i="1"/>
  <c r="R1103" i="1"/>
  <c r="Q1103" i="1"/>
  <c r="R1090" i="1"/>
  <c r="Q1090" i="1"/>
  <c r="R1076" i="1"/>
  <c r="Q1076" i="1"/>
  <c r="R1062" i="1"/>
  <c r="Q1062" i="1"/>
  <c r="R1180" i="1"/>
  <c r="Q1180" i="1"/>
  <c r="R979" i="1"/>
  <c r="Q979" i="1"/>
  <c r="R985" i="1"/>
  <c r="Q985" i="1"/>
  <c r="R984" i="1"/>
  <c r="Q984" i="1"/>
  <c r="R986" i="1"/>
  <c r="Q986" i="1"/>
  <c r="R983" i="1"/>
  <c r="Q983" i="1"/>
  <c r="R963" i="1"/>
  <c r="Q963" i="1"/>
  <c r="R950" i="1"/>
  <c r="Q950" i="1"/>
  <c r="R936" i="1"/>
  <c r="Q936" i="1"/>
  <c r="R922" i="1"/>
  <c r="Q922" i="1"/>
  <c r="R962" i="1"/>
  <c r="Q962" i="1"/>
  <c r="R949" i="1"/>
  <c r="Q949" i="1"/>
  <c r="R935" i="1"/>
  <c r="Q935" i="1"/>
  <c r="R921" i="1"/>
  <c r="Q921" i="1"/>
  <c r="R1039" i="1"/>
  <c r="Q1039" i="1"/>
  <c r="R838" i="1"/>
  <c r="Q838" i="1"/>
  <c r="R844" i="1"/>
  <c r="Q844" i="1"/>
  <c r="R843" i="1"/>
  <c r="Q843" i="1"/>
  <c r="R845" i="1"/>
  <c r="Q845" i="1"/>
  <c r="R842" i="1"/>
  <c r="Q842" i="1"/>
  <c r="R822" i="1"/>
  <c r="Q822" i="1"/>
  <c r="R809" i="1"/>
  <c r="Q809" i="1"/>
  <c r="R795" i="1"/>
  <c r="Q795" i="1"/>
  <c r="R781" i="1"/>
  <c r="Q781" i="1"/>
  <c r="R821" i="1"/>
  <c r="Q821" i="1"/>
  <c r="R808" i="1"/>
  <c r="Q808" i="1"/>
  <c r="R794" i="1"/>
  <c r="Q794" i="1"/>
  <c r="R780" i="1"/>
  <c r="Q780" i="1"/>
  <c r="R898" i="1"/>
  <c r="Q898" i="1"/>
  <c r="R697" i="1"/>
  <c r="Q697" i="1"/>
  <c r="R703" i="1"/>
  <c r="Q703" i="1"/>
  <c r="R702" i="1"/>
  <c r="Q702" i="1"/>
  <c r="R704" i="1"/>
  <c r="Q704" i="1"/>
  <c r="R701" i="1"/>
  <c r="Q701" i="1"/>
  <c r="R681" i="1"/>
  <c r="Q681" i="1"/>
  <c r="R668" i="1"/>
  <c r="Q668" i="1"/>
  <c r="R654" i="1"/>
  <c r="Q654" i="1"/>
  <c r="R640" i="1"/>
  <c r="Q640" i="1"/>
  <c r="R680" i="1"/>
  <c r="Q680" i="1"/>
  <c r="R667" i="1"/>
  <c r="Q667" i="1"/>
  <c r="R653" i="1"/>
  <c r="Q653" i="1"/>
  <c r="R639" i="1"/>
  <c r="Q639" i="1"/>
  <c r="R757" i="1"/>
  <c r="Q757" i="1"/>
  <c r="R1138" i="1"/>
  <c r="Q1138" i="1"/>
  <c r="R1117" i="1"/>
  <c r="Q1117" i="1"/>
  <c r="R1140" i="1"/>
  <c r="Q1140" i="1"/>
  <c r="R1112" i="1"/>
  <c r="Q1112" i="1"/>
  <c r="R1099" i="1"/>
  <c r="Q1099" i="1"/>
  <c r="R1085" i="1"/>
  <c r="Q1085" i="1"/>
  <c r="R1071" i="1"/>
  <c r="Q1071" i="1"/>
  <c r="R1186" i="1"/>
  <c r="Q1186" i="1"/>
  <c r="R1111" i="1"/>
  <c r="Q1111" i="1"/>
  <c r="R1098" i="1"/>
  <c r="Q1098" i="1"/>
  <c r="R1084" i="1"/>
  <c r="Q1084" i="1"/>
  <c r="R1070" i="1"/>
  <c r="Q1070" i="1"/>
  <c r="R1178" i="1"/>
  <c r="Q1178" i="1"/>
  <c r="R1106" i="1"/>
  <c r="Q1106" i="1"/>
  <c r="R1093" i="1"/>
  <c r="Q1093" i="1"/>
  <c r="R1079" i="1"/>
  <c r="Q1079" i="1"/>
  <c r="R1065" i="1"/>
  <c r="Q1065" i="1"/>
  <c r="R1135" i="1"/>
  <c r="Q1135" i="1"/>
  <c r="R997" i="1"/>
  <c r="Q997" i="1"/>
  <c r="R976" i="1"/>
  <c r="Q976" i="1"/>
  <c r="R999" i="1"/>
  <c r="Q999" i="1"/>
  <c r="R971" i="1"/>
  <c r="Q971" i="1"/>
  <c r="R958" i="1"/>
  <c r="Q958" i="1"/>
  <c r="R944" i="1"/>
  <c r="Q944" i="1"/>
  <c r="R930" i="1"/>
  <c r="Q930" i="1"/>
  <c r="R1045" i="1"/>
  <c r="Q1045" i="1"/>
  <c r="R970" i="1"/>
  <c r="Q970" i="1"/>
  <c r="R957" i="1"/>
  <c r="Q957" i="1"/>
  <c r="R943" i="1"/>
  <c r="Q943" i="1"/>
  <c r="R929" i="1"/>
  <c r="Q929" i="1"/>
  <c r="R1037" i="1"/>
  <c r="Q1037" i="1"/>
  <c r="R965" i="1"/>
  <c r="Q965" i="1"/>
  <c r="R952" i="1"/>
  <c r="Q952" i="1"/>
  <c r="R938" i="1"/>
  <c r="Q938" i="1"/>
  <c r="R924" i="1"/>
  <c r="Q924" i="1"/>
  <c r="R994" i="1"/>
  <c r="Q994" i="1"/>
  <c r="R856" i="1"/>
  <c r="Q856" i="1"/>
  <c r="R835" i="1"/>
  <c r="Q835" i="1"/>
  <c r="R858" i="1"/>
  <c r="Q858" i="1"/>
  <c r="R830" i="1"/>
  <c r="Q830" i="1"/>
  <c r="R817" i="1"/>
  <c r="Q817" i="1"/>
  <c r="R803" i="1"/>
  <c r="Q803" i="1"/>
  <c r="R789" i="1"/>
  <c r="Q789" i="1"/>
  <c r="R904" i="1"/>
  <c r="Q904" i="1"/>
  <c r="R829" i="1"/>
  <c r="Q829" i="1"/>
  <c r="R816" i="1"/>
  <c r="Q816" i="1"/>
  <c r="R802" i="1"/>
  <c r="Q802" i="1"/>
  <c r="R788" i="1"/>
  <c r="Q788" i="1"/>
  <c r="R896" i="1"/>
  <c r="Q896" i="1"/>
  <c r="R824" i="1"/>
  <c r="Q824" i="1"/>
  <c r="R811" i="1"/>
  <c r="Q811" i="1"/>
  <c r="R797" i="1"/>
  <c r="Q797" i="1"/>
  <c r="R783" i="1"/>
  <c r="Q783" i="1"/>
  <c r="R853" i="1"/>
  <c r="Q853" i="1"/>
  <c r="R715" i="1"/>
  <c r="Q715" i="1"/>
  <c r="R694" i="1"/>
  <c r="Q694" i="1"/>
  <c r="R717" i="1"/>
  <c r="Q717" i="1"/>
  <c r="R689" i="1"/>
  <c r="Q689" i="1"/>
  <c r="R676" i="1"/>
  <c r="Q676" i="1"/>
  <c r="R662" i="1"/>
  <c r="Q662" i="1"/>
  <c r="R648" i="1"/>
  <c r="Q648" i="1"/>
  <c r="R763" i="1"/>
  <c r="Q763" i="1"/>
  <c r="R688" i="1"/>
  <c r="Q688" i="1"/>
  <c r="R675" i="1"/>
  <c r="Q675" i="1"/>
  <c r="R661" i="1"/>
  <c r="Q661" i="1"/>
  <c r="R647" i="1"/>
  <c r="Q647" i="1"/>
  <c r="R755" i="1"/>
  <c r="Q755" i="1"/>
  <c r="R683" i="1"/>
  <c r="Q683" i="1"/>
  <c r="R670" i="1"/>
  <c r="Q670" i="1"/>
  <c r="R656" i="1"/>
  <c r="Q656" i="1"/>
  <c r="R642" i="1"/>
  <c r="Q642" i="1"/>
  <c r="R712" i="1"/>
  <c r="Q712" i="1"/>
  <c r="R1110" i="1"/>
  <c r="Q1110" i="1"/>
  <c r="R1097" i="1"/>
  <c r="Q1097" i="1"/>
  <c r="R1083" i="1"/>
  <c r="Q1083" i="1"/>
  <c r="R1069" i="1"/>
  <c r="Q1069" i="1"/>
  <c r="R1109" i="1"/>
  <c r="Q1109" i="1"/>
  <c r="R1096" i="1"/>
  <c r="Q1096" i="1"/>
  <c r="R1082" i="1"/>
  <c r="Q1082" i="1"/>
  <c r="R1068" i="1"/>
  <c r="Q1068" i="1"/>
  <c r="R1108" i="1"/>
  <c r="Q1108" i="1"/>
  <c r="R1095" i="1"/>
  <c r="Q1095" i="1"/>
  <c r="R1081" i="1"/>
  <c r="Q1081" i="1"/>
  <c r="R1067" i="1"/>
  <c r="Q1067" i="1"/>
  <c r="R1160" i="1"/>
  <c r="Q1160" i="1"/>
  <c r="R1159" i="1"/>
  <c r="Q1159" i="1"/>
  <c r="R1157" i="1"/>
  <c r="Q1157" i="1"/>
  <c r="R1158" i="1"/>
  <c r="Q1158" i="1"/>
  <c r="R1116" i="1"/>
  <c r="Q1116" i="1"/>
  <c r="R1089" i="1"/>
  <c r="Q1089" i="1"/>
  <c r="R1075" i="1"/>
  <c r="Q1075" i="1"/>
  <c r="R1061" i="1"/>
  <c r="Q1061" i="1"/>
  <c r="R1155" i="1"/>
  <c r="Q1155" i="1"/>
  <c r="R1156" i="1"/>
  <c r="Q1156" i="1"/>
  <c r="R969" i="1"/>
  <c r="Q969" i="1"/>
  <c r="R956" i="1"/>
  <c r="Q956" i="1"/>
  <c r="R942" i="1"/>
  <c r="Q942" i="1"/>
  <c r="R928" i="1"/>
  <c r="Q928" i="1"/>
  <c r="R968" i="1"/>
  <c r="Q968" i="1"/>
  <c r="R955" i="1"/>
  <c r="Q955" i="1"/>
  <c r="R941" i="1"/>
  <c r="Q941" i="1"/>
  <c r="R927" i="1"/>
  <c r="Q927" i="1"/>
  <c r="R967" i="1"/>
  <c r="Q967" i="1"/>
  <c r="R954" i="1"/>
  <c r="Q954" i="1"/>
  <c r="R940" i="1"/>
  <c r="Q940" i="1"/>
  <c r="R926" i="1"/>
  <c r="Q926" i="1"/>
  <c r="R1019" i="1"/>
  <c r="Q1019" i="1"/>
  <c r="R1018" i="1"/>
  <c r="Q1018" i="1"/>
  <c r="R1016" i="1"/>
  <c r="Q1016" i="1"/>
  <c r="R1017" i="1"/>
  <c r="Q1017" i="1"/>
  <c r="R975" i="1"/>
  <c r="Q975" i="1"/>
  <c r="R948" i="1"/>
  <c r="Q948" i="1"/>
  <c r="R934" i="1"/>
  <c r="Q934" i="1"/>
  <c r="R920" i="1"/>
  <c r="Q920" i="1"/>
  <c r="R1014" i="1"/>
  <c r="Q1014" i="1"/>
  <c r="R1015" i="1"/>
  <c r="Q1015" i="1"/>
  <c r="R828" i="1"/>
  <c r="Q828" i="1"/>
  <c r="R815" i="1"/>
  <c r="Q815" i="1"/>
  <c r="R801" i="1"/>
  <c r="Q801" i="1"/>
  <c r="R787" i="1"/>
  <c r="Q787" i="1"/>
  <c r="R827" i="1"/>
  <c r="Q827" i="1"/>
  <c r="R814" i="1"/>
  <c r="Q814" i="1"/>
  <c r="R800" i="1"/>
  <c r="Q800" i="1"/>
  <c r="R786" i="1"/>
  <c r="Q786" i="1"/>
  <c r="R826" i="1"/>
  <c r="Q826" i="1"/>
  <c r="R813" i="1"/>
  <c r="Q813" i="1"/>
  <c r="R799" i="1"/>
  <c r="Q799" i="1"/>
  <c r="R785" i="1"/>
  <c r="Q785" i="1"/>
  <c r="R878" i="1"/>
  <c r="Q878" i="1"/>
  <c r="R877" i="1"/>
  <c r="Q877" i="1"/>
  <c r="R875" i="1"/>
  <c r="Q875" i="1"/>
  <c r="R876" i="1"/>
  <c r="Q876" i="1"/>
  <c r="R834" i="1"/>
  <c r="Q834" i="1"/>
  <c r="R807" i="1"/>
  <c r="Q807" i="1"/>
  <c r="R793" i="1"/>
  <c r="Q793" i="1"/>
  <c r="R779" i="1"/>
  <c r="Q779" i="1"/>
  <c r="R873" i="1"/>
  <c r="Q873" i="1"/>
  <c r="R874" i="1"/>
  <c r="Q874" i="1"/>
  <c r="R687" i="1"/>
  <c r="Q687" i="1"/>
  <c r="R674" i="1"/>
  <c r="Q674" i="1"/>
  <c r="R660" i="1"/>
  <c r="Q660" i="1"/>
  <c r="R646" i="1"/>
  <c r="Q646" i="1"/>
  <c r="R686" i="1"/>
  <c r="Q686" i="1"/>
  <c r="R673" i="1"/>
  <c r="Q673" i="1"/>
  <c r="R659" i="1"/>
  <c r="Q659" i="1"/>
  <c r="R645" i="1"/>
  <c r="Q645" i="1"/>
  <c r="R685" i="1"/>
  <c r="Q685" i="1"/>
  <c r="R672" i="1"/>
  <c r="Q672" i="1"/>
  <c r="R658" i="1"/>
  <c r="Q658" i="1"/>
  <c r="R644" i="1"/>
  <c r="Q644" i="1"/>
  <c r="R737" i="1"/>
  <c r="Q737" i="1"/>
  <c r="R736" i="1"/>
  <c r="Q736" i="1"/>
  <c r="R734" i="1"/>
  <c r="Q734" i="1"/>
  <c r="R735" i="1"/>
  <c r="Q735" i="1"/>
  <c r="R693" i="1"/>
  <c r="Q693" i="1"/>
  <c r="R666" i="1"/>
  <c r="Q666" i="1"/>
  <c r="R652" i="1"/>
  <c r="Q652" i="1"/>
  <c r="R638" i="1"/>
  <c r="Q638" i="1"/>
  <c r="R732" i="1"/>
  <c r="Q732" i="1"/>
  <c r="R733" i="1"/>
  <c r="Q733" i="1"/>
  <c r="R1143" i="1"/>
  <c r="Q1143" i="1"/>
  <c r="R1121" i="1"/>
  <c r="Q1121" i="1"/>
  <c r="R1118" i="1"/>
  <c r="Q1118" i="1"/>
  <c r="R1122" i="1"/>
  <c r="Q1122" i="1"/>
  <c r="R1142" i="1"/>
  <c r="Q1142" i="1"/>
  <c r="R1123" i="1"/>
  <c r="Q1123" i="1"/>
  <c r="R1152" i="1"/>
  <c r="Q1152" i="1"/>
  <c r="R1002" i="1"/>
  <c r="Q1002" i="1"/>
  <c r="R980" i="1"/>
  <c r="Q980" i="1"/>
  <c r="R977" i="1"/>
  <c r="Q977" i="1"/>
  <c r="R981" i="1"/>
  <c r="Q981" i="1"/>
  <c r="R1001" i="1"/>
  <c r="Q1001" i="1"/>
  <c r="R982" i="1"/>
  <c r="Q982" i="1"/>
  <c r="R1011" i="1"/>
  <c r="Q1011" i="1"/>
  <c r="R861" i="1"/>
  <c r="Q861" i="1"/>
  <c r="R839" i="1"/>
  <c r="Q839" i="1"/>
  <c r="R836" i="1"/>
  <c r="Q836" i="1"/>
  <c r="R840" i="1"/>
  <c r="Q840" i="1"/>
  <c r="R860" i="1"/>
  <c r="Q860" i="1"/>
  <c r="R841" i="1"/>
  <c r="Q841" i="1"/>
  <c r="R870" i="1"/>
  <c r="Q870" i="1"/>
  <c r="R720" i="1"/>
  <c r="Q720" i="1"/>
  <c r="R698" i="1"/>
  <c r="Q698" i="1"/>
  <c r="R695" i="1"/>
  <c r="Q695" i="1"/>
  <c r="R699" i="1"/>
  <c r="Q699" i="1"/>
  <c r="R719" i="1"/>
  <c r="Q719" i="1"/>
  <c r="R700" i="1"/>
  <c r="Q700" i="1"/>
  <c r="R729" i="1"/>
  <c r="Q729" i="1"/>
  <c r="R1194" i="1"/>
  <c r="Q1194" i="1"/>
  <c r="R1193" i="1"/>
  <c r="Q1193" i="1"/>
  <c r="R1201" i="1"/>
  <c r="Q1201" i="1"/>
  <c r="R1053" i="1"/>
  <c r="Q1053" i="1"/>
  <c r="R1052" i="1"/>
  <c r="Q1052" i="1"/>
  <c r="R1060" i="1"/>
  <c r="Q1060" i="1"/>
  <c r="R912" i="1"/>
  <c r="Q912" i="1"/>
  <c r="R911" i="1"/>
  <c r="Q911" i="1"/>
  <c r="R919" i="1"/>
  <c r="Q919" i="1"/>
  <c r="R771" i="1"/>
  <c r="Q771" i="1"/>
  <c r="R770" i="1"/>
  <c r="Q770" i="1"/>
  <c r="R778" i="1"/>
  <c r="Q778" i="1"/>
  <c r="R1139" i="1"/>
  <c r="Q1139" i="1"/>
  <c r="R1136" i="1"/>
  <c r="Q1136" i="1"/>
  <c r="R1141" i="1"/>
  <c r="Q1141" i="1"/>
  <c r="R1144" i="1"/>
  <c r="Q1144" i="1"/>
  <c r="R1151" i="1"/>
  <c r="Q1151" i="1"/>
  <c r="R1137" i="1"/>
  <c r="Q1137" i="1"/>
  <c r="R1119" i="1"/>
  <c r="Q1119" i="1"/>
  <c r="R1181" i="1"/>
  <c r="Q1181" i="1"/>
  <c r="R998" i="1"/>
  <c r="Q998" i="1"/>
  <c r="R995" i="1"/>
  <c r="Q995" i="1"/>
  <c r="R1000" i="1"/>
  <c r="Q1000" i="1"/>
  <c r="R1003" i="1"/>
  <c r="Q1003" i="1"/>
  <c r="R1010" i="1"/>
  <c r="Q1010" i="1"/>
  <c r="R996" i="1"/>
  <c r="Q996" i="1"/>
  <c r="R978" i="1"/>
  <c r="Q978" i="1"/>
  <c r="R1040" i="1"/>
  <c r="Q1040" i="1"/>
  <c r="R857" i="1"/>
  <c r="Q857" i="1"/>
  <c r="R854" i="1"/>
  <c r="Q854" i="1"/>
  <c r="R859" i="1"/>
  <c r="Q859" i="1"/>
  <c r="R862" i="1"/>
  <c r="Q862" i="1"/>
  <c r="R869" i="1"/>
  <c r="Q869" i="1"/>
  <c r="R855" i="1"/>
  <c r="Q855" i="1"/>
  <c r="R837" i="1"/>
  <c r="Q837" i="1"/>
  <c r="R899" i="1"/>
  <c r="Q899" i="1"/>
  <c r="R716" i="1"/>
  <c r="Q716" i="1"/>
  <c r="R713" i="1"/>
  <c r="Q713" i="1"/>
  <c r="R718" i="1"/>
  <c r="Q718" i="1"/>
  <c r="R721" i="1"/>
  <c r="Q721" i="1"/>
  <c r="R728" i="1"/>
  <c r="Q728" i="1"/>
  <c r="R714" i="1"/>
  <c r="Q714" i="1"/>
  <c r="R696" i="1"/>
  <c r="Q696" i="1"/>
  <c r="R758" i="1"/>
  <c r="Q758" i="1"/>
  <c r="R1167" i="1"/>
  <c r="Q1167" i="1"/>
  <c r="R1164" i="1"/>
  <c r="Q1164" i="1"/>
  <c r="R1162" i="1"/>
  <c r="Q1162" i="1"/>
  <c r="R1154" i="1"/>
  <c r="Q1154" i="1"/>
  <c r="R1026" i="1"/>
  <c r="Q1026" i="1"/>
  <c r="R1023" i="1"/>
  <c r="Q1023" i="1"/>
  <c r="R1021" i="1"/>
  <c r="Q1021" i="1"/>
  <c r="R1013" i="1"/>
  <c r="Q1013" i="1"/>
  <c r="R885" i="1"/>
  <c r="Q885" i="1"/>
  <c r="R882" i="1"/>
  <c r="Q882" i="1"/>
  <c r="R880" i="1"/>
  <c r="Q880" i="1"/>
  <c r="R872" i="1"/>
  <c r="Q872" i="1"/>
  <c r="R744" i="1"/>
  <c r="Q744" i="1"/>
  <c r="R741" i="1"/>
  <c r="Q741" i="1"/>
  <c r="R739" i="1"/>
  <c r="Q739" i="1"/>
  <c r="R731" i="1"/>
  <c r="Q731" i="1"/>
  <c r="R1169" i="1"/>
  <c r="Q1169" i="1"/>
  <c r="R1172" i="1"/>
  <c r="Q1172" i="1"/>
  <c r="R1176" i="1"/>
  <c r="Q1176" i="1"/>
  <c r="R1170" i="1"/>
  <c r="Q1170" i="1"/>
  <c r="R1171" i="1"/>
  <c r="Q1171" i="1"/>
  <c r="R1166" i="1"/>
  <c r="Q1166" i="1"/>
  <c r="R1177" i="1"/>
  <c r="Q1177" i="1"/>
  <c r="R1175" i="1"/>
  <c r="Q1175" i="1"/>
  <c r="R1173" i="1"/>
  <c r="Q1173" i="1"/>
  <c r="R1165" i="1"/>
  <c r="Q1165" i="1"/>
  <c r="R1174" i="1"/>
  <c r="Q1174" i="1"/>
  <c r="R1163" i="1"/>
  <c r="Q1163" i="1"/>
  <c r="R1161" i="1"/>
  <c r="Q1161" i="1"/>
  <c r="R1153" i="1"/>
  <c r="Q1153" i="1"/>
  <c r="R1028" i="1"/>
  <c r="Q1028" i="1"/>
  <c r="R1031" i="1"/>
  <c r="Q1031" i="1"/>
  <c r="R1035" i="1"/>
  <c r="Q1035" i="1"/>
  <c r="R1029" i="1"/>
  <c r="Q1029" i="1"/>
  <c r="R1030" i="1"/>
  <c r="Q1030" i="1"/>
  <c r="R1025" i="1"/>
  <c r="Q1025" i="1"/>
  <c r="R1036" i="1"/>
  <c r="Q1036" i="1"/>
  <c r="R1034" i="1"/>
  <c r="Q1034" i="1"/>
  <c r="R1032" i="1"/>
  <c r="Q1032" i="1"/>
  <c r="R1024" i="1"/>
  <c r="Q1024" i="1"/>
  <c r="R1033" i="1"/>
  <c r="Q1033" i="1"/>
  <c r="R1022" i="1"/>
  <c r="Q1022" i="1"/>
  <c r="R1020" i="1"/>
  <c r="Q1020" i="1"/>
  <c r="R1012" i="1"/>
  <c r="Q1012" i="1"/>
  <c r="R887" i="1"/>
  <c r="Q887" i="1"/>
  <c r="R890" i="1"/>
  <c r="Q890" i="1"/>
  <c r="R894" i="1"/>
  <c r="Q894" i="1"/>
  <c r="R888" i="1"/>
  <c r="Q888" i="1"/>
  <c r="R889" i="1"/>
  <c r="Q889" i="1"/>
  <c r="R884" i="1"/>
  <c r="Q884" i="1"/>
  <c r="R895" i="1"/>
  <c r="Q895" i="1"/>
  <c r="R893" i="1"/>
  <c r="Q893" i="1"/>
  <c r="R891" i="1"/>
  <c r="Q891" i="1"/>
  <c r="R883" i="1"/>
  <c r="Q883" i="1"/>
  <c r="R892" i="1"/>
  <c r="Q892" i="1"/>
  <c r="R881" i="1"/>
  <c r="Q881" i="1"/>
  <c r="R879" i="1"/>
  <c r="Q879" i="1"/>
  <c r="R871" i="1"/>
  <c r="Q871" i="1"/>
  <c r="R746" i="1"/>
  <c r="Q746" i="1"/>
  <c r="R749" i="1"/>
  <c r="Q749" i="1"/>
  <c r="R753" i="1"/>
  <c r="Q753" i="1"/>
  <c r="R747" i="1"/>
  <c r="Q747" i="1"/>
  <c r="R748" i="1"/>
  <c r="Q748" i="1"/>
  <c r="R743" i="1"/>
  <c r="Q743" i="1"/>
  <c r="R754" i="1"/>
  <c r="Q754" i="1"/>
  <c r="R752" i="1"/>
  <c r="Q752" i="1"/>
  <c r="R750" i="1"/>
  <c r="Q750" i="1"/>
  <c r="R742" i="1"/>
  <c r="Q742" i="1"/>
  <c r="R751" i="1"/>
  <c r="Q751" i="1"/>
  <c r="R740" i="1"/>
  <c r="Q740" i="1"/>
  <c r="R738" i="1"/>
  <c r="Q738" i="1"/>
  <c r="R730" i="1"/>
  <c r="Q730" i="1"/>
  <c r="I1114" i="1"/>
  <c r="I1101" i="1"/>
  <c r="I1087" i="1"/>
  <c r="I1073" i="1"/>
  <c r="I1184" i="1"/>
  <c r="I1113" i="1"/>
  <c r="I1100" i="1"/>
  <c r="I1086" i="1"/>
  <c r="I1072" i="1"/>
  <c r="I1189" i="1"/>
  <c r="I1190" i="1"/>
  <c r="I1191" i="1"/>
  <c r="I1187" i="1"/>
  <c r="I1192" i="1"/>
  <c r="I1188" i="1"/>
  <c r="I1183" i="1"/>
  <c r="I1115" i="1"/>
  <c r="I1102" i="1"/>
  <c r="I1088" i="1"/>
  <c r="I1074" i="1"/>
  <c r="I1197" i="1"/>
  <c r="I1198" i="1"/>
  <c r="I1199" i="1"/>
  <c r="I1195" i="1"/>
  <c r="I1200" i="1"/>
  <c r="I1196" i="1"/>
  <c r="I1185" i="1"/>
  <c r="I973" i="1"/>
  <c r="I960" i="1"/>
  <c r="I946" i="1"/>
  <c r="I932" i="1"/>
  <c r="I1043" i="1"/>
  <c r="I972" i="1"/>
  <c r="I959" i="1"/>
  <c r="I945" i="1"/>
  <c r="I931" i="1"/>
  <c r="I1048" i="1"/>
  <c r="I1049" i="1"/>
  <c r="I1050" i="1"/>
  <c r="I1046" i="1"/>
  <c r="I1051" i="1"/>
  <c r="I1047" i="1"/>
  <c r="I1042" i="1"/>
  <c r="I974" i="1"/>
  <c r="I961" i="1"/>
  <c r="I947" i="1"/>
  <c r="I933" i="1"/>
  <c r="I1056" i="1"/>
  <c r="I1057" i="1"/>
  <c r="I1058" i="1"/>
  <c r="I1054" i="1"/>
  <c r="I1059" i="1"/>
  <c r="I1055" i="1"/>
  <c r="I1044" i="1"/>
  <c r="I832" i="1"/>
  <c r="I819" i="1"/>
  <c r="I805" i="1"/>
  <c r="I791" i="1"/>
  <c r="I902" i="1"/>
  <c r="I831" i="1"/>
  <c r="I818" i="1"/>
  <c r="I804" i="1"/>
  <c r="I790" i="1"/>
  <c r="I907" i="1"/>
  <c r="I908" i="1"/>
  <c r="I909" i="1"/>
  <c r="I905" i="1"/>
  <c r="I910" i="1"/>
  <c r="I906" i="1"/>
  <c r="I901" i="1"/>
  <c r="I833" i="1"/>
  <c r="I820" i="1"/>
  <c r="I806" i="1"/>
  <c r="I792" i="1"/>
  <c r="I915" i="1"/>
  <c r="I916" i="1"/>
  <c r="I917" i="1"/>
  <c r="I913" i="1"/>
  <c r="I918" i="1"/>
  <c r="I914" i="1"/>
  <c r="I903" i="1"/>
  <c r="I691" i="1"/>
  <c r="I678" i="1"/>
  <c r="I664" i="1"/>
  <c r="I650" i="1"/>
  <c r="I761" i="1"/>
  <c r="I690" i="1"/>
  <c r="I677" i="1"/>
  <c r="I663" i="1"/>
  <c r="I649" i="1"/>
  <c r="I766" i="1"/>
  <c r="I767" i="1"/>
  <c r="I768" i="1"/>
  <c r="I764" i="1"/>
  <c r="I769" i="1"/>
  <c r="I765" i="1"/>
  <c r="I760" i="1"/>
  <c r="I692" i="1"/>
  <c r="I679" i="1"/>
  <c r="I665" i="1"/>
  <c r="I651" i="1"/>
  <c r="I774" i="1"/>
  <c r="I775" i="1"/>
  <c r="I776" i="1"/>
  <c r="I772" i="1"/>
  <c r="I777" i="1"/>
  <c r="I773" i="1"/>
  <c r="I762" i="1"/>
  <c r="I1168" i="1"/>
  <c r="I1132" i="1"/>
  <c r="I1128" i="1"/>
  <c r="I1131" i="1"/>
  <c r="I1133" i="1"/>
  <c r="I1130" i="1"/>
  <c r="I1134" i="1"/>
  <c r="I1129" i="1"/>
  <c r="I1105" i="1"/>
  <c r="I1092" i="1"/>
  <c r="I1078" i="1"/>
  <c r="I1064" i="1"/>
  <c r="I1182" i="1"/>
  <c r="I1027" i="1"/>
  <c r="I991" i="1"/>
  <c r="I987" i="1"/>
  <c r="I990" i="1"/>
  <c r="I992" i="1"/>
  <c r="I989" i="1"/>
  <c r="I993" i="1"/>
  <c r="I988" i="1"/>
  <c r="I964" i="1"/>
  <c r="I951" i="1"/>
  <c r="I937" i="1"/>
  <c r="I923" i="1"/>
  <c r="I1041" i="1"/>
  <c r="I886" i="1"/>
  <c r="I850" i="1"/>
  <c r="I846" i="1"/>
  <c r="I849" i="1"/>
  <c r="I851" i="1"/>
  <c r="I848" i="1"/>
  <c r="I852" i="1"/>
  <c r="I847" i="1"/>
  <c r="I823" i="1"/>
  <c r="I810" i="1"/>
  <c r="I796" i="1"/>
  <c r="I782" i="1"/>
  <c r="I900" i="1"/>
  <c r="I745" i="1"/>
  <c r="I709" i="1"/>
  <c r="I705" i="1"/>
  <c r="I708" i="1"/>
  <c r="I710" i="1"/>
  <c r="I707" i="1"/>
  <c r="I711" i="1"/>
  <c r="I706" i="1"/>
  <c r="I682" i="1"/>
  <c r="I669" i="1"/>
  <c r="I655" i="1"/>
  <c r="I641" i="1"/>
  <c r="I759" i="1"/>
  <c r="I1149" i="1"/>
  <c r="I1146" i="1"/>
  <c r="I1147" i="1"/>
  <c r="I1145" i="1"/>
  <c r="I1148" i="1"/>
  <c r="I1150" i="1"/>
  <c r="I1107" i="1"/>
  <c r="I1094" i="1"/>
  <c r="I1080" i="1"/>
  <c r="I1066" i="1"/>
  <c r="I1008" i="1"/>
  <c r="I1005" i="1"/>
  <c r="I1006" i="1"/>
  <c r="I1004" i="1"/>
  <c r="I1007" i="1"/>
  <c r="I1009" i="1"/>
  <c r="I966" i="1"/>
  <c r="I953" i="1"/>
  <c r="I939" i="1"/>
  <c r="I925" i="1"/>
  <c r="I867" i="1"/>
  <c r="I864" i="1"/>
  <c r="I865" i="1"/>
  <c r="I863" i="1"/>
  <c r="I866" i="1"/>
  <c r="I868" i="1"/>
  <c r="I825" i="1"/>
  <c r="I812" i="1"/>
  <c r="I798" i="1"/>
  <c r="I784" i="1"/>
  <c r="I726" i="1"/>
  <c r="I723" i="1"/>
  <c r="I724" i="1"/>
  <c r="I722" i="1"/>
  <c r="I725" i="1"/>
  <c r="I727" i="1"/>
  <c r="I684" i="1"/>
  <c r="I671" i="1"/>
  <c r="I657" i="1"/>
  <c r="I643" i="1"/>
  <c r="I1120" i="1"/>
  <c r="I1126" i="1"/>
  <c r="I1125" i="1"/>
  <c r="I1127" i="1"/>
  <c r="I1124" i="1"/>
  <c r="I1104" i="1"/>
  <c r="I1091" i="1"/>
  <c r="I1077" i="1"/>
  <c r="I1063" i="1"/>
  <c r="I1103" i="1"/>
  <c r="I1090" i="1"/>
  <c r="I1076" i="1"/>
  <c r="I1062" i="1"/>
  <c r="I1180" i="1"/>
  <c r="I979" i="1"/>
  <c r="I985" i="1"/>
  <c r="I984" i="1"/>
  <c r="I986" i="1"/>
  <c r="I983" i="1"/>
  <c r="I963" i="1"/>
  <c r="I950" i="1"/>
  <c r="I936" i="1"/>
  <c r="I922" i="1"/>
  <c r="I962" i="1"/>
  <c r="I949" i="1"/>
  <c r="I935" i="1"/>
  <c r="I921" i="1"/>
  <c r="I1039" i="1"/>
  <c r="I838" i="1"/>
  <c r="I844" i="1"/>
  <c r="I843" i="1"/>
  <c r="I845" i="1"/>
  <c r="I842" i="1"/>
  <c r="I822" i="1"/>
  <c r="I809" i="1"/>
  <c r="I795" i="1"/>
  <c r="I781" i="1"/>
  <c r="I821" i="1"/>
  <c r="I808" i="1"/>
  <c r="I794" i="1"/>
  <c r="I780" i="1"/>
  <c r="I898" i="1"/>
  <c r="I697" i="1"/>
  <c r="I703" i="1"/>
  <c r="I702" i="1"/>
  <c r="I704" i="1"/>
  <c r="I701" i="1"/>
  <c r="I681" i="1"/>
  <c r="I668" i="1"/>
  <c r="I654" i="1"/>
  <c r="I640" i="1"/>
  <c r="I680" i="1"/>
  <c r="I667" i="1"/>
  <c r="I653" i="1"/>
  <c r="I639" i="1"/>
  <c r="I757" i="1"/>
  <c r="I1138" i="1"/>
  <c r="I1117" i="1"/>
  <c r="I1140" i="1"/>
  <c r="I1112" i="1"/>
  <c r="I1099" i="1"/>
  <c r="I1085" i="1"/>
  <c r="I1071" i="1"/>
  <c r="I1186" i="1"/>
  <c r="I1111" i="1"/>
  <c r="I1098" i="1"/>
  <c r="I1084" i="1"/>
  <c r="I1070" i="1"/>
  <c r="I1178" i="1"/>
  <c r="I1106" i="1"/>
  <c r="I1093" i="1"/>
  <c r="I1079" i="1"/>
  <c r="I1065" i="1"/>
  <c r="I1135" i="1"/>
  <c r="I997" i="1"/>
  <c r="I976" i="1"/>
  <c r="I999" i="1"/>
  <c r="I971" i="1"/>
  <c r="I958" i="1"/>
  <c r="I944" i="1"/>
  <c r="I930" i="1"/>
  <c r="I1045" i="1"/>
  <c r="I970" i="1"/>
  <c r="I957" i="1"/>
  <c r="I943" i="1"/>
  <c r="I929" i="1"/>
  <c r="I1037" i="1"/>
  <c r="I965" i="1"/>
  <c r="I952" i="1"/>
  <c r="I938" i="1"/>
  <c r="I924" i="1"/>
  <c r="I994" i="1"/>
  <c r="I856" i="1"/>
  <c r="I835" i="1"/>
  <c r="I858" i="1"/>
  <c r="I830" i="1"/>
  <c r="I817" i="1"/>
  <c r="I803" i="1"/>
  <c r="I789" i="1"/>
  <c r="I904" i="1"/>
  <c r="I829" i="1"/>
  <c r="I816" i="1"/>
  <c r="I802" i="1"/>
  <c r="I788" i="1"/>
  <c r="I896" i="1"/>
  <c r="I824" i="1"/>
  <c r="I811" i="1"/>
  <c r="I797" i="1"/>
  <c r="I783" i="1"/>
  <c r="I853" i="1"/>
  <c r="I715" i="1"/>
  <c r="I694" i="1"/>
  <c r="I717" i="1"/>
  <c r="I689" i="1"/>
  <c r="I676" i="1"/>
  <c r="I662" i="1"/>
  <c r="I648" i="1"/>
  <c r="I763" i="1"/>
  <c r="I688" i="1"/>
  <c r="I675" i="1"/>
  <c r="I661" i="1"/>
  <c r="I647" i="1"/>
  <c r="I755" i="1"/>
  <c r="I683" i="1"/>
  <c r="I670" i="1"/>
  <c r="I656" i="1"/>
  <c r="I642" i="1"/>
  <c r="I712" i="1"/>
  <c r="I1110" i="1"/>
  <c r="I1097" i="1"/>
  <c r="I1083" i="1"/>
  <c r="I1069" i="1"/>
  <c r="I1109" i="1"/>
  <c r="I1096" i="1"/>
  <c r="I1082" i="1"/>
  <c r="I1068" i="1"/>
  <c r="I1108" i="1"/>
  <c r="I1095" i="1"/>
  <c r="I1081" i="1"/>
  <c r="I1067" i="1"/>
  <c r="I1160" i="1"/>
  <c r="I1159" i="1"/>
  <c r="I1157" i="1"/>
  <c r="I1158" i="1"/>
  <c r="I1116" i="1"/>
  <c r="I1089" i="1"/>
  <c r="I1075" i="1"/>
  <c r="I1061" i="1"/>
  <c r="I1155" i="1"/>
  <c r="I1156" i="1"/>
  <c r="I969" i="1"/>
  <c r="I956" i="1"/>
  <c r="I942" i="1"/>
  <c r="I928" i="1"/>
  <c r="I968" i="1"/>
  <c r="I955" i="1"/>
  <c r="I941" i="1"/>
  <c r="I927" i="1"/>
  <c r="I967" i="1"/>
  <c r="I954" i="1"/>
  <c r="I940" i="1"/>
  <c r="I926" i="1"/>
  <c r="I1019" i="1"/>
  <c r="I1018" i="1"/>
  <c r="I1016" i="1"/>
  <c r="I1017" i="1"/>
  <c r="I975" i="1"/>
  <c r="I948" i="1"/>
  <c r="I934" i="1"/>
  <c r="I920" i="1"/>
  <c r="I1014" i="1"/>
  <c r="I1015" i="1"/>
  <c r="I828" i="1"/>
  <c r="I815" i="1"/>
  <c r="I801" i="1"/>
  <c r="I787" i="1"/>
  <c r="I827" i="1"/>
  <c r="I814" i="1"/>
  <c r="I800" i="1"/>
  <c r="I786" i="1"/>
  <c r="I826" i="1"/>
  <c r="I813" i="1"/>
  <c r="I799" i="1"/>
  <c r="I785" i="1"/>
  <c r="I878" i="1"/>
  <c r="I877" i="1"/>
  <c r="I875" i="1"/>
  <c r="I876" i="1"/>
  <c r="I834" i="1"/>
  <c r="I807" i="1"/>
  <c r="I793" i="1"/>
  <c r="I779" i="1"/>
  <c r="I873" i="1"/>
  <c r="I874" i="1"/>
  <c r="I687" i="1"/>
  <c r="I674" i="1"/>
  <c r="I660" i="1"/>
  <c r="I646" i="1"/>
  <c r="I686" i="1"/>
  <c r="I673" i="1"/>
  <c r="I659" i="1"/>
  <c r="I645" i="1"/>
  <c r="I685" i="1"/>
  <c r="I672" i="1"/>
  <c r="I658" i="1"/>
  <c r="I644" i="1"/>
  <c r="I737" i="1"/>
  <c r="I736" i="1"/>
  <c r="I734" i="1"/>
  <c r="I735" i="1"/>
  <c r="I693" i="1"/>
  <c r="I666" i="1"/>
  <c r="I652" i="1"/>
  <c r="I638" i="1"/>
  <c r="I732" i="1"/>
  <c r="I733" i="1"/>
  <c r="I1143" i="1"/>
  <c r="I1121" i="1"/>
  <c r="I1118" i="1"/>
  <c r="I1122" i="1"/>
  <c r="I1142" i="1"/>
  <c r="I1123" i="1"/>
  <c r="I1152" i="1"/>
  <c r="I1002" i="1"/>
  <c r="I980" i="1"/>
  <c r="I977" i="1"/>
  <c r="I981" i="1"/>
  <c r="I1001" i="1"/>
  <c r="I982" i="1"/>
  <c r="I1011" i="1"/>
  <c r="I861" i="1"/>
  <c r="I839" i="1"/>
  <c r="I836" i="1"/>
  <c r="I840" i="1"/>
  <c r="I860" i="1"/>
  <c r="I841" i="1"/>
  <c r="I870" i="1"/>
  <c r="I720" i="1"/>
  <c r="I698" i="1"/>
  <c r="I695" i="1"/>
  <c r="I699" i="1"/>
  <c r="I719" i="1"/>
  <c r="I700" i="1"/>
  <c r="I729" i="1"/>
  <c r="I1194" i="1"/>
  <c r="I1193" i="1"/>
  <c r="I1201" i="1"/>
  <c r="I1053" i="1"/>
  <c r="I1052" i="1"/>
  <c r="I1060" i="1"/>
  <c r="I912" i="1"/>
  <c r="I911" i="1"/>
  <c r="I919" i="1"/>
  <c r="I771" i="1"/>
  <c r="I770" i="1"/>
  <c r="I778" i="1"/>
  <c r="I1139" i="1"/>
  <c r="I1136" i="1"/>
  <c r="I1141" i="1"/>
  <c r="I1144" i="1"/>
  <c r="I1151" i="1"/>
  <c r="I1137" i="1"/>
  <c r="I1119" i="1"/>
  <c r="I1181" i="1"/>
  <c r="I998" i="1"/>
  <c r="I995" i="1"/>
  <c r="I1000" i="1"/>
  <c r="I1003" i="1"/>
  <c r="I1010" i="1"/>
  <c r="I996" i="1"/>
  <c r="I978" i="1"/>
  <c r="I1040" i="1"/>
  <c r="I857" i="1"/>
  <c r="I854" i="1"/>
  <c r="I859" i="1"/>
  <c r="I862" i="1"/>
  <c r="I869" i="1"/>
  <c r="I855" i="1"/>
  <c r="I837" i="1"/>
  <c r="I899" i="1"/>
  <c r="I716" i="1"/>
  <c r="I713" i="1"/>
  <c r="I718" i="1"/>
  <c r="I721" i="1"/>
  <c r="I728" i="1"/>
  <c r="I714" i="1"/>
  <c r="I696" i="1"/>
  <c r="I758" i="1"/>
  <c r="I1167" i="1"/>
  <c r="I1164" i="1"/>
  <c r="I1162" i="1"/>
  <c r="I1154" i="1"/>
  <c r="I1026" i="1"/>
  <c r="I1023" i="1"/>
  <c r="I1021" i="1"/>
  <c r="I1013" i="1"/>
  <c r="I885" i="1"/>
  <c r="I882" i="1"/>
  <c r="I880" i="1"/>
  <c r="I872" i="1"/>
  <c r="I744" i="1"/>
  <c r="I741" i="1"/>
  <c r="I739" i="1"/>
  <c r="I731" i="1"/>
  <c r="I1179" i="1"/>
  <c r="I1169" i="1"/>
  <c r="I1172" i="1"/>
  <c r="I1176" i="1"/>
  <c r="I1170" i="1"/>
  <c r="I1171" i="1"/>
  <c r="I1166" i="1"/>
  <c r="I1177" i="1"/>
  <c r="I1175" i="1"/>
  <c r="I1173" i="1"/>
  <c r="I1165" i="1"/>
  <c r="I1174" i="1"/>
  <c r="I1163" i="1"/>
  <c r="I1161" i="1"/>
  <c r="I1153" i="1"/>
  <c r="I1038" i="1"/>
  <c r="I1028" i="1"/>
  <c r="I1031" i="1"/>
  <c r="I1035" i="1"/>
  <c r="I1029" i="1"/>
  <c r="I1030" i="1"/>
  <c r="I1025" i="1"/>
  <c r="I1036" i="1"/>
  <c r="I1034" i="1"/>
  <c r="I1032" i="1"/>
  <c r="I1024" i="1"/>
  <c r="I1033" i="1"/>
  <c r="I1022" i="1"/>
  <c r="I1020" i="1"/>
  <c r="I1012" i="1"/>
  <c r="I897" i="1"/>
  <c r="I887" i="1"/>
  <c r="I890" i="1"/>
  <c r="I894" i="1"/>
  <c r="I888" i="1"/>
  <c r="I889" i="1"/>
  <c r="I884" i="1"/>
  <c r="I895" i="1"/>
  <c r="I893" i="1"/>
  <c r="I891" i="1"/>
  <c r="I883" i="1"/>
  <c r="I892" i="1"/>
  <c r="I881" i="1"/>
  <c r="I879" i="1"/>
  <c r="I871" i="1"/>
  <c r="I756" i="1"/>
  <c r="I746" i="1"/>
  <c r="I749" i="1"/>
  <c r="I753" i="1"/>
  <c r="I747" i="1"/>
  <c r="I748" i="1"/>
  <c r="I743" i="1"/>
  <c r="I754" i="1"/>
  <c r="I752" i="1"/>
  <c r="I750" i="1"/>
  <c r="I742" i="1"/>
  <c r="I751" i="1"/>
  <c r="I740" i="1"/>
  <c r="I738" i="1"/>
  <c r="I730" i="1"/>
  <c r="W139" i="1"/>
  <c r="T112" i="1"/>
  <c r="T111" i="1"/>
  <c r="T108" i="1"/>
  <c r="R87" i="1"/>
  <c r="Q87" i="1"/>
  <c r="I87" i="1"/>
  <c r="R86" i="1"/>
  <c r="Q86" i="1"/>
  <c r="I86" i="1"/>
  <c r="R85" i="1"/>
  <c r="Q85" i="1"/>
  <c r="I85" i="1"/>
  <c r="W84" i="1"/>
  <c r="R84" i="1"/>
  <c r="Q84" i="1"/>
  <c r="I84" i="1"/>
  <c r="R83" i="1"/>
  <c r="Q83" i="1"/>
  <c r="I83" i="1"/>
  <c r="W82" i="1"/>
  <c r="R82" i="1"/>
  <c r="Q82" i="1"/>
  <c r="I82" i="1"/>
  <c r="W81" i="1"/>
  <c r="R81" i="1"/>
  <c r="Q81" i="1"/>
  <c r="I81" i="1"/>
  <c r="W80" i="1"/>
  <c r="R80" i="1"/>
  <c r="Q80" i="1"/>
  <c r="I80" i="1"/>
  <c r="T79" i="1"/>
  <c r="R79" i="1"/>
  <c r="Q79" i="1"/>
  <c r="I79" i="1"/>
  <c r="W78" i="1"/>
  <c r="R78" i="1"/>
  <c r="Q78" i="1"/>
  <c r="I78" i="1"/>
  <c r="W77" i="1"/>
  <c r="R77" i="1"/>
  <c r="Q77" i="1"/>
  <c r="I77" i="1"/>
  <c r="W76" i="1"/>
  <c r="R76" i="1"/>
  <c r="Q76" i="1"/>
  <c r="I76" i="1"/>
  <c r="W75" i="1"/>
  <c r="R75" i="1"/>
  <c r="Q75" i="1"/>
  <c r="I75" i="1"/>
  <c r="R74" i="1"/>
  <c r="Q74" i="1"/>
  <c r="I74" i="1"/>
  <c r="R73" i="1"/>
  <c r="Q73" i="1"/>
  <c r="I73" i="1"/>
  <c r="X72" i="1"/>
  <c r="W72" i="1"/>
  <c r="R72" i="1"/>
  <c r="Q72" i="1"/>
  <c r="I72" i="1"/>
  <c r="R71" i="1"/>
  <c r="Q71" i="1"/>
  <c r="I71" i="1"/>
  <c r="R70" i="1"/>
  <c r="Q70" i="1"/>
  <c r="I70" i="1"/>
  <c r="R69" i="1"/>
  <c r="Q69" i="1"/>
  <c r="I69" i="1"/>
  <c r="R68" i="1"/>
  <c r="Q68" i="1"/>
  <c r="I68" i="1"/>
  <c r="R67" i="1"/>
  <c r="Q67" i="1"/>
  <c r="I67" i="1"/>
  <c r="R66" i="1"/>
  <c r="Q66" i="1"/>
  <c r="I66" i="1"/>
  <c r="W65" i="1"/>
  <c r="R65" i="1"/>
  <c r="Q65" i="1"/>
  <c r="I65" i="1"/>
  <c r="R64" i="1"/>
  <c r="Q64" i="1"/>
  <c r="I64" i="1"/>
  <c r="W63" i="1"/>
  <c r="R63" i="1"/>
  <c r="Q63" i="1"/>
  <c r="I63" i="1"/>
  <c r="R62" i="1"/>
  <c r="Q62" i="1"/>
  <c r="I62" i="1"/>
  <c r="X61" i="1"/>
  <c r="W61" i="1"/>
  <c r="R61" i="1"/>
  <c r="Q61" i="1"/>
  <c r="I61" i="1"/>
  <c r="X60" i="1"/>
  <c r="W60" i="1"/>
  <c r="R60" i="1"/>
  <c r="Q60" i="1"/>
  <c r="I60" i="1"/>
  <c r="W59" i="1"/>
  <c r="R59" i="1"/>
  <c r="Q59" i="1"/>
  <c r="I59" i="1"/>
  <c r="R58" i="1"/>
  <c r="Q58" i="1"/>
  <c r="I58" i="1"/>
  <c r="T57" i="1"/>
  <c r="W57" i="1" s="1"/>
  <c r="R57" i="1"/>
  <c r="Q57" i="1"/>
  <c r="I57" i="1"/>
  <c r="W56" i="1"/>
  <c r="R56" i="1"/>
  <c r="Q56" i="1"/>
  <c r="I56" i="1"/>
  <c r="R55" i="1"/>
  <c r="Q55" i="1"/>
  <c r="I55" i="1"/>
  <c r="R54" i="1"/>
  <c r="Q54" i="1"/>
  <c r="I54" i="1"/>
  <c r="R53" i="1"/>
  <c r="Q53" i="1"/>
  <c r="I53" i="1"/>
  <c r="R52" i="1"/>
  <c r="Q52" i="1"/>
  <c r="I52" i="1"/>
  <c r="R51" i="1"/>
  <c r="Q51" i="1"/>
  <c r="I51" i="1"/>
  <c r="R50" i="1"/>
  <c r="Q50" i="1"/>
  <c r="I50" i="1"/>
  <c r="R49" i="1"/>
  <c r="Q49" i="1"/>
  <c r="I49" i="1"/>
  <c r="R48" i="1"/>
  <c r="Q48" i="1"/>
  <c r="I48" i="1"/>
  <c r="R47" i="1"/>
  <c r="Q47" i="1"/>
  <c r="I47" i="1"/>
  <c r="W46" i="1"/>
  <c r="R46" i="1"/>
  <c r="Q46" i="1"/>
  <c r="I46" i="1"/>
  <c r="W45" i="1"/>
  <c r="R45" i="1"/>
  <c r="Q45" i="1"/>
  <c r="I45" i="1"/>
  <c r="R44" i="1"/>
  <c r="Q44" i="1"/>
  <c r="I44" i="1"/>
  <c r="X43" i="1"/>
  <c r="W43" i="1"/>
  <c r="R43" i="1"/>
  <c r="Q43" i="1"/>
  <c r="I43" i="1"/>
  <c r="X42" i="1"/>
  <c r="W42" i="1"/>
  <c r="R42" i="1"/>
  <c r="Q42" i="1"/>
  <c r="I42" i="1"/>
  <c r="X41" i="1"/>
  <c r="W41" i="1"/>
  <c r="R41" i="1"/>
  <c r="Q41" i="1"/>
  <c r="I41" i="1"/>
  <c r="R40" i="1"/>
  <c r="Q40" i="1"/>
  <c r="I40" i="1"/>
  <c r="R39" i="1"/>
  <c r="Q39" i="1"/>
  <c r="I39" i="1"/>
  <c r="T38" i="1"/>
  <c r="W38" i="1" s="1"/>
  <c r="R38" i="1"/>
  <c r="Q38" i="1"/>
  <c r="I38" i="1"/>
  <c r="W37" i="1"/>
  <c r="R37" i="1"/>
  <c r="Q37" i="1"/>
  <c r="I37" i="1"/>
  <c r="R637" i="1" l="1"/>
  <c r="Q637" i="1"/>
  <c r="R636" i="1"/>
  <c r="Q636" i="1"/>
  <c r="R635" i="1"/>
  <c r="Q635" i="1"/>
  <c r="R634" i="1"/>
  <c r="Q634" i="1"/>
  <c r="R633" i="1"/>
  <c r="Q633" i="1"/>
  <c r="R632" i="1"/>
  <c r="Q632" i="1"/>
  <c r="R631" i="1"/>
  <c r="Q631" i="1"/>
  <c r="R630" i="1"/>
  <c r="Q630" i="1"/>
  <c r="R629" i="1"/>
  <c r="Q629" i="1"/>
  <c r="R628" i="1"/>
  <c r="Q628" i="1"/>
  <c r="R627" i="1"/>
  <c r="Q627" i="1"/>
  <c r="R626" i="1"/>
  <c r="Q626" i="1"/>
  <c r="R625" i="1"/>
  <c r="Q625" i="1"/>
  <c r="R624" i="1"/>
  <c r="Q624" i="1"/>
  <c r="R623" i="1"/>
  <c r="Q623" i="1"/>
  <c r="R622" i="1"/>
  <c r="Q622" i="1"/>
  <c r="R621" i="1"/>
  <c r="Q621" i="1"/>
  <c r="R620" i="1"/>
  <c r="Q620" i="1"/>
  <c r="R619" i="1"/>
  <c r="Q619" i="1"/>
  <c r="R618" i="1"/>
  <c r="Q618" i="1"/>
  <c r="R617" i="1"/>
  <c r="Q617" i="1"/>
  <c r="R616" i="1"/>
  <c r="Q616" i="1"/>
  <c r="R615" i="1"/>
  <c r="Q615" i="1"/>
  <c r="R614" i="1"/>
  <c r="Q614" i="1"/>
  <c r="R613" i="1"/>
  <c r="Q613" i="1"/>
  <c r="R612" i="1"/>
  <c r="Q612" i="1"/>
  <c r="R611" i="1"/>
  <c r="Q611" i="1"/>
  <c r="R610" i="1"/>
  <c r="Q610" i="1"/>
  <c r="R609" i="1"/>
  <c r="Q609" i="1"/>
  <c r="R608" i="1"/>
  <c r="Q608" i="1"/>
  <c r="R607" i="1"/>
  <c r="Q607" i="1"/>
  <c r="R606" i="1"/>
  <c r="Q606" i="1"/>
  <c r="R605" i="1"/>
  <c r="Q605" i="1"/>
  <c r="R604" i="1"/>
  <c r="Q604" i="1"/>
  <c r="R603" i="1"/>
  <c r="Q603" i="1"/>
  <c r="R602" i="1"/>
  <c r="Q602" i="1"/>
  <c r="R601" i="1"/>
  <c r="Q601" i="1"/>
  <c r="R600" i="1"/>
  <c r="Q600" i="1"/>
  <c r="R599" i="1"/>
  <c r="Q599" i="1"/>
  <c r="R598" i="1"/>
  <c r="Q598" i="1"/>
  <c r="R597" i="1"/>
  <c r="Q597" i="1"/>
  <c r="R596" i="1"/>
  <c r="Q596" i="1"/>
  <c r="R595" i="1"/>
  <c r="Q595" i="1"/>
  <c r="R594" i="1"/>
  <c r="Q594" i="1"/>
  <c r="R593" i="1"/>
  <c r="Q593" i="1"/>
  <c r="R592" i="1"/>
  <c r="Q592" i="1"/>
  <c r="R591" i="1"/>
  <c r="Q591" i="1"/>
  <c r="R590" i="1"/>
  <c r="Q590" i="1"/>
  <c r="R589" i="1"/>
  <c r="Q589" i="1"/>
  <c r="R588" i="1"/>
  <c r="Q588" i="1"/>
  <c r="R587" i="1"/>
  <c r="Q587" i="1"/>
  <c r="R586" i="1"/>
  <c r="Q586" i="1"/>
  <c r="R585" i="1"/>
  <c r="Q585" i="1"/>
  <c r="R584" i="1"/>
  <c r="Q584" i="1"/>
  <c r="R583" i="1"/>
  <c r="Q583" i="1"/>
  <c r="R582" i="1"/>
  <c r="Q582" i="1"/>
  <c r="R581" i="1"/>
  <c r="Q581" i="1"/>
  <c r="R580" i="1"/>
  <c r="Q580" i="1"/>
  <c r="R579" i="1"/>
  <c r="Q579" i="1"/>
  <c r="R578" i="1"/>
  <c r="Q578" i="1"/>
  <c r="R577" i="1"/>
  <c r="Q577" i="1"/>
  <c r="R576" i="1"/>
  <c r="Q576" i="1"/>
  <c r="R575" i="1"/>
  <c r="Q575" i="1"/>
  <c r="R574" i="1"/>
  <c r="Q574" i="1"/>
  <c r="R573" i="1"/>
  <c r="Q573" i="1"/>
  <c r="R572" i="1"/>
  <c r="Q572" i="1"/>
  <c r="R571" i="1"/>
  <c r="Q571" i="1"/>
  <c r="R570" i="1"/>
  <c r="Q570" i="1"/>
  <c r="R569" i="1"/>
  <c r="Q569" i="1"/>
  <c r="R568" i="1"/>
  <c r="Q568" i="1"/>
  <c r="R567" i="1"/>
  <c r="Q567" i="1"/>
  <c r="R566" i="1"/>
  <c r="Q566" i="1"/>
  <c r="R565" i="1"/>
  <c r="Q565" i="1"/>
  <c r="R564" i="1"/>
  <c r="Q564" i="1"/>
  <c r="R563" i="1"/>
  <c r="Q563" i="1"/>
  <c r="R562" i="1"/>
  <c r="Q562" i="1"/>
  <c r="R561" i="1"/>
  <c r="Q561" i="1"/>
  <c r="R560" i="1"/>
  <c r="Q560" i="1"/>
  <c r="R559" i="1"/>
  <c r="Q559" i="1"/>
  <c r="R558" i="1"/>
  <c r="Q558" i="1"/>
  <c r="R557" i="1"/>
  <c r="Q557" i="1"/>
  <c r="R556" i="1"/>
  <c r="Q556" i="1"/>
  <c r="R555" i="1"/>
  <c r="Q555" i="1"/>
  <c r="R554" i="1"/>
  <c r="Q554" i="1"/>
  <c r="R553" i="1"/>
  <c r="Q553" i="1"/>
  <c r="R552" i="1"/>
  <c r="Q552" i="1"/>
  <c r="R551" i="1"/>
  <c r="Q551" i="1"/>
  <c r="R550" i="1"/>
  <c r="Q550" i="1"/>
  <c r="R549" i="1"/>
  <c r="Q549" i="1"/>
  <c r="R548" i="1"/>
  <c r="Q548" i="1"/>
  <c r="R547" i="1"/>
  <c r="Q547" i="1"/>
  <c r="R546" i="1"/>
  <c r="Q546" i="1"/>
  <c r="R545" i="1"/>
  <c r="Q545" i="1"/>
  <c r="R544" i="1"/>
  <c r="Q544" i="1"/>
  <c r="R543" i="1"/>
  <c r="Q543" i="1"/>
  <c r="R542" i="1"/>
  <c r="Q542" i="1"/>
  <c r="R541" i="1"/>
  <c r="Q541" i="1"/>
  <c r="R540" i="1"/>
  <c r="Q540" i="1"/>
  <c r="R539" i="1"/>
  <c r="Q539" i="1"/>
  <c r="R538" i="1"/>
  <c r="Q538" i="1"/>
  <c r="R537" i="1"/>
  <c r="Q537" i="1"/>
  <c r="R536" i="1"/>
  <c r="Q536" i="1"/>
  <c r="R535" i="1"/>
  <c r="Q535" i="1"/>
  <c r="R534" i="1"/>
  <c r="Q534" i="1"/>
  <c r="R533" i="1"/>
  <c r="Q533" i="1"/>
  <c r="R532" i="1"/>
  <c r="Q532" i="1"/>
  <c r="R531" i="1"/>
  <c r="Q531" i="1"/>
  <c r="R530" i="1"/>
  <c r="Q530" i="1"/>
  <c r="R529" i="1"/>
  <c r="Q529" i="1"/>
  <c r="R528" i="1"/>
  <c r="Q528" i="1"/>
  <c r="R527" i="1"/>
  <c r="Q527" i="1"/>
  <c r="R526" i="1"/>
  <c r="Q526" i="1"/>
  <c r="R525" i="1"/>
  <c r="Q525" i="1"/>
  <c r="R524" i="1"/>
  <c r="Q524" i="1"/>
  <c r="R523" i="1"/>
  <c r="Q523" i="1"/>
  <c r="R522" i="1"/>
  <c r="Q522" i="1"/>
  <c r="R521" i="1"/>
  <c r="Q521" i="1"/>
  <c r="R520" i="1"/>
  <c r="Q520" i="1"/>
  <c r="R519" i="1"/>
  <c r="Q519" i="1"/>
  <c r="R518" i="1"/>
  <c r="Q518" i="1"/>
  <c r="R517" i="1"/>
  <c r="Q517" i="1"/>
  <c r="R516" i="1"/>
  <c r="Q516" i="1"/>
  <c r="R515" i="1"/>
  <c r="Q515" i="1"/>
  <c r="R514" i="1"/>
  <c r="Q514" i="1"/>
  <c r="R513" i="1"/>
  <c r="Q513" i="1"/>
  <c r="R512" i="1"/>
  <c r="Q512" i="1"/>
  <c r="R511" i="1"/>
  <c r="Q511" i="1"/>
  <c r="R510" i="1"/>
  <c r="Q510" i="1"/>
  <c r="R509" i="1"/>
  <c r="Q509" i="1"/>
  <c r="R508" i="1"/>
  <c r="Q508" i="1"/>
  <c r="R507" i="1"/>
  <c r="Q507" i="1"/>
  <c r="R506" i="1"/>
  <c r="Q506" i="1"/>
  <c r="R505" i="1"/>
  <c r="Q505" i="1"/>
  <c r="R504" i="1"/>
  <c r="Q504" i="1"/>
  <c r="R503" i="1"/>
  <c r="Q503" i="1"/>
  <c r="R502" i="1"/>
  <c r="Q502" i="1"/>
  <c r="R501" i="1"/>
  <c r="Q501" i="1"/>
  <c r="R500" i="1"/>
  <c r="Q500" i="1"/>
  <c r="R499" i="1"/>
  <c r="Q499" i="1"/>
  <c r="R498" i="1"/>
  <c r="Q498" i="1"/>
  <c r="R497" i="1"/>
  <c r="Q497" i="1"/>
  <c r="R496" i="1"/>
  <c r="Q496" i="1"/>
  <c r="R495" i="1"/>
  <c r="Q495" i="1"/>
  <c r="R494" i="1"/>
  <c r="Q494" i="1"/>
  <c r="R493" i="1"/>
  <c r="Q493" i="1"/>
  <c r="R492" i="1"/>
  <c r="Q492" i="1"/>
  <c r="R490" i="1"/>
  <c r="Q490" i="1"/>
  <c r="R491" i="1"/>
  <c r="Q491" i="1"/>
  <c r="R489" i="1"/>
  <c r="Q489" i="1"/>
  <c r="R488" i="1"/>
  <c r="Q488" i="1"/>
  <c r="R487" i="1"/>
  <c r="Q487" i="1"/>
  <c r="R486" i="1"/>
  <c r="Q486" i="1"/>
  <c r="R485" i="1"/>
  <c r="Q485" i="1"/>
  <c r="R484" i="1"/>
  <c r="Q484" i="1"/>
  <c r="R483" i="1"/>
  <c r="Q483" i="1"/>
  <c r="R482" i="1"/>
  <c r="Q482" i="1"/>
  <c r="R481" i="1"/>
  <c r="Q481" i="1"/>
  <c r="R480" i="1"/>
  <c r="Q480" i="1"/>
  <c r="R479" i="1"/>
  <c r="Q479" i="1"/>
  <c r="R478" i="1"/>
  <c r="Q478" i="1"/>
  <c r="R477" i="1"/>
  <c r="Q477" i="1"/>
  <c r="R476" i="1"/>
  <c r="Q476" i="1"/>
  <c r="R475" i="1"/>
  <c r="Q475" i="1"/>
  <c r="R474" i="1"/>
  <c r="Q474" i="1"/>
  <c r="R473" i="1"/>
  <c r="Q473" i="1"/>
  <c r="R472" i="1"/>
  <c r="Q472" i="1"/>
  <c r="R471" i="1"/>
  <c r="Q471" i="1"/>
  <c r="R470" i="1"/>
  <c r="Q470" i="1"/>
  <c r="R469" i="1"/>
  <c r="Q469" i="1"/>
  <c r="R467" i="1"/>
  <c r="Q467" i="1"/>
  <c r="R468" i="1"/>
  <c r="Q468" i="1"/>
  <c r="R466" i="1"/>
  <c r="Q466" i="1"/>
  <c r="R465" i="1"/>
  <c r="Q465" i="1"/>
  <c r="R464" i="1"/>
  <c r="Q464" i="1"/>
  <c r="R463" i="1"/>
  <c r="Q463" i="1"/>
  <c r="R462" i="1"/>
  <c r="Q462" i="1"/>
  <c r="R461" i="1"/>
  <c r="Q461" i="1"/>
  <c r="R460" i="1"/>
  <c r="Q460" i="1"/>
  <c r="R459" i="1"/>
  <c r="Q459" i="1"/>
  <c r="R458" i="1"/>
  <c r="Q458" i="1"/>
  <c r="R457" i="1"/>
  <c r="Q457" i="1"/>
  <c r="R456" i="1"/>
  <c r="Q456" i="1"/>
  <c r="R455" i="1"/>
  <c r="Q455" i="1"/>
  <c r="R454" i="1"/>
  <c r="Q454" i="1"/>
  <c r="R453" i="1"/>
  <c r="Q453" i="1"/>
  <c r="R452" i="1"/>
  <c r="Q452" i="1"/>
  <c r="R451" i="1"/>
  <c r="Q451" i="1"/>
  <c r="R450" i="1"/>
  <c r="Q450" i="1"/>
  <c r="R449" i="1"/>
  <c r="Q449" i="1"/>
  <c r="R448" i="1"/>
  <c r="Q448" i="1"/>
  <c r="R447" i="1"/>
  <c r="Q447" i="1"/>
  <c r="R446" i="1"/>
  <c r="Q446" i="1"/>
  <c r="R444" i="1"/>
  <c r="Q444" i="1"/>
  <c r="R445" i="1"/>
  <c r="Q445" i="1"/>
  <c r="R443" i="1"/>
  <c r="Q443" i="1"/>
  <c r="R442" i="1"/>
  <c r="Q442" i="1"/>
  <c r="R441" i="1"/>
  <c r="Q441" i="1"/>
  <c r="R440" i="1"/>
  <c r="Q440" i="1"/>
  <c r="R439" i="1"/>
  <c r="Q439" i="1"/>
  <c r="R438" i="1"/>
  <c r="Q438" i="1"/>
  <c r="R437" i="1"/>
  <c r="Q437" i="1"/>
  <c r="R436" i="1"/>
  <c r="Q436" i="1"/>
  <c r="R435" i="1"/>
  <c r="Q435" i="1"/>
  <c r="R434" i="1"/>
  <c r="Q434" i="1"/>
  <c r="R433" i="1"/>
  <c r="Q433" i="1"/>
  <c r="R432" i="1"/>
  <c r="Q432" i="1"/>
  <c r="R431" i="1"/>
  <c r="Q431" i="1"/>
  <c r="R430" i="1"/>
  <c r="Q430" i="1"/>
  <c r="R429" i="1"/>
  <c r="Q429" i="1"/>
  <c r="R428" i="1"/>
  <c r="Q428" i="1"/>
  <c r="R427" i="1"/>
  <c r="Q427" i="1"/>
  <c r="R426" i="1"/>
  <c r="Q426" i="1"/>
  <c r="R425" i="1"/>
  <c r="Q425" i="1"/>
  <c r="R424" i="1"/>
  <c r="Q424" i="1"/>
  <c r="R423" i="1"/>
  <c r="Q423" i="1"/>
  <c r="R421" i="1"/>
  <c r="Q421" i="1"/>
  <c r="R422" i="1"/>
  <c r="Q422" i="1"/>
  <c r="R420" i="1"/>
  <c r="Q420" i="1"/>
  <c r="R419" i="1"/>
  <c r="Q419" i="1"/>
  <c r="R418" i="1"/>
  <c r="Q418" i="1"/>
  <c r="R417" i="1"/>
  <c r="Q417" i="1"/>
  <c r="R416" i="1"/>
  <c r="Q416" i="1"/>
  <c r="R415" i="1"/>
  <c r="Q415" i="1"/>
  <c r="R414" i="1"/>
  <c r="Q414" i="1"/>
  <c r="R413" i="1"/>
  <c r="Q413" i="1"/>
  <c r="R412" i="1"/>
  <c r="Q412" i="1"/>
  <c r="R411" i="1"/>
  <c r="Q411" i="1"/>
  <c r="R410" i="1"/>
  <c r="Q410" i="1"/>
  <c r="R409" i="1"/>
  <c r="Q409" i="1"/>
  <c r="R408" i="1"/>
  <c r="Q408" i="1"/>
  <c r="R407" i="1"/>
  <c r="Q407" i="1"/>
  <c r="R406" i="1"/>
  <c r="Q406" i="1"/>
  <c r="R405" i="1"/>
  <c r="Q405" i="1"/>
  <c r="R404" i="1"/>
  <c r="Q404" i="1"/>
  <c r="R403" i="1"/>
  <c r="Q403" i="1"/>
  <c r="R402" i="1"/>
  <c r="Q402" i="1"/>
  <c r="R401" i="1"/>
  <c r="Q401" i="1"/>
  <c r="R400" i="1"/>
  <c r="Q400" i="1"/>
  <c r="R399" i="1"/>
  <c r="Q399" i="1"/>
  <c r="R398" i="1"/>
  <c r="Q398" i="1"/>
  <c r="R397" i="1"/>
  <c r="Q397" i="1"/>
  <c r="R396" i="1"/>
  <c r="Q396" i="1"/>
  <c r="R395" i="1"/>
  <c r="Q395" i="1"/>
  <c r="R394" i="1"/>
  <c r="Q394" i="1"/>
  <c r="R393" i="1"/>
  <c r="Q393" i="1"/>
  <c r="R392" i="1"/>
  <c r="Q392" i="1"/>
  <c r="R391" i="1"/>
  <c r="Q391" i="1"/>
  <c r="R390" i="1"/>
  <c r="Q390" i="1"/>
  <c r="R389" i="1"/>
  <c r="Q389" i="1"/>
  <c r="R388" i="1"/>
  <c r="Q388" i="1"/>
  <c r="R387" i="1"/>
  <c r="Q387" i="1"/>
  <c r="R386" i="1"/>
  <c r="Q386" i="1"/>
  <c r="R385" i="1"/>
  <c r="Q385" i="1"/>
  <c r="R384" i="1"/>
  <c r="Q384" i="1"/>
  <c r="R383" i="1"/>
  <c r="Q383" i="1"/>
  <c r="R382" i="1"/>
  <c r="Q382" i="1"/>
  <c r="R381" i="1"/>
  <c r="Q381" i="1"/>
  <c r="R380" i="1"/>
  <c r="Q380" i="1"/>
  <c r="R379" i="1"/>
  <c r="Q379" i="1"/>
  <c r="R378" i="1"/>
  <c r="Q378" i="1"/>
  <c r="R376" i="1"/>
  <c r="Q376" i="1"/>
  <c r="R375" i="1"/>
  <c r="Q375" i="1"/>
  <c r="R374" i="1"/>
  <c r="Q374" i="1"/>
  <c r="R373" i="1"/>
  <c r="Q373" i="1"/>
  <c r="R372" i="1"/>
  <c r="Q372" i="1"/>
  <c r="R371" i="1"/>
  <c r="Q371" i="1"/>
  <c r="R370" i="1"/>
  <c r="Q370" i="1"/>
  <c r="R369" i="1"/>
  <c r="Q369" i="1"/>
  <c r="R368" i="1"/>
  <c r="Q368" i="1"/>
  <c r="R367" i="1"/>
  <c r="Q367" i="1"/>
  <c r="R377" i="1"/>
  <c r="Q377" i="1"/>
  <c r="R361" i="1"/>
  <c r="Q361" i="1"/>
  <c r="R360" i="1"/>
  <c r="Q360" i="1"/>
  <c r="R358" i="1"/>
  <c r="Q358" i="1"/>
  <c r="R357" i="1"/>
  <c r="Q357" i="1"/>
  <c r="R356" i="1"/>
  <c r="Q356" i="1"/>
  <c r="R355" i="1"/>
  <c r="Q355" i="1"/>
  <c r="R354" i="1"/>
  <c r="Q354" i="1"/>
  <c r="R353" i="1"/>
  <c r="Q353" i="1"/>
  <c r="R352" i="1"/>
  <c r="Q352" i="1"/>
  <c r="R351" i="1"/>
  <c r="Q351" i="1"/>
  <c r="R350" i="1"/>
  <c r="Q350" i="1"/>
  <c r="R349" i="1"/>
  <c r="Q349" i="1"/>
  <c r="R359" i="1"/>
  <c r="Q359" i="1"/>
  <c r="R344" i="1"/>
  <c r="Q344" i="1"/>
  <c r="R348" i="1"/>
  <c r="Q348" i="1"/>
  <c r="R347" i="1"/>
  <c r="Q347" i="1"/>
  <c r="R346" i="1"/>
  <c r="Q346" i="1"/>
  <c r="R345" i="1"/>
  <c r="Q345" i="1"/>
  <c r="R343" i="1"/>
  <c r="Q343" i="1"/>
  <c r="R334" i="1"/>
  <c r="Q334" i="1"/>
  <c r="R342" i="1"/>
  <c r="Q342" i="1"/>
  <c r="R333" i="1"/>
  <c r="Q333" i="1"/>
  <c r="R341" i="1"/>
  <c r="Q341" i="1"/>
  <c r="R340" i="1"/>
  <c r="Q340" i="1"/>
  <c r="R332" i="1"/>
  <c r="Q332" i="1"/>
  <c r="R339" i="1"/>
  <c r="Q339" i="1"/>
  <c r="R338" i="1"/>
  <c r="Q338" i="1"/>
  <c r="R331" i="1"/>
  <c r="Q331" i="1"/>
  <c r="R337" i="1"/>
  <c r="Q337" i="1"/>
  <c r="R336" i="1"/>
  <c r="Q336" i="1"/>
  <c r="R335" i="1"/>
  <c r="Q335" i="1"/>
  <c r="R330" i="1"/>
  <c r="Q330" i="1"/>
  <c r="R328" i="1"/>
  <c r="Q328" i="1"/>
  <c r="R327" i="1"/>
  <c r="Q327" i="1"/>
  <c r="R326" i="1"/>
  <c r="Q326" i="1"/>
  <c r="R325" i="1"/>
  <c r="Q325" i="1"/>
  <c r="R329" i="1"/>
  <c r="Q329" i="1"/>
  <c r="R323" i="1"/>
  <c r="Q323" i="1"/>
  <c r="R322" i="1"/>
  <c r="Q322" i="1"/>
  <c r="R321" i="1"/>
  <c r="Q321" i="1"/>
  <c r="R320" i="1"/>
  <c r="Q320" i="1"/>
  <c r="R324" i="1"/>
  <c r="Q324" i="1"/>
  <c r="R319" i="1"/>
  <c r="Q319" i="1"/>
  <c r="R318" i="1"/>
  <c r="Q318" i="1"/>
  <c r="R317" i="1"/>
  <c r="Q317" i="1"/>
  <c r="R316" i="1"/>
  <c r="Q316" i="1"/>
  <c r="R315" i="1"/>
  <c r="Q315" i="1"/>
  <c r="R314" i="1"/>
  <c r="Q314" i="1"/>
  <c r="R313" i="1"/>
  <c r="Q313" i="1"/>
  <c r="R312" i="1"/>
  <c r="Q312" i="1"/>
  <c r="R311" i="1"/>
  <c r="Q311" i="1"/>
  <c r="R310" i="1"/>
  <c r="Q310" i="1"/>
  <c r="R309" i="1"/>
  <c r="Q309" i="1"/>
  <c r="R308" i="1"/>
  <c r="Q308" i="1"/>
  <c r="R307" i="1"/>
  <c r="Q307" i="1"/>
  <c r="R306" i="1"/>
  <c r="Q306" i="1"/>
  <c r="R305" i="1"/>
  <c r="Q305" i="1"/>
  <c r="R303" i="1"/>
  <c r="Q303" i="1"/>
  <c r="R302" i="1"/>
  <c r="Q302" i="1"/>
  <c r="R301" i="1"/>
  <c r="Q301" i="1"/>
  <c r="R300" i="1"/>
  <c r="Q300" i="1"/>
  <c r="R304" i="1"/>
  <c r="Q304" i="1"/>
  <c r="R298" i="1"/>
  <c r="Q298" i="1"/>
  <c r="R297" i="1"/>
  <c r="Q297" i="1"/>
  <c r="R296" i="1"/>
  <c r="Q296" i="1"/>
  <c r="R295" i="1"/>
  <c r="Q295" i="1"/>
  <c r="R299" i="1"/>
  <c r="Q299" i="1"/>
  <c r="R294" i="1"/>
  <c r="Q294" i="1"/>
  <c r="R292" i="1"/>
  <c r="Q292" i="1"/>
  <c r="R291" i="1"/>
  <c r="Q291" i="1"/>
  <c r="R290" i="1"/>
  <c r="Q290" i="1"/>
  <c r="R289" i="1"/>
  <c r="Q289" i="1"/>
  <c r="R293" i="1"/>
  <c r="Q293" i="1"/>
  <c r="R288" i="1"/>
  <c r="Q288" i="1"/>
  <c r="R287" i="1"/>
  <c r="Q287" i="1"/>
  <c r="R286" i="1"/>
  <c r="Q286" i="1"/>
  <c r="R285" i="1"/>
  <c r="Q285" i="1"/>
  <c r="R284" i="1"/>
  <c r="Q284" i="1"/>
  <c r="R283" i="1"/>
  <c r="Q283" i="1"/>
  <c r="R282" i="1"/>
  <c r="Q282" i="1"/>
  <c r="R281" i="1"/>
  <c r="Q281" i="1"/>
  <c r="R280" i="1"/>
  <c r="Q280" i="1"/>
  <c r="R279" i="1"/>
  <c r="Q279" i="1"/>
  <c r="R278" i="1"/>
  <c r="Q278" i="1"/>
  <c r="R277" i="1"/>
  <c r="Q277" i="1"/>
  <c r="R276" i="1"/>
  <c r="Q276" i="1"/>
  <c r="R275" i="1"/>
  <c r="Q275" i="1"/>
  <c r="R273" i="1"/>
  <c r="Q273" i="1"/>
  <c r="R272" i="1"/>
  <c r="Q272" i="1"/>
  <c r="R271" i="1"/>
  <c r="Q271" i="1"/>
  <c r="R270" i="1"/>
  <c r="Q270" i="1"/>
  <c r="R274" i="1"/>
  <c r="Q274" i="1"/>
  <c r="R269" i="1"/>
  <c r="Q269" i="1"/>
  <c r="R268" i="1"/>
  <c r="Q268" i="1"/>
  <c r="R267" i="1"/>
  <c r="Q267" i="1"/>
  <c r="R266" i="1"/>
  <c r="Q266" i="1"/>
  <c r="R265" i="1"/>
  <c r="Q265" i="1"/>
  <c r="R264" i="1"/>
  <c r="Q264" i="1"/>
  <c r="R263" i="1"/>
  <c r="Q263" i="1"/>
  <c r="R262" i="1"/>
  <c r="Q262" i="1"/>
  <c r="R261" i="1"/>
  <c r="Q261" i="1"/>
  <c r="R260" i="1"/>
  <c r="Q260" i="1"/>
  <c r="R259" i="1"/>
  <c r="Q259" i="1"/>
  <c r="R258" i="1"/>
  <c r="Q258" i="1"/>
  <c r="R257" i="1"/>
  <c r="Q257" i="1"/>
  <c r="R256" i="1"/>
  <c r="Q256" i="1"/>
  <c r="R255" i="1"/>
  <c r="Q255" i="1"/>
  <c r="R254" i="1"/>
  <c r="Q254" i="1"/>
  <c r="R253" i="1"/>
  <c r="Q253" i="1"/>
  <c r="R252" i="1"/>
  <c r="Q252" i="1"/>
  <c r="R251" i="1"/>
  <c r="Q251" i="1"/>
  <c r="R250" i="1"/>
  <c r="Q250" i="1"/>
  <c r="R249" i="1"/>
  <c r="Q249" i="1"/>
  <c r="R248" i="1"/>
  <c r="Q248" i="1"/>
  <c r="R247" i="1"/>
  <c r="Q247" i="1"/>
  <c r="R246" i="1"/>
  <c r="Q246" i="1"/>
  <c r="R245" i="1"/>
  <c r="Q245" i="1"/>
  <c r="R244" i="1"/>
  <c r="Q244" i="1"/>
  <c r="R243" i="1"/>
  <c r="Q243" i="1"/>
  <c r="R242" i="1"/>
  <c r="Q242" i="1"/>
  <c r="R241" i="1"/>
  <c r="Q241" i="1"/>
  <c r="R240" i="1"/>
  <c r="Q240" i="1"/>
  <c r="R239" i="1"/>
  <c r="Q239" i="1"/>
  <c r="R238" i="1"/>
  <c r="Q238" i="1"/>
  <c r="R237" i="1"/>
  <c r="Q237" i="1"/>
  <c r="R236" i="1"/>
  <c r="Q236" i="1"/>
  <c r="R235" i="1"/>
  <c r="Q235" i="1"/>
  <c r="R234" i="1"/>
  <c r="Q234" i="1"/>
  <c r="R233" i="1"/>
  <c r="Q233" i="1"/>
  <c r="R232" i="1"/>
  <c r="Q232" i="1"/>
  <c r="R231" i="1"/>
  <c r="Q231" i="1"/>
  <c r="R230" i="1"/>
  <c r="Q230" i="1"/>
  <c r="R229" i="1"/>
  <c r="Q229" i="1"/>
  <c r="R228" i="1"/>
  <c r="Q228" i="1"/>
  <c r="R227" i="1"/>
  <c r="Q227" i="1"/>
  <c r="R226" i="1"/>
  <c r="Q226" i="1"/>
  <c r="R225" i="1"/>
  <c r="Q225" i="1"/>
  <c r="R224" i="1"/>
  <c r="Q224" i="1"/>
  <c r="R223" i="1"/>
  <c r="Q223" i="1"/>
  <c r="R222" i="1"/>
  <c r="Q222" i="1"/>
  <c r="R221" i="1"/>
  <c r="Q221" i="1"/>
  <c r="R220" i="1"/>
  <c r="Q220" i="1"/>
  <c r="R219" i="1"/>
  <c r="Q219" i="1"/>
  <c r="R218" i="1"/>
  <c r="Q218" i="1"/>
  <c r="R217" i="1"/>
  <c r="Q217" i="1"/>
  <c r="R216" i="1"/>
  <c r="Q216" i="1"/>
  <c r="R215" i="1"/>
  <c r="Q215" i="1"/>
  <c r="R214" i="1"/>
  <c r="Q214" i="1"/>
  <c r="R213" i="1"/>
  <c r="Q213" i="1"/>
  <c r="R212" i="1"/>
  <c r="Q212" i="1"/>
  <c r="R211" i="1"/>
  <c r="Q211" i="1"/>
  <c r="R210" i="1"/>
  <c r="Q210" i="1"/>
  <c r="R209" i="1"/>
  <c r="Q209" i="1"/>
  <c r="R208" i="1"/>
  <c r="Q208" i="1"/>
  <c r="R207" i="1"/>
  <c r="Q207" i="1"/>
  <c r="R206" i="1"/>
  <c r="Q206" i="1"/>
  <c r="R205" i="1"/>
  <c r="Q205" i="1"/>
  <c r="R204" i="1"/>
  <c r="Q204" i="1"/>
  <c r="R203" i="1"/>
  <c r="Q203" i="1"/>
  <c r="R202" i="1"/>
  <c r="Q202" i="1"/>
  <c r="R201" i="1"/>
  <c r="Q201" i="1"/>
  <c r="R200" i="1"/>
  <c r="Q200" i="1"/>
  <c r="R199" i="1"/>
  <c r="Q199" i="1"/>
  <c r="R198" i="1"/>
  <c r="Q198" i="1"/>
  <c r="R197" i="1"/>
  <c r="Q197" i="1"/>
  <c r="R196" i="1"/>
  <c r="Q196" i="1"/>
  <c r="R195" i="1"/>
  <c r="Q195" i="1"/>
  <c r="R194" i="1"/>
  <c r="Q194" i="1"/>
  <c r="R193" i="1"/>
  <c r="Q193" i="1"/>
  <c r="R192" i="1"/>
  <c r="Q192" i="1"/>
  <c r="R191" i="1"/>
  <c r="Q191" i="1"/>
  <c r="R190" i="1"/>
  <c r="Q190" i="1"/>
  <c r="R189" i="1"/>
  <c r="Q189" i="1"/>
  <c r="R188" i="1"/>
  <c r="Q188" i="1"/>
  <c r="R187" i="1"/>
  <c r="Q187" i="1"/>
  <c r="R186" i="1"/>
  <c r="Q186" i="1"/>
  <c r="R185" i="1"/>
  <c r="Q185" i="1"/>
  <c r="R184" i="1"/>
  <c r="Q184" i="1"/>
  <c r="R183" i="1"/>
  <c r="Q183" i="1"/>
  <c r="R182" i="1"/>
  <c r="Q182" i="1"/>
  <c r="R181" i="1"/>
  <c r="Q181" i="1"/>
  <c r="R180" i="1"/>
  <c r="Q180" i="1"/>
  <c r="R179" i="1"/>
  <c r="Q179" i="1"/>
  <c r="R178" i="1"/>
  <c r="Q178" i="1"/>
  <c r="R177" i="1"/>
  <c r="Q177" i="1"/>
  <c r="R176" i="1"/>
  <c r="Q176" i="1"/>
  <c r="R175" i="1"/>
  <c r="Q175" i="1"/>
  <c r="R174" i="1"/>
  <c r="Q174" i="1"/>
  <c r="R173" i="1"/>
  <c r="Q173" i="1"/>
  <c r="R172" i="1"/>
  <c r="Q172" i="1"/>
  <c r="R171" i="1"/>
  <c r="Q171" i="1"/>
  <c r="R170" i="1"/>
  <c r="Q170" i="1"/>
  <c r="R169" i="1"/>
  <c r="Q169" i="1"/>
  <c r="R168" i="1"/>
  <c r="Q168" i="1"/>
  <c r="R167" i="1"/>
  <c r="Q167" i="1"/>
  <c r="R166" i="1"/>
  <c r="Q166" i="1"/>
  <c r="R165" i="1"/>
  <c r="Q165" i="1"/>
  <c r="R164" i="1"/>
  <c r="Q164" i="1"/>
  <c r="R163" i="1"/>
  <c r="Q163" i="1"/>
  <c r="R162" i="1"/>
  <c r="Q162" i="1"/>
  <c r="R161" i="1"/>
  <c r="Q161" i="1"/>
  <c r="R160" i="1"/>
  <c r="Q160" i="1"/>
  <c r="R159" i="1"/>
  <c r="Q159" i="1"/>
  <c r="R158" i="1"/>
  <c r="Q158" i="1"/>
  <c r="R157" i="1"/>
  <c r="Q157" i="1"/>
  <c r="R156" i="1"/>
  <c r="Q156" i="1"/>
  <c r="R155" i="1"/>
  <c r="Q155" i="1"/>
  <c r="R154" i="1"/>
  <c r="Q154" i="1"/>
  <c r="R153" i="1"/>
  <c r="Q153" i="1"/>
  <c r="R152" i="1"/>
  <c r="Q152" i="1"/>
  <c r="R151" i="1"/>
  <c r="Q151" i="1"/>
  <c r="R150" i="1"/>
  <c r="Q150" i="1"/>
  <c r="R149" i="1"/>
  <c r="Q149" i="1"/>
  <c r="R148" i="1"/>
  <c r="Q148" i="1"/>
  <c r="R147" i="1"/>
  <c r="Q147" i="1"/>
  <c r="R146" i="1"/>
  <c r="Q146" i="1"/>
  <c r="R145" i="1"/>
  <c r="Q145" i="1"/>
  <c r="R144" i="1"/>
  <c r="Q144" i="1"/>
  <c r="R143" i="1"/>
  <c r="Q143" i="1"/>
  <c r="R142" i="1"/>
  <c r="Q142" i="1"/>
  <c r="R141" i="1"/>
  <c r="Q141" i="1"/>
  <c r="R140" i="1"/>
  <c r="Q140" i="1"/>
  <c r="R139" i="1"/>
  <c r="Q139" i="1"/>
  <c r="R138" i="1"/>
  <c r="Q138" i="1"/>
  <c r="R137" i="1"/>
  <c r="Q137" i="1"/>
  <c r="R136" i="1"/>
  <c r="Q136" i="1"/>
  <c r="R135" i="1"/>
  <c r="Q135" i="1"/>
  <c r="R134" i="1"/>
  <c r="Q134" i="1"/>
  <c r="R133" i="1"/>
  <c r="Q133" i="1"/>
  <c r="R132" i="1"/>
  <c r="Q132" i="1"/>
  <c r="R131" i="1"/>
  <c r="Q131" i="1"/>
  <c r="R130" i="1"/>
  <c r="Q130" i="1"/>
  <c r="R129" i="1"/>
  <c r="Q129" i="1"/>
  <c r="R128" i="1"/>
  <c r="Q128" i="1"/>
  <c r="R127" i="1"/>
  <c r="Q127" i="1"/>
  <c r="R126" i="1"/>
  <c r="Q126" i="1"/>
  <c r="R125" i="1"/>
  <c r="Q125" i="1"/>
  <c r="R124" i="1"/>
  <c r="Q124" i="1"/>
  <c r="R123" i="1"/>
  <c r="Q123" i="1"/>
  <c r="R122" i="1"/>
  <c r="Q122" i="1"/>
  <c r="R121" i="1"/>
  <c r="Q121" i="1"/>
  <c r="R120" i="1"/>
  <c r="Q120" i="1"/>
  <c r="R119" i="1"/>
  <c r="Q119" i="1"/>
  <c r="R118" i="1"/>
  <c r="Q118" i="1"/>
  <c r="R117" i="1"/>
  <c r="Q117" i="1"/>
  <c r="R116" i="1"/>
  <c r="Q116" i="1"/>
  <c r="R115" i="1"/>
  <c r="Q115" i="1"/>
  <c r="R114" i="1"/>
  <c r="Q114" i="1"/>
  <c r="R113" i="1"/>
  <c r="Q113" i="1"/>
  <c r="R112" i="1"/>
  <c r="Q112" i="1"/>
  <c r="R111" i="1"/>
  <c r="Q111" i="1"/>
  <c r="R110" i="1"/>
  <c r="Q110" i="1"/>
  <c r="R109" i="1"/>
  <c r="Q109" i="1"/>
  <c r="R108" i="1"/>
  <c r="Q108" i="1"/>
  <c r="R107" i="1"/>
  <c r="Q107" i="1"/>
  <c r="R106" i="1"/>
  <c r="Q106" i="1"/>
  <c r="R105" i="1"/>
  <c r="Q105" i="1"/>
  <c r="R104" i="1"/>
  <c r="Q104" i="1"/>
  <c r="R103" i="1"/>
  <c r="Q103" i="1"/>
  <c r="R102" i="1"/>
  <c r="Q102" i="1"/>
  <c r="R101" i="1"/>
  <c r="Q101" i="1"/>
  <c r="R100" i="1"/>
  <c r="Q100" i="1"/>
  <c r="R99" i="1"/>
  <c r="Q99" i="1"/>
  <c r="R98" i="1"/>
  <c r="Q98" i="1"/>
  <c r="R97" i="1"/>
  <c r="Q97" i="1"/>
  <c r="R96" i="1"/>
  <c r="Q96" i="1"/>
  <c r="R95" i="1"/>
  <c r="Q95" i="1"/>
  <c r="R94" i="1"/>
  <c r="Q94" i="1"/>
  <c r="R93" i="1"/>
  <c r="Q93" i="1"/>
  <c r="R92" i="1"/>
  <c r="Q92" i="1"/>
  <c r="R91" i="1"/>
  <c r="Q91" i="1"/>
  <c r="R90" i="1"/>
  <c r="Q90" i="1"/>
  <c r="R89" i="1"/>
  <c r="Q89" i="1"/>
  <c r="R88" i="1"/>
  <c r="Q88" i="1"/>
  <c r="R36" i="1"/>
  <c r="Q36" i="1"/>
  <c r="R35" i="1"/>
  <c r="Q35" i="1"/>
  <c r="R34" i="1"/>
  <c r="Q34" i="1"/>
  <c r="R33" i="1"/>
  <c r="Q33" i="1"/>
  <c r="R32" i="1"/>
  <c r="Q32" i="1"/>
  <c r="R31" i="1"/>
  <c r="Q31" i="1"/>
  <c r="R30" i="1"/>
  <c r="Q30" i="1"/>
  <c r="R29" i="1"/>
  <c r="Q29" i="1"/>
  <c r="R28" i="1"/>
  <c r="Q28" i="1"/>
  <c r="R27" i="1"/>
  <c r="Q27" i="1"/>
  <c r="R26" i="1"/>
  <c r="Q26" i="1"/>
  <c r="R25" i="1"/>
  <c r="Q25" i="1"/>
  <c r="R24" i="1"/>
  <c r="Q24" i="1"/>
  <c r="R23" i="1"/>
  <c r="Q23" i="1"/>
  <c r="R22" i="1"/>
  <c r="Q22" i="1"/>
  <c r="R21" i="1"/>
  <c r="Q21" i="1"/>
  <c r="R20" i="1"/>
  <c r="Q20" i="1"/>
  <c r="R19" i="1"/>
  <c r="Q19" i="1"/>
  <c r="R18" i="1"/>
  <c r="Q18" i="1"/>
  <c r="R17" i="1"/>
  <c r="Q17" i="1"/>
  <c r="R16" i="1"/>
  <c r="Q16" i="1"/>
  <c r="R15" i="1"/>
  <c r="Q15" i="1"/>
  <c r="R14" i="1"/>
  <c r="Q14" i="1"/>
  <c r="R13" i="1"/>
  <c r="Q13" i="1"/>
  <c r="R12" i="1"/>
  <c r="Q12" i="1"/>
  <c r="R11" i="1"/>
  <c r="Q11" i="1"/>
  <c r="R10" i="1"/>
  <c r="Q10" i="1"/>
  <c r="R9" i="1"/>
  <c r="Q9" i="1"/>
  <c r="R8" i="1"/>
  <c r="Q8" i="1"/>
  <c r="R7" i="1"/>
  <c r="Q7" i="1"/>
  <c r="R6" i="1"/>
  <c r="Q6" i="1"/>
  <c r="R5" i="1"/>
  <c r="Q5" i="1"/>
  <c r="R4" i="1"/>
  <c r="Q4" i="1"/>
  <c r="R3" i="1"/>
  <c r="Q3" i="1"/>
  <c r="R2" i="1"/>
  <c r="Q2"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0" i="1"/>
  <c r="I491" i="1"/>
  <c r="I489" i="1"/>
  <c r="I488" i="1"/>
  <c r="I487" i="1"/>
  <c r="I486" i="1"/>
  <c r="I485" i="1"/>
  <c r="I484" i="1"/>
  <c r="I483" i="1"/>
  <c r="I482" i="1"/>
  <c r="I481" i="1"/>
  <c r="I480" i="1"/>
  <c r="I479" i="1"/>
  <c r="I478" i="1"/>
  <c r="I477" i="1"/>
  <c r="I476" i="1"/>
  <c r="I475" i="1"/>
  <c r="I474" i="1"/>
  <c r="I473" i="1"/>
  <c r="I472" i="1"/>
  <c r="I471" i="1"/>
  <c r="I470" i="1"/>
  <c r="I469" i="1"/>
  <c r="I467" i="1"/>
  <c r="I468" i="1"/>
  <c r="I466" i="1"/>
  <c r="I465" i="1"/>
  <c r="I464" i="1"/>
  <c r="I463" i="1"/>
  <c r="I462" i="1"/>
  <c r="I461" i="1"/>
  <c r="I460" i="1"/>
  <c r="I459" i="1"/>
  <c r="I458" i="1"/>
  <c r="I457" i="1"/>
  <c r="I456" i="1"/>
  <c r="I455" i="1"/>
  <c r="I454" i="1"/>
  <c r="I453" i="1"/>
  <c r="I452" i="1"/>
  <c r="I451" i="1"/>
  <c r="I450" i="1"/>
  <c r="I449" i="1"/>
  <c r="I448" i="1"/>
  <c r="I447" i="1"/>
  <c r="I446" i="1"/>
  <c r="I444" i="1"/>
  <c r="I445" i="1"/>
  <c r="I443" i="1"/>
  <c r="I442" i="1"/>
  <c r="I441" i="1"/>
  <c r="I440" i="1"/>
  <c r="I439" i="1"/>
  <c r="I438" i="1"/>
  <c r="I437" i="1"/>
  <c r="I436" i="1"/>
  <c r="I435" i="1"/>
  <c r="I434" i="1"/>
  <c r="I433" i="1"/>
  <c r="I432" i="1"/>
  <c r="I431" i="1"/>
  <c r="I430" i="1"/>
  <c r="I429" i="1"/>
  <c r="I428" i="1"/>
  <c r="I427" i="1"/>
  <c r="I426" i="1"/>
  <c r="I425" i="1"/>
  <c r="I424" i="1"/>
  <c r="I423" i="1"/>
  <c r="I421" i="1"/>
  <c r="I422"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6" i="1"/>
  <c r="I375" i="1"/>
  <c r="I374" i="1"/>
  <c r="I373" i="1"/>
  <c r="I372" i="1"/>
  <c r="I371" i="1"/>
  <c r="I370" i="1"/>
  <c r="I369" i="1"/>
  <c r="I368" i="1"/>
  <c r="I367" i="1"/>
  <c r="I377" i="1"/>
  <c r="I364" i="1"/>
  <c r="I363" i="1"/>
  <c r="I362" i="1"/>
  <c r="I361" i="1"/>
  <c r="I366" i="1"/>
  <c r="I365" i="1"/>
  <c r="I360" i="1"/>
  <c r="I358" i="1"/>
  <c r="I357" i="1"/>
  <c r="I356" i="1"/>
  <c r="I355" i="1"/>
  <c r="I354" i="1"/>
  <c r="I353" i="1"/>
  <c r="I352" i="1"/>
  <c r="I351" i="1"/>
  <c r="I350" i="1"/>
  <c r="I349" i="1"/>
  <c r="I359" i="1"/>
  <c r="I344" i="1"/>
  <c r="I348" i="1"/>
  <c r="I347" i="1"/>
  <c r="I346" i="1"/>
  <c r="I345" i="1"/>
  <c r="I343" i="1"/>
  <c r="I334" i="1"/>
  <c r="I342" i="1"/>
  <c r="I333" i="1"/>
  <c r="I341" i="1"/>
  <c r="I340" i="1"/>
  <c r="I332" i="1"/>
  <c r="I339" i="1"/>
  <c r="I338" i="1"/>
  <c r="I331" i="1"/>
  <c r="I337" i="1"/>
  <c r="I336" i="1"/>
  <c r="I335" i="1"/>
  <c r="I330" i="1"/>
  <c r="I328" i="1"/>
  <c r="I327" i="1"/>
  <c r="I326" i="1"/>
  <c r="I325" i="1"/>
  <c r="I329" i="1"/>
  <c r="I323" i="1"/>
  <c r="I322" i="1"/>
  <c r="I321" i="1"/>
  <c r="I320" i="1"/>
  <c r="I324" i="1"/>
  <c r="I319" i="1"/>
  <c r="I318" i="1"/>
  <c r="I317" i="1"/>
  <c r="I316" i="1"/>
  <c r="I315" i="1"/>
  <c r="I314" i="1"/>
  <c r="I313" i="1"/>
  <c r="I312" i="1"/>
  <c r="I311" i="1"/>
  <c r="I310" i="1"/>
  <c r="I309" i="1"/>
  <c r="I308" i="1"/>
  <c r="I307" i="1"/>
  <c r="I306" i="1"/>
  <c r="I305" i="1"/>
  <c r="I303" i="1"/>
  <c r="I302" i="1"/>
  <c r="I301" i="1"/>
  <c r="I300" i="1"/>
  <c r="I304" i="1"/>
  <c r="I298" i="1"/>
  <c r="I297" i="1"/>
  <c r="I296" i="1"/>
  <c r="I295" i="1"/>
  <c r="I299" i="1"/>
  <c r="I294" i="1"/>
  <c r="I292" i="1"/>
  <c r="I291" i="1"/>
  <c r="I290" i="1"/>
  <c r="I289" i="1"/>
  <c r="I293" i="1"/>
  <c r="I288" i="1"/>
  <c r="I287" i="1"/>
  <c r="I286" i="1"/>
  <c r="I285" i="1"/>
  <c r="I284" i="1"/>
  <c r="I283" i="1"/>
  <c r="I282" i="1"/>
  <c r="I281" i="1"/>
  <c r="I280" i="1"/>
  <c r="I279" i="1"/>
  <c r="I278" i="1"/>
  <c r="I277" i="1"/>
  <c r="I276" i="1"/>
  <c r="I275" i="1"/>
  <c r="I273" i="1"/>
  <c r="I272" i="1"/>
  <c r="I271" i="1"/>
  <c r="I270" i="1"/>
  <c r="I274"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I852" i="14"/>
  <c r="I851" i="14"/>
  <c r="I850" i="14"/>
  <c r="I849" i="14"/>
  <c r="I848" i="14"/>
  <c r="I847" i="14"/>
  <c r="I846" i="14"/>
  <c r="I845" i="14"/>
  <c r="I844" i="14"/>
  <c r="I843" i="14"/>
  <c r="I842" i="14"/>
  <c r="I841" i="14"/>
  <c r="I840" i="14"/>
  <c r="I839" i="14"/>
  <c r="I838" i="14"/>
  <c r="I837" i="14"/>
  <c r="I836" i="14"/>
  <c r="I835" i="14"/>
  <c r="I834" i="14"/>
  <c r="I833" i="14"/>
  <c r="I832" i="14"/>
  <c r="I831" i="14"/>
  <c r="I830" i="14"/>
  <c r="I829" i="14"/>
  <c r="I828" i="14"/>
  <c r="I827" i="14"/>
  <c r="I826" i="14"/>
  <c r="I825" i="14"/>
  <c r="I824" i="14"/>
  <c r="I823" i="14"/>
  <c r="I822" i="14"/>
  <c r="I821" i="14"/>
  <c r="I820" i="14"/>
  <c r="I819" i="14"/>
  <c r="I818" i="14"/>
  <c r="I817" i="14"/>
  <c r="I816" i="14"/>
  <c r="I815" i="14"/>
  <c r="I814" i="14"/>
  <c r="I813" i="14"/>
  <c r="I812" i="14"/>
  <c r="I811" i="14"/>
  <c r="I810" i="14"/>
  <c r="I809" i="14"/>
  <c r="I808" i="14"/>
  <c r="I807" i="14"/>
  <c r="I806" i="14"/>
  <c r="I805" i="14"/>
  <c r="I804" i="14"/>
  <c r="I803" i="14"/>
  <c r="I802" i="14"/>
  <c r="I801" i="14"/>
  <c r="I800" i="14"/>
  <c r="I799" i="14"/>
  <c r="I798" i="14"/>
  <c r="I797" i="14"/>
  <c r="I796" i="14"/>
  <c r="I795" i="14"/>
  <c r="I794" i="14"/>
  <c r="I793" i="14"/>
  <c r="I792" i="14"/>
  <c r="I791" i="14"/>
  <c r="I790" i="14"/>
  <c r="I789" i="14"/>
  <c r="I788" i="14"/>
  <c r="I787" i="14"/>
  <c r="I786" i="14"/>
  <c r="I785" i="14"/>
  <c r="I784" i="14"/>
  <c r="I783" i="14"/>
  <c r="I782" i="14"/>
  <c r="I781" i="14"/>
  <c r="I780" i="14"/>
  <c r="I779" i="14"/>
  <c r="I778" i="14"/>
  <c r="I777" i="14"/>
  <c r="I776" i="14"/>
  <c r="I775" i="14"/>
  <c r="I774" i="14"/>
  <c r="I773" i="14"/>
  <c r="I772" i="14"/>
  <c r="I771" i="14"/>
  <c r="I770" i="14"/>
  <c r="I769" i="14"/>
  <c r="I768" i="14"/>
  <c r="I767" i="14"/>
  <c r="I766" i="14"/>
  <c r="I765" i="14"/>
  <c r="I764" i="14"/>
  <c r="I763" i="14"/>
  <c r="I762" i="14"/>
  <c r="I761" i="14"/>
  <c r="I760" i="14"/>
  <c r="I759" i="14"/>
  <c r="I758" i="14"/>
  <c r="I757" i="14"/>
  <c r="I756" i="14"/>
  <c r="I755" i="14"/>
  <c r="I754" i="14"/>
  <c r="I753" i="14"/>
  <c r="I752" i="14"/>
  <c r="I751" i="14"/>
  <c r="I750" i="14"/>
  <c r="I749" i="14"/>
  <c r="I748" i="14"/>
  <c r="I747" i="14"/>
  <c r="I746" i="14"/>
  <c r="I745" i="14"/>
  <c r="I744" i="14"/>
  <c r="I743" i="14"/>
  <c r="I742" i="14"/>
  <c r="I741" i="14"/>
  <c r="I740" i="14"/>
  <c r="I739" i="14"/>
  <c r="I738" i="14"/>
  <c r="I737" i="14"/>
  <c r="I736" i="14"/>
  <c r="I735" i="14"/>
  <c r="I734" i="14"/>
  <c r="I733" i="14"/>
  <c r="I732" i="14"/>
  <c r="I731" i="14"/>
  <c r="I730" i="14"/>
  <c r="I729" i="14"/>
  <c r="I728" i="14"/>
  <c r="I727" i="14"/>
  <c r="I726" i="14"/>
  <c r="I725" i="14"/>
  <c r="I724" i="14"/>
  <c r="I723" i="14"/>
  <c r="I722" i="14"/>
  <c r="I721" i="14"/>
  <c r="I720" i="14"/>
  <c r="I719" i="14"/>
  <c r="I718" i="14"/>
  <c r="I717" i="14"/>
  <c r="I716" i="14"/>
  <c r="I715" i="14"/>
  <c r="I714" i="14"/>
  <c r="I713" i="14"/>
  <c r="I712" i="14"/>
  <c r="I711" i="14"/>
  <c r="I710" i="14"/>
  <c r="I709" i="14"/>
  <c r="I708" i="14"/>
  <c r="I707" i="14"/>
  <c r="I706" i="14"/>
  <c r="I705" i="14"/>
  <c r="I704" i="14"/>
  <c r="I703" i="14"/>
  <c r="I702" i="14"/>
  <c r="I701" i="14"/>
  <c r="I700" i="14"/>
  <c r="I699" i="14"/>
  <c r="I698" i="14"/>
  <c r="I697" i="14"/>
  <c r="I696" i="14"/>
  <c r="I695" i="14"/>
  <c r="I694" i="14"/>
  <c r="I693" i="14"/>
  <c r="I692" i="14"/>
  <c r="I691" i="14"/>
  <c r="I690" i="14"/>
  <c r="I689" i="14"/>
  <c r="I688" i="14"/>
  <c r="I687" i="14"/>
  <c r="I686" i="14"/>
  <c r="I685" i="14"/>
  <c r="I684" i="14"/>
  <c r="I683" i="14"/>
  <c r="I682" i="14"/>
  <c r="I681" i="14"/>
  <c r="I680" i="14"/>
  <c r="I679" i="14"/>
  <c r="I678" i="14"/>
  <c r="I677" i="14"/>
  <c r="I676" i="14"/>
  <c r="I675" i="14"/>
  <c r="I674" i="14"/>
  <c r="I673" i="14"/>
  <c r="I672" i="14"/>
  <c r="I671" i="14"/>
  <c r="I670" i="14"/>
  <c r="I669" i="14"/>
  <c r="I668" i="14"/>
  <c r="I667" i="14"/>
  <c r="I666" i="14"/>
  <c r="I665" i="14"/>
  <c r="I664" i="14"/>
  <c r="I663" i="14"/>
  <c r="I662" i="14"/>
  <c r="I661" i="14"/>
  <c r="I660" i="14"/>
  <c r="I659" i="14"/>
  <c r="I658" i="14"/>
  <c r="I657" i="14"/>
  <c r="I656" i="14"/>
  <c r="I655" i="14"/>
  <c r="I654" i="14"/>
  <c r="I653" i="14"/>
  <c r="I652" i="14"/>
  <c r="I651" i="14"/>
  <c r="I650" i="14"/>
  <c r="I649" i="14"/>
  <c r="I648" i="14"/>
  <c r="I647" i="14"/>
  <c r="I646" i="14"/>
  <c r="I645" i="14"/>
  <c r="I644" i="14"/>
  <c r="I643" i="14"/>
  <c r="I642" i="14"/>
  <c r="I641" i="14"/>
  <c r="I640" i="14"/>
  <c r="I639" i="14"/>
  <c r="I638" i="14"/>
  <c r="I637" i="14"/>
  <c r="I636" i="14"/>
  <c r="I635" i="14"/>
  <c r="I634" i="14"/>
  <c r="I633" i="14"/>
  <c r="I632" i="14"/>
  <c r="I631" i="14"/>
  <c r="I630" i="14"/>
  <c r="I629" i="14"/>
  <c r="I628" i="14"/>
  <c r="I627" i="14"/>
  <c r="I626" i="14"/>
  <c r="I625" i="14"/>
  <c r="I624" i="14"/>
  <c r="I623" i="14"/>
  <c r="I622" i="14"/>
  <c r="I621" i="14"/>
  <c r="I620" i="14"/>
  <c r="I619" i="14"/>
  <c r="I618" i="14"/>
  <c r="I617" i="14"/>
  <c r="I616" i="14"/>
  <c r="I615" i="14"/>
  <c r="I614" i="14"/>
  <c r="I613" i="14"/>
  <c r="I612" i="14"/>
  <c r="I611" i="14"/>
  <c r="I610" i="14"/>
  <c r="I609" i="14"/>
  <c r="I608" i="14"/>
  <c r="I607" i="14"/>
  <c r="I606" i="14"/>
  <c r="I605" i="14"/>
  <c r="I604" i="14"/>
  <c r="I603" i="14"/>
  <c r="I602" i="14"/>
  <c r="I601" i="14"/>
  <c r="I600" i="14"/>
  <c r="I599" i="14"/>
  <c r="I598" i="14"/>
  <c r="I597" i="14"/>
  <c r="I596" i="14"/>
  <c r="I595" i="14"/>
  <c r="I594" i="14"/>
  <c r="I593" i="14"/>
  <c r="I592" i="14"/>
  <c r="I591" i="14"/>
  <c r="I590" i="14"/>
  <c r="I589" i="14"/>
  <c r="I588" i="14"/>
  <c r="I587" i="14"/>
  <c r="I586" i="14"/>
  <c r="I585" i="14"/>
  <c r="I584" i="14"/>
  <c r="I583" i="14"/>
  <c r="I582" i="14"/>
  <c r="I581" i="14"/>
  <c r="I580" i="14"/>
  <c r="I579" i="14"/>
  <c r="I578" i="14"/>
  <c r="I577" i="14"/>
  <c r="I576" i="14"/>
  <c r="I575" i="14"/>
  <c r="I574" i="14"/>
  <c r="I573" i="14"/>
  <c r="I572" i="14"/>
  <c r="I571" i="14"/>
  <c r="I570" i="14"/>
  <c r="I569" i="14"/>
  <c r="I568" i="14"/>
  <c r="I567" i="14"/>
  <c r="I566" i="14"/>
  <c r="I565" i="14"/>
  <c r="I564" i="14"/>
  <c r="I563" i="14"/>
  <c r="I562" i="14"/>
  <c r="I561" i="14"/>
  <c r="I560" i="14"/>
  <c r="I559" i="14"/>
  <c r="I558" i="14"/>
  <c r="I557" i="14"/>
  <c r="I556" i="14"/>
  <c r="I555" i="14"/>
  <c r="I554" i="14"/>
  <c r="I553" i="14"/>
  <c r="I552" i="14"/>
  <c r="I551" i="14"/>
  <c r="I550" i="14"/>
  <c r="I549" i="14"/>
  <c r="I548" i="14"/>
  <c r="I547" i="14"/>
  <c r="I546" i="14"/>
  <c r="I545" i="14"/>
  <c r="I544" i="14"/>
  <c r="I543" i="14"/>
  <c r="I542" i="14"/>
  <c r="I541" i="14"/>
  <c r="I540" i="14"/>
  <c r="I539" i="14"/>
  <c r="I538" i="14"/>
  <c r="I537" i="14"/>
  <c r="I536" i="14"/>
  <c r="I535" i="14"/>
  <c r="I534" i="14"/>
  <c r="I533" i="14"/>
  <c r="I532" i="14"/>
  <c r="I531" i="14"/>
  <c r="I530" i="14"/>
  <c r="I529" i="14"/>
  <c r="I528" i="14"/>
  <c r="I527" i="14"/>
  <c r="I526" i="14"/>
  <c r="I525" i="14"/>
  <c r="I524" i="14"/>
  <c r="I523" i="14"/>
  <c r="I522" i="14"/>
  <c r="I521" i="14"/>
  <c r="I520" i="14"/>
  <c r="I519" i="14"/>
  <c r="I518" i="14"/>
  <c r="I517" i="14"/>
  <c r="I516" i="14"/>
  <c r="I515" i="14"/>
  <c r="I514" i="14"/>
  <c r="I513" i="14"/>
  <c r="I512" i="14"/>
  <c r="I511" i="14"/>
  <c r="I510" i="14"/>
  <c r="I509" i="14"/>
  <c r="I508" i="14"/>
  <c r="I507" i="14"/>
  <c r="I506" i="14"/>
  <c r="I505" i="14"/>
  <c r="I504" i="14"/>
  <c r="I503" i="14"/>
  <c r="I502" i="14"/>
  <c r="I501" i="14"/>
  <c r="I500" i="14"/>
  <c r="I499" i="14"/>
  <c r="I498" i="14"/>
  <c r="I497" i="14"/>
  <c r="I496" i="14"/>
  <c r="I495" i="14"/>
  <c r="I494" i="14"/>
  <c r="I493" i="14"/>
  <c r="I492" i="14"/>
  <c r="I491" i="14"/>
  <c r="I490" i="14"/>
  <c r="I489" i="14"/>
  <c r="I488" i="14"/>
  <c r="I487" i="14"/>
  <c r="I486" i="14"/>
  <c r="I485" i="14"/>
  <c r="I484" i="14"/>
  <c r="I483" i="14"/>
  <c r="I482" i="14"/>
  <c r="I481" i="14"/>
  <c r="I480" i="14"/>
  <c r="I479" i="14"/>
  <c r="I478" i="14"/>
  <c r="I477" i="14"/>
  <c r="I476" i="14"/>
  <c r="I475" i="14"/>
  <c r="I474" i="14"/>
  <c r="I473" i="14"/>
  <c r="I472" i="14"/>
  <c r="I471" i="14"/>
  <c r="I470" i="14"/>
  <c r="I469" i="14"/>
  <c r="I468" i="14"/>
  <c r="I467" i="14"/>
  <c r="I466" i="14"/>
  <c r="I465" i="14"/>
  <c r="I464" i="14"/>
  <c r="I463" i="14"/>
  <c r="I462" i="14"/>
  <c r="I461" i="14"/>
  <c r="I460" i="14"/>
  <c r="I459" i="14"/>
  <c r="I458" i="14"/>
  <c r="I457" i="14"/>
  <c r="I456" i="14"/>
  <c r="I455" i="14"/>
  <c r="I454" i="14"/>
  <c r="I453" i="14"/>
  <c r="I452" i="14"/>
  <c r="I451" i="14"/>
  <c r="I450" i="14"/>
  <c r="I449" i="14"/>
  <c r="I448" i="14"/>
  <c r="I447" i="14"/>
  <c r="I446" i="14"/>
  <c r="I445" i="14"/>
  <c r="I444" i="14"/>
  <c r="I443" i="14"/>
  <c r="I442" i="14"/>
  <c r="I441" i="14"/>
  <c r="I440" i="14"/>
  <c r="I439" i="14"/>
  <c r="I438" i="14"/>
  <c r="I437" i="14"/>
  <c r="I436" i="14"/>
  <c r="I435" i="14"/>
  <c r="I434" i="14"/>
  <c r="I433" i="14"/>
  <c r="I432" i="14"/>
  <c r="I431" i="14"/>
  <c r="I430" i="14"/>
  <c r="I429" i="14"/>
  <c r="I428" i="14"/>
  <c r="I427" i="14"/>
  <c r="I426" i="14"/>
  <c r="I425" i="14"/>
  <c r="I424" i="14"/>
  <c r="I423" i="14"/>
  <c r="I422" i="14"/>
  <c r="I421" i="14"/>
  <c r="I420" i="14"/>
  <c r="I419" i="14"/>
  <c r="I418" i="14"/>
  <c r="I417" i="14"/>
  <c r="I416" i="14"/>
  <c r="I415" i="14"/>
  <c r="I414" i="14"/>
  <c r="I413" i="14"/>
  <c r="I412" i="14"/>
  <c r="I411" i="14"/>
  <c r="I410" i="14"/>
  <c r="I409" i="14"/>
  <c r="I408" i="14"/>
  <c r="I407" i="14"/>
  <c r="I406" i="14"/>
  <c r="I405" i="14"/>
  <c r="I404" i="14"/>
  <c r="I403" i="14"/>
  <c r="I402" i="14"/>
  <c r="I401" i="14"/>
  <c r="I400" i="14"/>
  <c r="I399" i="14"/>
  <c r="I398" i="14"/>
  <c r="I397" i="14"/>
  <c r="I396" i="14"/>
  <c r="I395" i="14"/>
  <c r="I394" i="14"/>
  <c r="I393" i="14"/>
  <c r="I392" i="14"/>
  <c r="I391" i="14"/>
  <c r="I390" i="14"/>
  <c r="I389" i="14"/>
  <c r="I388" i="14"/>
  <c r="I387" i="14"/>
  <c r="I386" i="14"/>
  <c r="I385" i="14"/>
  <c r="I384" i="14"/>
  <c r="I383" i="14"/>
  <c r="I382" i="14"/>
  <c r="I381" i="14"/>
  <c r="I380" i="14"/>
  <c r="I379" i="14"/>
  <c r="I378" i="14"/>
  <c r="I377" i="14"/>
  <c r="I376" i="14"/>
  <c r="I375" i="14"/>
  <c r="I374" i="14"/>
  <c r="I373" i="14"/>
  <c r="I372" i="14"/>
  <c r="I371" i="14"/>
  <c r="I370" i="14"/>
  <c r="I369" i="14"/>
  <c r="I368" i="14"/>
  <c r="I367" i="14"/>
  <c r="I366" i="14"/>
  <c r="I365" i="14"/>
  <c r="I364" i="14"/>
  <c r="I363" i="14"/>
  <c r="I362" i="14"/>
  <c r="I361" i="14"/>
  <c r="I360" i="14"/>
  <c r="I359" i="14"/>
  <c r="I358" i="14"/>
  <c r="I357" i="14"/>
  <c r="I356" i="14"/>
  <c r="I355" i="14"/>
  <c r="I354" i="14"/>
  <c r="I353" i="14"/>
  <c r="I352" i="14"/>
  <c r="I351" i="14"/>
  <c r="I350" i="14"/>
  <c r="I349" i="14"/>
  <c r="I348" i="14"/>
  <c r="I347" i="14"/>
  <c r="I346" i="14"/>
  <c r="I345" i="14"/>
  <c r="I344" i="14"/>
  <c r="I343" i="14"/>
  <c r="I342" i="14"/>
  <c r="I341" i="14"/>
  <c r="I340" i="14"/>
  <c r="I339" i="14"/>
  <c r="I338" i="14"/>
  <c r="I337" i="14"/>
  <c r="I336" i="14"/>
  <c r="I335" i="14"/>
  <c r="I334" i="14"/>
  <c r="I333" i="14"/>
  <c r="I332" i="14"/>
  <c r="I331" i="14"/>
  <c r="I330" i="14"/>
  <c r="I329" i="14"/>
  <c r="I328" i="14"/>
  <c r="I327" i="14"/>
  <c r="I326" i="14"/>
  <c r="I325" i="14"/>
  <c r="I324" i="14"/>
  <c r="I323" i="14"/>
  <c r="I322" i="14"/>
  <c r="I321" i="14"/>
  <c r="I320" i="14"/>
  <c r="I319" i="14"/>
  <c r="I318" i="14"/>
  <c r="I317" i="14"/>
  <c r="I316" i="14"/>
  <c r="I315" i="14"/>
  <c r="I314" i="14"/>
  <c r="I313" i="14"/>
  <c r="I312" i="14"/>
  <c r="I311" i="14"/>
  <c r="I310" i="14"/>
  <c r="I309" i="14"/>
  <c r="I308" i="14"/>
  <c r="I307" i="14"/>
  <c r="I306" i="14"/>
  <c r="I305" i="14"/>
  <c r="I304" i="14"/>
  <c r="I303" i="14"/>
  <c r="I302" i="14"/>
  <c r="I301" i="14"/>
  <c r="I300" i="14"/>
  <c r="I299" i="14"/>
  <c r="I298" i="14"/>
  <c r="I297" i="14"/>
  <c r="I296" i="14"/>
  <c r="I295" i="14"/>
  <c r="I294" i="14"/>
  <c r="I293" i="14"/>
  <c r="I292" i="14"/>
  <c r="I291" i="14"/>
  <c r="I290" i="14"/>
  <c r="I289" i="14"/>
  <c r="I288" i="14"/>
  <c r="I287" i="14"/>
  <c r="I286" i="14"/>
  <c r="I285" i="14"/>
  <c r="I284" i="14"/>
  <c r="I283" i="14"/>
  <c r="I282" i="14"/>
  <c r="I281" i="14"/>
  <c r="I280" i="14"/>
  <c r="I279" i="14"/>
  <c r="I278" i="14"/>
  <c r="I277" i="14"/>
  <c r="I276" i="14"/>
  <c r="I275" i="14"/>
  <c r="I274" i="14"/>
  <c r="I273" i="14"/>
  <c r="I272" i="14"/>
  <c r="I271" i="14"/>
  <c r="I270" i="14"/>
  <c r="I269" i="14"/>
  <c r="I268" i="14"/>
  <c r="I267" i="14"/>
  <c r="I266" i="14"/>
  <c r="I265" i="14"/>
  <c r="I264" i="14"/>
  <c r="I263" i="14"/>
  <c r="I262" i="14"/>
  <c r="I261" i="14"/>
  <c r="I260" i="14"/>
  <c r="I259" i="14"/>
  <c r="I258" i="14"/>
  <c r="I257" i="14"/>
  <c r="I256" i="14"/>
  <c r="I255" i="14"/>
  <c r="I254" i="14"/>
  <c r="I253" i="14"/>
  <c r="I252" i="14"/>
  <c r="I251" i="14"/>
  <c r="I250" i="14"/>
  <c r="I249" i="14"/>
  <c r="I248" i="14"/>
  <c r="I247" i="14"/>
  <c r="I246" i="14"/>
  <c r="I245" i="14"/>
  <c r="I244" i="14"/>
  <c r="I243" i="14"/>
  <c r="I242" i="14"/>
  <c r="I241" i="14"/>
  <c r="I240" i="14"/>
  <c r="I239" i="14"/>
  <c r="I238" i="14"/>
  <c r="I237" i="14"/>
  <c r="I236" i="14"/>
  <c r="I235" i="14"/>
  <c r="I234" i="14"/>
  <c r="I233" i="14"/>
  <c r="I232" i="14"/>
  <c r="I231" i="14"/>
  <c r="I230" i="14"/>
  <c r="I229" i="14"/>
  <c r="I228" i="14"/>
  <c r="I227" i="14"/>
  <c r="I226" i="14"/>
  <c r="I225" i="14"/>
  <c r="I224" i="14"/>
  <c r="I223" i="14"/>
  <c r="I222" i="14"/>
  <c r="I221" i="14"/>
  <c r="I220" i="14"/>
  <c r="I219" i="14"/>
  <c r="I218" i="14"/>
  <c r="I217" i="14"/>
  <c r="I216" i="14"/>
  <c r="I215" i="14"/>
  <c r="I214" i="14"/>
  <c r="I213" i="14"/>
  <c r="I212" i="14"/>
  <c r="I211" i="14"/>
  <c r="I210" i="14"/>
  <c r="I209" i="14"/>
  <c r="I208" i="14"/>
  <c r="I207" i="14"/>
  <c r="I206" i="14"/>
  <c r="I205" i="14"/>
  <c r="I204" i="14"/>
  <c r="I203" i="14"/>
  <c r="I202" i="14"/>
  <c r="I201" i="14"/>
  <c r="I200" i="14"/>
  <c r="I199" i="14"/>
  <c r="I198" i="14"/>
  <c r="I197" i="14"/>
  <c r="I196" i="14"/>
  <c r="I195" i="14"/>
  <c r="I194" i="14"/>
  <c r="I193" i="14"/>
  <c r="I192" i="14"/>
  <c r="I191" i="14"/>
  <c r="I190" i="14"/>
  <c r="I189" i="14"/>
  <c r="I188" i="14"/>
  <c r="I187" i="14"/>
  <c r="I186" i="14"/>
  <c r="I185" i="14"/>
  <c r="I184" i="14"/>
  <c r="I183" i="14"/>
  <c r="I182" i="14"/>
  <c r="I181" i="14"/>
  <c r="I180" i="14"/>
  <c r="I179" i="14"/>
  <c r="I178" i="14"/>
  <c r="I177" i="14"/>
  <c r="I176" i="14"/>
  <c r="I175" i="14"/>
  <c r="I174" i="14"/>
  <c r="I173" i="14"/>
  <c r="I172" i="14"/>
  <c r="I171" i="14"/>
  <c r="I170" i="14"/>
  <c r="I169" i="14"/>
  <c r="I168" i="14"/>
  <c r="I167" i="14"/>
  <c r="I166" i="14"/>
  <c r="I165" i="14"/>
  <c r="I164" i="14"/>
  <c r="I163" i="14"/>
  <c r="I162" i="14"/>
  <c r="I161" i="14"/>
  <c r="I160" i="14"/>
  <c r="I159" i="14"/>
  <c r="I158" i="14"/>
  <c r="I157" i="14"/>
  <c r="I156" i="14"/>
  <c r="I155" i="14"/>
  <c r="I154" i="14"/>
  <c r="I153" i="14"/>
  <c r="I152" i="14"/>
  <c r="I151" i="14"/>
  <c r="I150" i="14"/>
  <c r="I149" i="14"/>
  <c r="I148" i="14"/>
  <c r="I147" i="14"/>
  <c r="I146" i="14"/>
  <c r="I145" i="14"/>
  <c r="I144" i="14"/>
  <c r="I143" i="14"/>
  <c r="I142" i="14"/>
  <c r="I141" i="14"/>
  <c r="I140" i="14"/>
  <c r="I139" i="14"/>
  <c r="I138" i="14"/>
  <c r="I137" i="14"/>
  <c r="I136" i="14"/>
  <c r="I135" i="14"/>
  <c r="I134" i="14"/>
  <c r="I133" i="14"/>
  <c r="I132" i="14"/>
  <c r="I131" i="14"/>
  <c r="I130" i="14"/>
  <c r="I129" i="14"/>
  <c r="I128" i="14"/>
  <c r="I127" i="14"/>
  <c r="I126" i="14"/>
  <c r="I125" i="14"/>
  <c r="I124" i="14"/>
  <c r="I123" i="14"/>
  <c r="I122" i="14"/>
  <c r="I121" i="14"/>
  <c r="I120" i="14"/>
  <c r="I119" i="14"/>
  <c r="I118" i="14"/>
  <c r="I117" i="14"/>
  <c r="I116" i="14"/>
  <c r="I115" i="14"/>
  <c r="I114" i="14"/>
  <c r="I113" i="14"/>
  <c r="I112" i="14"/>
  <c r="I111" i="14"/>
  <c r="I110" i="14"/>
  <c r="I109" i="14"/>
  <c r="I108" i="14"/>
  <c r="I107" i="14"/>
  <c r="I106" i="14"/>
  <c r="I105" i="14"/>
  <c r="I104" i="14"/>
  <c r="I103" i="14"/>
  <c r="I102" i="14"/>
  <c r="I101" i="14"/>
  <c r="I100" i="14"/>
  <c r="I99" i="14"/>
  <c r="I98" i="14"/>
  <c r="I97" i="14"/>
  <c r="I96" i="14"/>
  <c r="I95" i="14"/>
  <c r="I94" i="14"/>
  <c r="I93" i="14"/>
  <c r="I92" i="14"/>
  <c r="I91" i="14"/>
  <c r="I90" i="14"/>
  <c r="I89" i="14"/>
  <c r="I88" i="14"/>
  <c r="I87" i="14"/>
  <c r="I86" i="14"/>
  <c r="I85" i="14"/>
  <c r="I84" i="14"/>
  <c r="I83" i="14"/>
  <c r="I82" i="14"/>
  <c r="I81" i="14"/>
  <c r="I80" i="14"/>
  <c r="I79" i="14"/>
  <c r="I78" i="14"/>
  <c r="I77" i="14"/>
  <c r="I76" i="14"/>
  <c r="I75" i="14"/>
  <c r="I74" i="14"/>
  <c r="I73" i="14"/>
  <c r="I72" i="14"/>
  <c r="I71" i="14"/>
  <c r="I70" i="14"/>
  <c r="I69" i="14"/>
  <c r="I68" i="14"/>
  <c r="I67" i="14"/>
  <c r="I66" i="14"/>
  <c r="I65" i="14"/>
  <c r="I64" i="14"/>
  <c r="I63" i="14"/>
  <c r="I62" i="14"/>
  <c r="I61" i="14"/>
  <c r="I60" i="14"/>
  <c r="I59" i="14"/>
  <c r="I58" i="14"/>
  <c r="I57" i="14"/>
  <c r="I56" i="14"/>
  <c r="I55" i="14"/>
  <c r="I54" i="14"/>
  <c r="I53" i="14"/>
  <c r="I52" i="14"/>
  <c r="I51" i="14"/>
  <c r="I50" i="14"/>
  <c r="I49" i="14"/>
  <c r="I48" i="14"/>
  <c r="I47" i="14"/>
  <c r="I46" i="14"/>
  <c r="I45" i="14"/>
  <c r="I44" i="14"/>
  <c r="I43" i="14"/>
  <c r="I42" i="14"/>
  <c r="I41" i="14"/>
  <c r="I40" i="14"/>
  <c r="I39" i="14"/>
  <c r="I38" i="14"/>
  <c r="I37" i="14"/>
  <c r="I36" i="14"/>
  <c r="I35" i="14"/>
  <c r="I34" i="14"/>
  <c r="I33" i="14"/>
  <c r="I32" i="14"/>
  <c r="I31" i="14"/>
  <c r="I30" i="14"/>
  <c r="I29" i="14"/>
  <c r="I28" i="14"/>
  <c r="I27" i="14"/>
  <c r="I26" i="14"/>
  <c r="I25" i="14"/>
  <c r="I24" i="14"/>
  <c r="I23" i="14"/>
  <c r="I22" i="14"/>
  <c r="I21" i="14"/>
  <c r="I20" i="14"/>
  <c r="I19" i="14"/>
  <c r="I18" i="14"/>
  <c r="I17" i="14"/>
  <c r="I16" i="14"/>
  <c r="I15" i="14"/>
  <c r="I14" i="14"/>
  <c r="I13" i="14"/>
  <c r="I12" i="14"/>
  <c r="I11" i="14"/>
  <c r="I10" i="14"/>
  <c r="I9" i="14"/>
  <c r="I8" i="14"/>
  <c r="I7" i="14"/>
  <c r="I6" i="14"/>
  <c r="I5" i="14"/>
  <c r="I4" i="14"/>
  <c r="I3" i="14"/>
  <c r="I2" i="14"/>
  <c r="E852" i="6"/>
  <c r="E851" i="6"/>
  <c r="E850" i="6"/>
  <c r="E849" i="6"/>
  <c r="E848" i="6"/>
  <c r="E847" i="6"/>
  <c r="E846" i="6"/>
  <c r="E845" i="6"/>
  <c r="E844" i="6"/>
  <c r="E843" i="6"/>
  <c r="E842" i="6"/>
  <c r="E841" i="6"/>
  <c r="E840" i="6"/>
  <c r="E839" i="6"/>
  <c r="E838" i="6"/>
  <c r="E837" i="6"/>
  <c r="E836" i="6"/>
  <c r="E835" i="6"/>
  <c r="E834" i="6"/>
  <c r="E833" i="6"/>
  <c r="E832" i="6"/>
  <c r="E831" i="6"/>
  <c r="E830" i="6"/>
  <c r="E829" i="6"/>
  <c r="E828" i="6"/>
  <c r="E827" i="6"/>
  <c r="E826" i="6"/>
  <c r="E825" i="6"/>
  <c r="E824" i="6"/>
  <c r="E823" i="6"/>
  <c r="E822" i="6"/>
  <c r="E821" i="6"/>
  <c r="E820" i="6"/>
  <c r="E819" i="6"/>
  <c r="E818" i="6"/>
  <c r="E817" i="6"/>
  <c r="E816" i="6"/>
  <c r="E815" i="6"/>
  <c r="E814" i="6"/>
  <c r="E813" i="6"/>
  <c r="E812" i="6"/>
  <c r="E811" i="6"/>
  <c r="E810" i="6"/>
  <c r="E809" i="6"/>
  <c r="E808" i="6"/>
  <c r="E807" i="6"/>
  <c r="E806" i="6"/>
  <c r="E805" i="6"/>
  <c r="E804" i="6"/>
  <c r="E803" i="6"/>
  <c r="E802" i="6"/>
  <c r="E801" i="6"/>
  <c r="E800" i="6"/>
  <c r="E799" i="6"/>
  <c r="E798" i="6"/>
  <c r="E797" i="6"/>
  <c r="E796" i="6"/>
  <c r="E795" i="6"/>
  <c r="E794" i="6"/>
  <c r="E793" i="6"/>
  <c r="E792" i="6"/>
  <c r="E791" i="6"/>
  <c r="E790" i="6"/>
  <c r="E789" i="6"/>
  <c r="E788" i="6"/>
  <c r="E787" i="6"/>
  <c r="E786" i="6"/>
  <c r="E785" i="6"/>
  <c r="E784" i="6"/>
  <c r="E783" i="6"/>
  <c r="E782" i="6"/>
  <c r="E781" i="6"/>
  <c r="E780" i="6"/>
  <c r="E779" i="6"/>
  <c r="E778" i="6"/>
  <c r="E777" i="6"/>
  <c r="E776" i="6"/>
  <c r="E775" i="6"/>
  <c r="E774" i="6"/>
  <c r="E773" i="6"/>
  <c r="E772" i="6"/>
  <c r="E771" i="6"/>
  <c r="E770" i="6"/>
  <c r="E769" i="6"/>
  <c r="E768" i="6"/>
  <c r="E767" i="6"/>
  <c r="E766" i="6"/>
  <c r="E765" i="6"/>
  <c r="E764" i="6"/>
  <c r="E763" i="6"/>
  <c r="E762" i="6"/>
  <c r="E761" i="6"/>
  <c r="E760" i="6"/>
  <c r="E759" i="6"/>
  <c r="E758" i="6"/>
  <c r="E757" i="6"/>
  <c r="E756" i="6"/>
  <c r="E755" i="6"/>
  <c r="E754" i="6"/>
  <c r="E753" i="6"/>
  <c r="E752" i="6"/>
  <c r="E751" i="6"/>
  <c r="E750" i="6"/>
  <c r="E749" i="6"/>
  <c r="E748" i="6"/>
  <c r="E747" i="6"/>
  <c r="E746" i="6"/>
  <c r="E745" i="6"/>
  <c r="E744" i="6"/>
  <c r="E743" i="6"/>
  <c r="E742" i="6"/>
  <c r="E741" i="6"/>
  <c r="E740" i="6"/>
  <c r="E739" i="6"/>
  <c r="E738" i="6"/>
  <c r="E737" i="6"/>
  <c r="E736" i="6"/>
  <c r="E735" i="6"/>
  <c r="E734" i="6"/>
  <c r="E733" i="6"/>
  <c r="E732" i="6"/>
  <c r="E731" i="6"/>
  <c r="E730" i="6"/>
  <c r="E729" i="6"/>
  <c r="E728" i="6"/>
  <c r="E727" i="6"/>
  <c r="E726" i="6"/>
  <c r="E725" i="6"/>
  <c r="E724" i="6"/>
  <c r="E723" i="6"/>
  <c r="E722" i="6"/>
  <c r="E721" i="6"/>
  <c r="E720" i="6"/>
  <c r="E719" i="6"/>
  <c r="E718" i="6"/>
  <c r="E717" i="6"/>
  <c r="E716" i="6"/>
  <c r="E715" i="6"/>
  <c r="E714" i="6"/>
  <c r="E713" i="6"/>
  <c r="E712" i="6"/>
  <c r="E711" i="6"/>
  <c r="E710" i="6"/>
  <c r="E709" i="6"/>
  <c r="E708" i="6"/>
  <c r="E707" i="6"/>
  <c r="E706" i="6"/>
  <c r="E705" i="6"/>
  <c r="E704" i="6"/>
  <c r="E703" i="6"/>
  <c r="E702" i="6"/>
  <c r="E701" i="6"/>
  <c r="E700" i="6"/>
  <c r="E699" i="6"/>
  <c r="E698" i="6"/>
  <c r="E697" i="6"/>
  <c r="E696" i="6"/>
  <c r="E695" i="6"/>
  <c r="E694" i="6"/>
  <c r="E693" i="6"/>
  <c r="E692" i="6"/>
  <c r="E691" i="6"/>
  <c r="E690" i="6"/>
  <c r="E689" i="6"/>
  <c r="E688" i="6"/>
  <c r="E687" i="6"/>
  <c r="E686" i="6"/>
  <c r="E685" i="6"/>
  <c r="E684" i="6"/>
  <c r="E683" i="6"/>
  <c r="E682" i="6"/>
  <c r="E681" i="6"/>
  <c r="E680" i="6"/>
  <c r="E679" i="6"/>
  <c r="E678" i="6"/>
  <c r="E677" i="6"/>
  <c r="E676" i="6"/>
  <c r="E675" i="6"/>
  <c r="E674" i="6"/>
  <c r="E673" i="6"/>
  <c r="E672" i="6"/>
  <c r="E671" i="6"/>
  <c r="E670" i="6"/>
  <c r="E669" i="6"/>
  <c r="E668" i="6"/>
  <c r="E667" i="6"/>
  <c r="E666" i="6"/>
  <c r="E665" i="6"/>
  <c r="E664" i="6"/>
  <c r="E663" i="6"/>
  <c r="E662" i="6"/>
  <c r="E661" i="6"/>
  <c r="E660" i="6"/>
  <c r="E659" i="6"/>
  <c r="E658" i="6"/>
  <c r="E657" i="6"/>
  <c r="E656" i="6"/>
  <c r="E655" i="6"/>
  <c r="E654" i="6"/>
  <c r="E653" i="6"/>
  <c r="E652" i="6"/>
  <c r="E651" i="6"/>
  <c r="E650" i="6"/>
  <c r="E649" i="6"/>
  <c r="E648" i="6"/>
  <c r="E647" i="6"/>
  <c r="E646" i="6"/>
  <c r="E645" i="6"/>
  <c r="E644" i="6"/>
  <c r="E643" i="6"/>
  <c r="E642" i="6"/>
  <c r="E641" i="6"/>
  <c r="E640" i="6"/>
  <c r="E639" i="6"/>
  <c r="E638" i="6"/>
  <c r="E637" i="6"/>
  <c r="E636" i="6"/>
  <c r="E635" i="6"/>
  <c r="E634" i="6"/>
  <c r="E633" i="6"/>
  <c r="E632" i="6"/>
  <c r="E631" i="6"/>
  <c r="E630" i="6"/>
  <c r="E629" i="6"/>
  <c r="E628" i="6"/>
  <c r="E627" i="6"/>
  <c r="E626" i="6"/>
  <c r="E625" i="6"/>
  <c r="E624" i="6"/>
  <c r="E623" i="6"/>
  <c r="E622" i="6"/>
  <c r="E621" i="6"/>
  <c r="E620" i="6"/>
  <c r="E619" i="6"/>
  <c r="E618" i="6"/>
  <c r="E617" i="6"/>
  <c r="E616" i="6"/>
  <c r="E615" i="6"/>
  <c r="E614" i="6"/>
  <c r="E613" i="6"/>
  <c r="E612" i="6"/>
  <c r="E611" i="6"/>
  <c r="E610" i="6"/>
  <c r="E609" i="6"/>
  <c r="E608" i="6"/>
  <c r="E607" i="6"/>
  <c r="E606" i="6"/>
  <c r="E605" i="6"/>
  <c r="E604" i="6"/>
  <c r="E603" i="6"/>
  <c r="E602" i="6"/>
  <c r="E601" i="6"/>
  <c r="E600" i="6"/>
  <c r="E599" i="6"/>
  <c r="E598" i="6"/>
  <c r="E597" i="6"/>
  <c r="E596" i="6"/>
  <c r="E595" i="6"/>
  <c r="E594" i="6"/>
  <c r="E593" i="6"/>
  <c r="E592" i="6"/>
  <c r="E591" i="6"/>
  <c r="E590" i="6"/>
  <c r="E589" i="6"/>
  <c r="E588" i="6"/>
  <c r="E587" i="6"/>
  <c r="E586" i="6"/>
  <c r="E585" i="6"/>
  <c r="E584" i="6"/>
  <c r="E583" i="6"/>
  <c r="E582" i="6"/>
  <c r="E581" i="6"/>
  <c r="E580" i="6"/>
  <c r="E579" i="6"/>
  <c r="E578" i="6"/>
  <c r="E577" i="6"/>
  <c r="E576" i="6"/>
  <c r="E575" i="6"/>
  <c r="E574" i="6"/>
  <c r="E573" i="6"/>
  <c r="E572" i="6"/>
  <c r="E571" i="6"/>
  <c r="E570" i="6"/>
  <c r="E569" i="6"/>
  <c r="E568" i="6"/>
  <c r="E567" i="6"/>
  <c r="E566" i="6"/>
  <c r="E565" i="6"/>
  <c r="E564" i="6"/>
  <c r="E563" i="6"/>
  <c r="E562" i="6"/>
  <c r="E561" i="6"/>
  <c r="E560" i="6"/>
  <c r="E559" i="6"/>
  <c r="E558" i="6"/>
  <c r="E557" i="6"/>
  <c r="E556" i="6"/>
  <c r="E555" i="6"/>
  <c r="E554" i="6"/>
  <c r="E553" i="6"/>
  <c r="E552" i="6"/>
  <c r="E551" i="6"/>
  <c r="E550" i="6"/>
  <c r="E549" i="6"/>
  <c r="E548" i="6"/>
  <c r="E547" i="6"/>
  <c r="E546" i="6"/>
  <c r="E545" i="6"/>
  <c r="E544" i="6"/>
  <c r="E543" i="6"/>
  <c r="E542" i="6"/>
  <c r="E541" i="6"/>
  <c r="E540" i="6"/>
  <c r="E539" i="6"/>
  <c r="E538" i="6"/>
  <c r="E537" i="6"/>
  <c r="E536" i="6"/>
  <c r="E535" i="6"/>
  <c r="E534" i="6"/>
  <c r="E533" i="6"/>
  <c r="E532" i="6"/>
  <c r="E531" i="6"/>
  <c r="E530" i="6"/>
  <c r="E529" i="6"/>
  <c r="E528" i="6"/>
  <c r="E527" i="6"/>
  <c r="E526" i="6"/>
  <c r="E525" i="6"/>
  <c r="E524" i="6"/>
  <c r="E523" i="6"/>
  <c r="E522" i="6"/>
  <c r="E521" i="6"/>
  <c r="E520" i="6"/>
  <c r="E519" i="6"/>
  <c r="E518" i="6"/>
  <c r="E517" i="6"/>
  <c r="E516" i="6"/>
  <c r="E515" i="6"/>
  <c r="E514" i="6"/>
  <c r="E513" i="6"/>
  <c r="E512" i="6"/>
  <c r="E511" i="6"/>
  <c r="E510" i="6"/>
  <c r="E509" i="6"/>
  <c r="E508" i="6"/>
  <c r="E507" i="6"/>
  <c r="E506" i="6"/>
  <c r="E505" i="6"/>
  <c r="E504" i="6"/>
  <c r="E503" i="6"/>
  <c r="E502" i="6"/>
  <c r="E501" i="6"/>
  <c r="E500" i="6"/>
  <c r="E499" i="6"/>
  <c r="E498" i="6"/>
  <c r="E497" i="6"/>
  <c r="E496" i="6"/>
  <c r="E495" i="6"/>
  <c r="E494" i="6"/>
  <c r="E493" i="6"/>
  <c r="E492" i="6"/>
  <c r="E491" i="6"/>
  <c r="E490" i="6"/>
  <c r="E489" i="6"/>
  <c r="E488" i="6"/>
  <c r="E487" i="6"/>
  <c r="E486" i="6"/>
  <c r="E485" i="6"/>
  <c r="E484" i="6"/>
  <c r="E483" i="6"/>
  <c r="E482" i="6"/>
  <c r="E481" i="6"/>
  <c r="E480" i="6"/>
  <c r="E479" i="6"/>
  <c r="E478" i="6"/>
  <c r="E477" i="6"/>
  <c r="E476" i="6"/>
  <c r="E475" i="6"/>
  <c r="E474" i="6"/>
  <c r="E473" i="6"/>
  <c r="E472" i="6"/>
  <c r="E471" i="6"/>
  <c r="E470" i="6"/>
  <c r="E469" i="6"/>
  <c r="E468" i="6"/>
  <c r="E467" i="6"/>
  <c r="E466" i="6"/>
  <c r="E465" i="6"/>
  <c r="E464" i="6"/>
  <c r="E463" i="6"/>
  <c r="E462" i="6"/>
  <c r="E461" i="6"/>
  <c r="E460" i="6"/>
  <c r="E459" i="6"/>
  <c r="E458" i="6"/>
  <c r="E457" i="6"/>
  <c r="E456" i="6"/>
  <c r="E455" i="6"/>
  <c r="E454" i="6"/>
  <c r="E453" i="6"/>
  <c r="E452" i="6"/>
  <c r="E451" i="6"/>
  <c r="E450" i="6"/>
  <c r="E449" i="6"/>
  <c r="E448" i="6"/>
  <c r="E447" i="6"/>
  <c r="E446" i="6"/>
  <c r="E445" i="6"/>
  <c r="E444" i="6"/>
  <c r="E443" i="6"/>
  <c r="E442" i="6"/>
  <c r="E441" i="6"/>
  <c r="E440" i="6"/>
  <c r="E439" i="6"/>
  <c r="E438" i="6"/>
  <c r="E437" i="6"/>
  <c r="E436" i="6"/>
  <c r="E435" i="6"/>
  <c r="E434" i="6"/>
  <c r="E433" i="6"/>
  <c r="E432" i="6"/>
  <c r="E431" i="6"/>
  <c r="E430" i="6"/>
  <c r="E429" i="6"/>
  <c r="E428" i="6"/>
  <c r="E427" i="6"/>
  <c r="E426" i="6"/>
  <c r="E425" i="6"/>
  <c r="E424" i="6"/>
  <c r="E423" i="6"/>
  <c r="E422" i="6"/>
  <c r="E421" i="6"/>
  <c r="E420" i="6"/>
  <c r="E419" i="6"/>
  <c r="E418" i="6"/>
  <c r="E417" i="6"/>
  <c r="E416" i="6"/>
  <c r="E415" i="6"/>
  <c r="E414" i="6"/>
  <c r="E413" i="6"/>
  <c r="E412" i="6"/>
  <c r="E411" i="6"/>
  <c r="E410" i="6"/>
  <c r="E409" i="6"/>
  <c r="E408" i="6"/>
  <c r="E407" i="6"/>
  <c r="E406" i="6"/>
  <c r="E405" i="6"/>
  <c r="E404" i="6"/>
  <c r="E403" i="6"/>
  <c r="E402" i="6"/>
  <c r="E401" i="6"/>
  <c r="E400" i="6"/>
  <c r="E399" i="6"/>
  <c r="E398" i="6"/>
  <c r="E397" i="6"/>
  <c r="E396" i="6"/>
  <c r="E395" i="6"/>
  <c r="E394" i="6"/>
  <c r="E393" i="6"/>
  <c r="E392" i="6"/>
  <c r="E391" i="6"/>
  <c r="E390" i="6"/>
  <c r="E389" i="6"/>
  <c r="E388" i="6"/>
  <c r="E387" i="6"/>
  <c r="E386" i="6"/>
  <c r="E385" i="6"/>
  <c r="E384" i="6"/>
  <c r="E383" i="6"/>
  <c r="E382" i="6"/>
  <c r="E381" i="6"/>
  <c r="E380" i="6"/>
  <c r="E379" i="6"/>
  <c r="E378" i="6"/>
  <c r="E377" i="6"/>
  <c r="E376" i="6"/>
  <c r="E375" i="6"/>
  <c r="E374" i="6"/>
  <c r="E373" i="6"/>
  <c r="E372" i="6"/>
  <c r="E371" i="6"/>
  <c r="E370" i="6"/>
  <c r="E369" i="6"/>
  <c r="E368" i="6"/>
  <c r="E367" i="6"/>
  <c r="E366" i="6"/>
  <c r="E365" i="6"/>
  <c r="E364" i="6"/>
  <c r="E363" i="6"/>
  <c r="E362" i="6"/>
  <c r="E361" i="6"/>
  <c r="E360" i="6"/>
  <c r="E359" i="6"/>
  <c r="E358" i="6"/>
  <c r="E357" i="6"/>
  <c r="E356" i="6"/>
  <c r="E355" i="6"/>
  <c r="E354" i="6"/>
  <c r="E353" i="6"/>
  <c r="E352" i="6"/>
  <c r="E351" i="6"/>
  <c r="E350" i="6"/>
  <c r="E349" i="6"/>
  <c r="E348" i="6"/>
  <c r="E347" i="6"/>
  <c r="E346" i="6"/>
  <c r="E345" i="6"/>
  <c r="E344" i="6"/>
  <c r="E343" i="6"/>
  <c r="E342" i="6"/>
  <c r="E341" i="6"/>
  <c r="E340" i="6"/>
  <c r="E339" i="6"/>
  <c r="E338" i="6"/>
  <c r="E337" i="6"/>
  <c r="E336" i="6"/>
  <c r="E335" i="6"/>
  <c r="E334" i="6"/>
  <c r="E333" i="6"/>
  <c r="E332" i="6"/>
  <c r="E331" i="6"/>
  <c r="E330" i="6"/>
  <c r="E329" i="6"/>
  <c r="E328" i="6"/>
  <c r="E327" i="6"/>
  <c r="E326" i="6"/>
  <c r="E325" i="6"/>
  <c r="E324" i="6"/>
  <c r="E323" i="6"/>
  <c r="E322" i="6"/>
  <c r="E321" i="6"/>
  <c r="E320" i="6"/>
  <c r="E319" i="6"/>
  <c r="E318" i="6"/>
  <c r="E317" i="6"/>
  <c r="E316" i="6"/>
  <c r="E315" i="6"/>
  <c r="E314" i="6"/>
  <c r="E313" i="6"/>
  <c r="E312" i="6"/>
  <c r="E311" i="6"/>
  <c r="E310" i="6"/>
  <c r="E309" i="6"/>
  <c r="E308" i="6"/>
  <c r="E307" i="6"/>
  <c r="E306" i="6"/>
  <c r="E305" i="6"/>
  <c r="E304" i="6"/>
  <c r="E303" i="6"/>
  <c r="E302" i="6"/>
  <c r="E301" i="6"/>
  <c r="E300" i="6"/>
  <c r="E299" i="6"/>
  <c r="E298" i="6"/>
  <c r="E297" i="6"/>
  <c r="E296" i="6"/>
  <c r="E295" i="6"/>
  <c r="E294" i="6"/>
  <c r="E293" i="6"/>
  <c r="E292" i="6"/>
  <c r="E291" i="6"/>
  <c r="E290" i="6"/>
  <c r="E289" i="6"/>
  <c r="E288" i="6"/>
  <c r="E287" i="6"/>
  <c r="E286" i="6"/>
  <c r="E285" i="6"/>
  <c r="E284" i="6"/>
  <c r="E283" i="6"/>
  <c r="E282" i="6"/>
  <c r="E281" i="6"/>
  <c r="E280" i="6"/>
  <c r="E279" i="6"/>
  <c r="E278" i="6"/>
  <c r="E277" i="6"/>
  <c r="E276" i="6"/>
  <c r="E275" i="6"/>
  <c r="E274" i="6"/>
  <c r="E273" i="6"/>
  <c r="E272" i="6"/>
  <c r="E271" i="6"/>
  <c r="E270" i="6"/>
  <c r="E269" i="6"/>
  <c r="E268" i="6"/>
  <c r="E267" i="6"/>
  <c r="E266" i="6"/>
  <c r="E265" i="6"/>
  <c r="E264" i="6"/>
  <c r="E263" i="6"/>
  <c r="E262" i="6"/>
  <c r="E261" i="6"/>
  <c r="E260" i="6"/>
  <c r="E259" i="6"/>
  <c r="E258" i="6"/>
  <c r="E257" i="6"/>
  <c r="E256" i="6"/>
  <c r="E255" i="6"/>
  <c r="E254" i="6"/>
  <c r="E253" i="6"/>
  <c r="E252" i="6"/>
  <c r="E251" i="6"/>
  <c r="E250" i="6"/>
  <c r="E249" i="6"/>
  <c r="E248" i="6"/>
  <c r="E247" i="6"/>
  <c r="E246" i="6"/>
  <c r="E245" i="6"/>
  <c r="E244" i="6"/>
  <c r="E243" i="6"/>
  <c r="E242" i="6"/>
  <c r="E241" i="6"/>
  <c r="E240" i="6"/>
  <c r="E239" i="6"/>
  <c r="E238" i="6"/>
  <c r="E237" i="6"/>
  <c r="E236" i="6"/>
  <c r="E235" i="6"/>
  <c r="E234" i="6"/>
  <c r="E233" i="6"/>
  <c r="E232" i="6"/>
  <c r="E231" i="6"/>
  <c r="E230" i="6"/>
  <c r="E229" i="6"/>
  <c r="E228" i="6"/>
  <c r="E227" i="6"/>
  <c r="E226" i="6"/>
  <c r="E225" i="6"/>
  <c r="E224" i="6"/>
  <c r="E223" i="6"/>
  <c r="E222" i="6"/>
  <c r="E221" i="6"/>
  <c r="E220" i="6"/>
  <c r="E219" i="6"/>
  <c r="E218" i="6"/>
  <c r="E217" i="6"/>
  <c r="E216" i="6"/>
  <c r="E215" i="6"/>
  <c r="E214" i="6"/>
  <c r="E213" i="6"/>
  <c r="E212" i="6"/>
  <c r="E211" i="6"/>
  <c r="E210" i="6"/>
  <c r="E209" i="6"/>
  <c r="E208" i="6"/>
  <c r="E207" i="6"/>
  <c r="E206" i="6"/>
  <c r="E205" i="6"/>
  <c r="E204" i="6"/>
  <c r="E203" i="6"/>
  <c r="E202" i="6"/>
  <c r="E201" i="6"/>
  <c r="E200" i="6"/>
  <c r="E199" i="6"/>
  <c r="E198" i="6"/>
  <c r="E197" i="6"/>
  <c r="E196" i="6"/>
  <c r="E195" i="6"/>
  <c r="E194" i="6"/>
  <c r="E193" i="6"/>
  <c r="E192" i="6"/>
  <c r="E191" i="6"/>
  <c r="E190" i="6"/>
  <c r="E189" i="6"/>
  <c r="E188" i="6"/>
  <c r="E187" i="6"/>
  <c r="E186" i="6"/>
  <c r="E185" i="6"/>
  <c r="E184" i="6"/>
  <c r="E183"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E2" i="6"/>
  <c r="E197" i="9"/>
  <c r="E196" i="9"/>
  <c r="E195" i="9"/>
  <c r="E194" i="9"/>
  <c r="E193" i="9"/>
  <c r="E192" i="9"/>
  <c r="E191" i="9"/>
  <c r="E190" i="9"/>
  <c r="E189" i="9"/>
  <c r="E188" i="9"/>
  <c r="E187" i="9"/>
  <c r="E186" i="9"/>
  <c r="E185" i="9"/>
  <c r="E184" i="9"/>
  <c r="E183" i="9"/>
  <c r="E182" i="9"/>
  <c r="E181" i="9"/>
  <c r="E180" i="9"/>
  <c r="E179" i="9"/>
  <c r="E178" i="9"/>
  <c r="E177" i="9"/>
  <c r="E176" i="9"/>
  <c r="E175" i="9"/>
  <c r="E174" i="9"/>
  <c r="E173" i="9"/>
  <c r="E172" i="9"/>
  <c r="E171" i="9"/>
  <c r="E170" i="9"/>
  <c r="E169" i="9"/>
  <c r="E168" i="9"/>
  <c r="E167" i="9"/>
  <c r="E166" i="9"/>
  <c r="E165" i="9"/>
  <c r="E164" i="9"/>
  <c r="E163" i="9"/>
  <c r="E162" i="9"/>
  <c r="E161" i="9"/>
  <c r="E160" i="9"/>
  <c r="E159" i="9"/>
  <c r="E158" i="9"/>
  <c r="E157" i="9"/>
  <c r="E156" i="9"/>
  <c r="E155" i="9"/>
  <c r="E154" i="9"/>
  <c r="E153" i="9"/>
  <c r="E152" i="9"/>
  <c r="E151" i="9"/>
  <c r="E150" i="9"/>
  <c r="E149" i="9"/>
  <c r="E148" i="9"/>
  <c r="E147" i="9"/>
  <c r="E146" i="9"/>
  <c r="E145" i="9"/>
  <c r="E144" i="9"/>
  <c r="E143" i="9"/>
  <c r="E142" i="9"/>
  <c r="E141" i="9"/>
  <c r="E140" i="9"/>
  <c r="E139" i="9"/>
  <c r="E138" i="9"/>
  <c r="E137" i="9"/>
  <c r="E136" i="9"/>
  <c r="E135" i="9"/>
  <c r="E134" i="9"/>
  <c r="E133" i="9"/>
  <c r="E132" i="9"/>
  <c r="E131" i="9"/>
  <c r="E130" i="9"/>
  <c r="E129" i="9"/>
  <c r="E128" i="9"/>
  <c r="E127" i="9"/>
  <c r="E126" i="9"/>
  <c r="E125" i="9"/>
  <c r="E124" i="9"/>
  <c r="E123" i="9"/>
  <c r="E122" i="9"/>
  <c r="E121" i="9"/>
  <c r="E120" i="9"/>
  <c r="E119" i="9"/>
  <c r="E118" i="9"/>
  <c r="E117" i="9"/>
  <c r="E116" i="9"/>
  <c r="E115" i="9"/>
  <c r="E114" i="9"/>
  <c r="E113" i="9"/>
  <c r="E112" i="9"/>
  <c r="E111" i="9"/>
  <c r="E110" i="9"/>
  <c r="E109" i="9"/>
  <c r="E108" i="9"/>
  <c r="E107" i="9"/>
  <c r="E106" i="9"/>
  <c r="E105" i="9"/>
  <c r="E104" i="9"/>
  <c r="E103" i="9"/>
  <c r="E102" i="9"/>
  <c r="E101" i="9"/>
  <c r="E100" i="9"/>
  <c r="E99" i="9"/>
  <c r="E98" i="9"/>
  <c r="E97" i="9"/>
  <c r="E96" i="9"/>
  <c r="E95" i="9"/>
  <c r="E94" i="9"/>
  <c r="E93" i="9"/>
  <c r="E92" i="9"/>
  <c r="E91" i="9"/>
  <c r="E90" i="9"/>
  <c r="E89" i="9"/>
  <c r="E88" i="9"/>
  <c r="E87" i="9"/>
  <c r="E86" i="9"/>
  <c r="E85" i="9"/>
  <c r="E84" i="9"/>
  <c r="E83" i="9"/>
  <c r="E82" i="9"/>
  <c r="E81" i="9"/>
  <c r="E80" i="9"/>
  <c r="E79" i="9"/>
  <c r="E78" i="9"/>
  <c r="E77" i="9"/>
  <c r="E76" i="9"/>
  <c r="E75" i="9"/>
  <c r="E74" i="9"/>
  <c r="E73" i="9"/>
  <c r="E72" i="9"/>
  <c r="E71" i="9"/>
  <c r="E70" i="9"/>
  <c r="E69" i="9"/>
  <c r="E68" i="9"/>
  <c r="E67" i="9"/>
  <c r="E66" i="9"/>
  <c r="E65" i="9"/>
  <c r="E64" i="9"/>
  <c r="E63" i="9"/>
  <c r="E62" i="9"/>
  <c r="E61" i="9"/>
  <c r="E60" i="9"/>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8" i="9"/>
  <c r="E7" i="9"/>
  <c r="E6" i="9"/>
  <c r="E5" i="9"/>
  <c r="E4" i="9"/>
  <c r="E3" i="9"/>
  <c r="E2" i="9"/>
  <c r="E149" i="13"/>
  <c r="E148" i="13"/>
  <c r="E147" i="13"/>
  <c r="E146" i="13"/>
  <c r="E145" i="13"/>
  <c r="E144" i="13"/>
  <c r="E143" i="13"/>
  <c r="E142" i="13"/>
  <c r="E141" i="13"/>
  <c r="E140" i="13"/>
  <c r="E139" i="13"/>
  <c r="E138" i="13"/>
  <c r="E137" i="13"/>
  <c r="E136" i="13"/>
  <c r="E135" i="13"/>
  <c r="E134" i="13"/>
  <c r="E133" i="13"/>
  <c r="E132" i="13"/>
  <c r="E131" i="13"/>
  <c r="E130" i="13"/>
  <c r="E129" i="13"/>
  <c r="E128" i="13"/>
  <c r="E127" i="13"/>
  <c r="E126" i="13"/>
  <c r="E125" i="13"/>
  <c r="E124" i="13"/>
  <c r="E123" i="13"/>
  <c r="E122" i="13"/>
  <c r="E121" i="13"/>
  <c r="E120" i="13"/>
  <c r="E119" i="13"/>
  <c r="E118" i="13"/>
  <c r="E117" i="13"/>
  <c r="E116" i="13"/>
  <c r="E115" i="13"/>
  <c r="E114" i="13"/>
  <c r="E113" i="13"/>
  <c r="E112" i="13"/>
  <c r="E111" i="13"/>
  <c r="E110" i="13"/>
  <c r="E109" i="13"/>
  <c r="E108" i="13"/>
  <c r="E107" i="13"/>
  <c r="E106" i="13"/>
  <c r="E105" i="13"/>
  <c r="E104" i="13"/>
  <c r="E103" i="13"/>
  <c r="E102" i="13"/>
  <c r="E101" i="13"/>
  <c r="E100" i="13"/>
  <c r="E99" i="13"/>
  <c r="E98" i="13"/>
  <c r="E97" i="13"/>
  <c r="E96" i="13"/>
  <c r="E95" i="13"/>
  <c r="E94" i="13"/>
  <c r="E93" i="13"/>
  <c r="E92" i="13"/>
  <c r="E91" i="13"/>
  <c r="E90" i="13"/>
  <c r="E89" i="13"/>
  <c r="E88" i="13"/>
  <c r="E87" i="13"/>
  <c r="E86" i="13"/>
  <c r="E85" i="13"/>
  <c r="E84" i="13"/>
  <c r="E83" i="13"/>
  <c r="E82" i="13"/>
  <c r="E81" i="13"/>
  <c r="E80" i="13"/>
  <c r="E79" i="13"/>
  <c r="E78" i="13"/>
  <c r="E77" i="13"/>
  <c r="E76" i="13"/>
  <c r="E75" i="13"/>
  <c r="E74" i="13"/>
  <c r="E73" i="13"/>
  <c r="E72" i="13"/>
  <c r="E71" i="13"/>
  <c r="E70" i="13"/>
  <c r="E69" i="13"/>
  <c r="E68" i="13"/>
  <c r="E67" i="13"/>
  <c r="E66" i="13"/>
  <c r="E65" i="13"/>
  <c r="E64" i="13"/>
  <c r="E63" i="13"/>
  <c r="E62" i="13"/>
  <c r="E61" i="13"/>
  <c r="E60" i="13"/>
  <c r="E59" i="13"/>
  <c r="E58" i="13"/>
  <c r="E57" i="13"/>
  <c r="E56" i="13"/>
  <c r="E55" i="13"/>
  <c r="E54" i="13"/>
  <c r="E53" i="13"/>
  <c r="E52" i="13"/>
  <c r="E51" i="13"/>
  <c r="E50" i="13"/>
  <c r="E49" i="13"/>
  <c r="E48" i="13"/>
  <c r="E47" i="13"/>
  <c r="E46" i="13"/>
  <c r="E45" i="13"/>
  <c r="E44" i="13"/>
  <c r="E43" i="13"/>
  <c r="E42" i="13"/>
  <c r="E41" i="13"/>
  <c r="E40" i="13"/>
  <c r="E39" i="13"/>
  <c r="E38" i="13"/>
  <c r="E37" i="13"/>
  <c r="E36" i="13"/>
  <c r="E35" i="13"/>
  <c r="E34" i="13"/>
  <c r="E33" i="13"/>
  <c r="E32" i="13"/>
  <c r="E31" i="13"/>
  <c r="E30" i="13"/>
  <c r="E29" i="13"/>
  <c r="E28" i="13"/>
  <c r="E27" i="13"/>
  <c r="E26" i="13"/>
  <c r="E25" i="13"/>
  <c r="E24" i="13"/>
  <c r="E23" i="13"/>
  <c r="E22" i="13"/>
  <c r="E21" i="13"/>
  <c r="E20" i="13"/>
  <c r="E19" i="13"/>
  <c r="E18" i="13"/>
  <c r="E17" i="13"/>
  <c r="E16" i="13"/>
  <c r="E15" i="13"/>
  <c r="E14" i="13"/>
  <c r="E13" i="13"/>
  <c r="E12" i="13"/>
  <c r="E11" i="13"/>
  <c r="E10" i="13"/>
  <c r="E9" i="13"/>
  <c r="E8" i="13"/>
  <c r="E7" i="13"/>
  <c r="E6" i="13"/>
  <c r="E5" i="13"/>
  <c r="E4" i="13"/>
  <c r="E3" i="13"/>
  <c r="E2" i="13"/>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E111" i="11"/>
  <c r="E110" i="11"/>
  <c r="E109" i="11"/>
  <c r="E108" i="11"/>
  <c r="E107" i="11"/>
  <c r="E106" i="11"/>
  <c r="E105" i="11"/>
  <c r="E104" i="11"/>
  <c r="E103" i="11"/>
  <c r="E102" i="11"/>
  <c r="E101" i="11"/>
  <c r="E100" i="11"/>
  <c r="E99" i="11"/>
  <c r="E98" i="11"/>
  <c r="E97" i="11"/>
  <c r="E96" i="11"/>
  <c r="E95" i="11"/>
  <c r="E94" i="11"/>
  <c r="E93" i="11"/>
  <c r="E92" i="11"/>
  <c r="E91" i="11"/>
  <c r="E90" i="11"/>
  <c r="E89" i="11"/>
  <c r="E88" i="11"/>
  <c r="E87" i="11"/>
  <c r="E86" i="11"/>
  <c r="E85" i="11"/>
  <c r="E84" i="11"/>
  <c r="E83" i="11"/>
  <c r="E82" i="11"/>
  <c r="E81" i="11"/>
  <c r="E80" i="11"/>
  <c r="E79" i="11"/>
  <c r="E78" i="11"/>
  <c r="E77" i="11"/>
  <c r="E76" i="11"/>
  <c r="E75" i="11"/>
  <c r="E74" i="11"/>
  <c r="E73" i="11"/>
  <c r="E72" i="11"/>
  <c r="E71" i="11"/>
  <c r="E70" i="11"/>
  <c r="E69" i="11"/>
  <c r="E68" i="11"/>
  <c r="E67" i="11"/>
  <c r="E66" i="11"/>
  <c r="E65" i="11"/>
  <c r="E64" i="11"/>
  <c r="E63" i="11"/>
  <c r="E62" i="11"/>
  <c r="E61" i="11"/>
  <c r="E60" i="11"/>
  <c r="E59" i="11"/>
  <c r="E58" i="11"/>
  <c r="E57" i="11"/>
  <c r="E56" i="11"/>
  <c r="E55" i="11"/>
  <c r="E54" i="11"/>
  <c r="E53" i="11"/>
  <c r="E52" i="11"/>
  <c r="E51" i="11"/>
  <c r="E50" i="11"/>
  <c r="E49" i="11"/>
  <c r="E48" i="11"/>
  <c r="E47" i="11"/>
  <c r="E46" i="11"/>
  <c r="E45" i="11"/>
  <c r="E44" i="11"/>
  <c r="E43" i="11"/>
  <c r="E42" i="11"/>
  <c r="E41" i="11"/>
  <c r="E40" i="11"/>
  <c r="E39" i="11"/>
  <c r="E38" i="11"/>
  <c r="E37" i="11"/>
  <c r="E36" i="11"/>
  <c r="E35" i="11"/>
  <c r="E34" i="11"/>
  <c r="E33" i="11"/>
  <c r="E32" i="11"/>
  <c r="E31" i="11"/>
  <c r="E30" i="11"/>
  <c r="E29" i="11"/>
  <c r="E28" i="11"/>
  <c r="E27" i="11"/>
  <c r="E26" i="11"/>
  <c r="E25" i="11"/>
  <c r="E24" i="11"/>
  <c r="E23" i="11"/>
  <c r="E22" i="11"/>
  <c r="E21" i="11"/>
  <c r="E20" i="11"/>
  <c r="E19" i="11"/>
  <c r="E18" i="11"/>
  <c r="E17" i="11"/>
  <c r="E16" i="11"/>
  <c r="E15" i="11"/>
  <c r="E14" i="11"/>
  <c r="E13" i="11"/>
  <c r="E12" i="11"/>
  <c r="E11" i="11"/>
  <c r="E10" i="11"/>
  <c r="E9" i="11"/>
  <c r="E8" i="11"/>
  <c r="E7" i="11"/>
  <c r="E6" i="11"/>
  <c r="E5" i="11"/>
  <c r="E4" i="11"/>
  <c r="E3" i="11"/>
  <c r="E2" i="11"/>
  <c r="E22" i="12"/>
  <c r="E21" i="12"/>
  <c r="E20" i="12"/>
  <c r="E19" i="12"/>
  <c r="E18" i="12"/>
  <c r="E17" i="12"/>
  <c r="E16" i="12"/>
  <c r="E15" i="12"/>
  <c r="E14" i="12"/>
  <c r="E13" i="12"/>
  <c r="E12" i="12"/>
  <c r="E11" i="12"/>
  <c r="E10" i="12"/>
  <c r="E9" i="12"/>
  <c r="E8" i="12"/>
  <c r="E7" i="12"/>
  <c r="E6" i="12"/>
  <c r="E5" i="12"/>
  <c r="E4" i="12"/>
  <c r="E3" i="12"/>
  <c r="E2" i="12"/>
  <c r="M851" i="6"/>
  <c r="M850" i="6"/>
  <c r="M849" i="6"/>
  <c r="M848" i="6"/>
  <c r="M847" i="6"/>
  <c r="M846" i="6"/>
  <c r="M845" i="6"/>
  <c r="M844" i="6"/>
  <c r="M843" i="6"/>
  <c r="M842" i="6"/>
  <c r="M841" i="6"/>
  <c r="M840" i="6"/>
  <c r="M839" i="6"/>
  <c r="M838" i="6"/>
  <c r="M837" i="6"/>
  <c r="M836" i="6"/>
  <c r="M835" i="6"/>
  <c r="M834" i="6"/>
  <c r="M833" i="6"/>
  <c r="M832" i="6"/>
  <c r="M831" i="6"/>
  <c r="M830" i="6"/>
  <c r="M829" i="6"/>
  <c r="M828" i="6"/>
  <c r="M827" i="6"/>
  <c r="M826" i="6"/>
  <c r="M825" i="6"/>
  <c r="M824" i="6"/>
  <c r="M823" i="6"/>
  <c r="M822" i="6"/>
  <c r="M821" i="6"/>
  <c r="M820" i="6"/>
  <c r="M819" i="6"/>
  <c r="M818" i="6"/>
  <c r="M817" i="6"/>
  <c r="M816" i="6"/>
  <c r="M815" i="6"/>
  <c r="M814" i="6"/>
  <c r="M813" i="6"/>
  <c r="M812" i="6"/>
  <c r="M811" i="6"/>
  <c r="M810" i="6"/>
  <c r="M809" i="6"/>
  <c r="M808" i="6"/>
  <c r="M807" i="6"/>
  <c r="M806" i="6"/>
  <c r="M805" i="6"/>
  <c r="M804" i="6"/>
  <c r="M803" i="6"/>
  <c r="M802" i="6"/>
  <c r="M801" i="6"/>
  <c r="M800" i="6"/>
  <c r="M799" i="6"/>
  <c r="M798" i="6"/>
  <c r="M797" i="6"/>
  <c r="M796" i="6"/>
  <c r="M795" i="6"/>
  <c r="M794" i="6"/>
  <c r="M793" i="6"/>
  <c r="M792" i="6"/>
  <c r="M791" i="6"/>
  <c r="M790" i="6"/>
  <c r="M789" i="6"/>
  <c r="M788" i="6"/>
  <c r="M787" i="6"/>
  <c r="M786" i="6"/>
  <c r="M785" i="6"/>
  <c r="M784" i="6"/>
  <c r="M783" i="6"/>
  <c r="M782" i="6"/>
  <c r="M781" i="6"/>
  <c r="M780" i="6"/>
  <c r="M779" i="6"/>
  <c r="M778" i="6"/>
  <c r="M777" i="6"/>
  <c r="M776" i="6"/>
  <c r="M775" i="6"/>
  <c r="M774" i="6"/>
  <c r="M773" i="6"/>
  <c r="M772" i="6"/>
  <c r="M771" i="6"/>
  <c r="M770" i="6"/>
  <c r="M769" i="6"/>
  <c r="M768" i="6"/>
  <c r="M767" i="6"/>
  <c r="M766" i="6"/>
  <c r="M765" i="6"/>
  <c r="M764" i="6"/>
  <c r="M763" i="6"/>
  <c r="M762" i="6"/>
  <c r="M761" i="6"/>
  <c r="M760" i="6"/>
  <c r="M759" i="6"/>
  <c r="M758" i="6"/>
  <c r="M757" i="6"/>
  <c r="M756" i="6"/>
  <c r="M755" i="6"/>
  <c r="M754" i="6"/>
  <c r="M753" i="6"/>
  <c r="M752" i="6"/>
  <c r="M751" i="6"/>
  <c r="M750" i="6"/>
  <c r="M749" i="6"/>
  <c r="M748" i="6"/>
  <c r="M747" i="6"/>
  <c r="M746" i="6"/>
  <c r="M745" i="6"/>
  <c r="M744" i="6"/>
  <c r="M743" i="6"/>
  <c r="M742" i="6"/>
  <c r="M741" i="6"/>
  <c r="M740" i="6"/>
  <c r="M739" i="6"/>
  <c r="M738" i="6"/>
  <c r="M737" i="6"/>
  <c r="M736" i="6"/>
  <c r="M735" i="6"/>
  <c r="M734" i="6"/>
  <c r="M733" i="6"/>
  <c r="M732" i="6"/>
  <c r="M731" i="6"/>
  <c r="M730" i="6"/>
  <c r="M729" i="6"/>
  <c r="M728" i="6"/>
  <c r="M727" i="6"/>
  <c r="M726" i="6"/>
  <c r="M725" i="6"/>
  <c r="M724" i="6"/>
  <c r="M723" i="6"/>
  <c r="M722" i="6"/>
  <c r="M721" i="6"/>
  <c r="M720" i="6"/>
  <c r="M719" i="6"/>
  <c r="M718" i="6"/>
  <c r="M717" i="6"/>
  <c r="M716" i="6"/>
  <c r="M715" i="6"/>
  <c r="M714" i="6"/>
  <c r="M713" i="6"/>
  <c r="M712" i="6"/>
  <c r="M711" i="6"/>
  <c r="M710" i="6"/>
  <c r="M709" i="6"/>
  <c r="M708" i="6"/>
  <c r="M707" i="6"/>
  <c r="M706" i="6"/>
  <c r="M705" i="6"/>
  <c r="M704" i="6"/>
  <c r="M703" i="6"/>
  <c r="M702" i="6"/>
  <c r="M701" i="6"/>
  <c r="M700" i="6"/>
  <c r="M699" i="6"/>
  <c r="M698" i="6"/>
  <c r="M697" i="6"/>
  <c r="M696" i="6"/>
  <c r="M695" i="6"/>
  <c r="M694" i="6"/>
  <c r="M693" i="6"/>
  <c r="M692" i="6"/>
  <c r="M691" i="6"/>
  <c r="M690" i="6"/>
  <c r="M689" i="6"/>
  <c r="M688" i="6"/>
  <c r="M687" i="6"/>
  <c r="M686" i="6"/>
  <c r="M685" i="6"/>
  <c r="M684" i="6"/>
  <c r="M683" i="6"/>
  <c r="M682" i="6"/>
  <c r="M681" i="6"/>
  <c r="M680" i="6"/>
  <c r="M679" i="6"/>
  <c r="M678" i="6"/>
  <c r="M677" i="6"/>
  <c r="M676" i="6"/>
  <c r="M675" i="6"/>
  <c r="M674" i="6"/>
  <c r="M673" i="6"/>
  <c r="M672" i="6"/>
  <c r="M671" i="6"/>
  <c r="M670" i="6"/>
  <c r="M669" i="6"/>
  <c r="M668" i="6"/>
  <c r="M667" i="6"/>
  <c r="M666" i="6"/>
  <c r="M665" i="6"/>
  <c r="M664" i="6"/>
  <c r="M663" i="6"/>
  <c r="M662" i="6"/>
  <c r="M661" i="6"/>
  <c r="M660" i="6"/>
  <c r="M659" i="6"/>
  <c r="M658" i="6"/>
  <c r="M657" i="6"/>
  <c r="M656" i="6"/>
  <c r="M655" i="6"/>
  <c r="M654" i="6"/>
  <c r="M653" i="6"/>
  <c r="M652" i="6"/>
  <c r="M651" i="6"/>
  <c r="M650" i="6"/>
  <c r="M649" i="6"/>
  <c r="M648" i="6"/>
  <c r="M647" i="6"/>
  <c r="M646" i="6"/>
  <c r="M645" i="6"/>
  <c r="M644" i="6"/>
  <c r="M643" i="6"/>
  <c r="M642" i="6"/>
  <c r="M641" i="6"/>
  <c r="M640" i="6"/>
  <c r="M639" i="6"/>
  <c r="M638" i="6"/>
  <c r="M637" i="6"/>
  <c r="M636" i="6"/>
  <c r="M635" i="6"/>
  <c r="M634" i="6"/>
  <c r="M633" i="6"/>
  <c r="M632" i="6"/>
  <c r="M631" i="6"/>
  <c r="M630" i="6"/>
  <c r="M629" i="6"/>
  <c r="M628" i="6"/>
  <c r="M627" i="6"/>
  <c r="M626" i="6"/>
  <c r="M625" i="6"/>
  <c r="M624" i="6"/>
  <c r="M623" i="6"/>
  <c r="M622" i="6"/>
  <c r="M621" i="6"/>
  <c r="M620" i="6"/>
  <c r="M619" i="6"/>
  <c r="M618" i="6"/>
  <c r="M617" i="6"/>
  <c r="M616" i="6"/>
  <c r="M615" i="6"/>
  <c r="M614" i="6"/>
  <c r="M613" i="6"/>
  <c r="M612" i="6"/>
  <c r="M611" i="6"/>
  <c r="M610" i="6"/>
  <c r="M609" i="6"/>
  <c r="M608" i="6"/>
  <c r="M607" i="6"/>
  <c r="M606" i="6"/>
  <c r="M605" i="6"/>
  <c r="M604" i="6"/>
  <c r="M603" i="6"/>
  <c r="M602" i="6"/>
  <c r="M601" i="6"/>
  <c r="M600" i="6"/>
  <c r="M599" i="6"/>
  <c r="M598" i="6"/>
  <c r="M597" i="6"/>
  <c r="M596" i="6"/>
  <c r="M595" i="6"/>
  <c r="M594" i="6"/>
  <c r="M593" i="6"/>
  <c r="M592" i="6"/>
  <c r="M591" i="6"/>
  <c r="M590" i="6"/>
  <c r="M589" i="6"/>
  <c r="M588" i="6"/>
  <c r="M587" i="6"/>
  <c r="M586" i="6"/>
  <c r="M585" i="6"/>
  <c r="M584" i="6"/>
  <c r="M583" i="6"/>
  <c r="M582" i="6"/>
  <c r="M581" i="6"/>
  <c r="M580" i="6"/>
  <c r="M579" i="6"/>
  <c r="M578" i="6"/>
  <c r="M577" i="6"/>
  <c r="M576" i="6"/>
  <c r="M575" i="6"/>
  <c r="M574" i="6"/>
  <c r="M573" i="6"/>
  <c r="M572" i="6"/>
  <c r="M571" i="6"/>
  <c r="M570" i="6"/>
  <c r="M569" i="6"/>
  <c r="M568" i="6"/>
  <c r="M567" i="6"/>
  <c r="M566" i="6"/>
  <c r="M565" i="6"/>
  <c r="M564" i="6"/>
  <c r="M563" i="6"/>
  <c r="M562" i="6"/>
  <c r="M561" i="6"/>
  <c r="M560" i="6"/>
  <c r="M559" i="6"/>
  <c r="M558" i="6"/>
  <c r="M557" i="6"/>
  <c r="M556" i="6"/>
  <c r="M555" i="6"/>
  <c r="M554" i="6"/>
  <c r="M553" i="6"/>
  <c r="M552" i="6"/>
  <c r="M551" i="6"/>
  <c r="M550" i="6"/>
  <c r="M549" i="6"/>
  <c r="M548" i="6"/>
  <c r="M547" i="6"/>
  <c r="M546" i="6"/>
  <c r="M545" i="6"/>
  <c r="M544" i="6"/>
  <c r="M543" i="6"/>
  <c r="M542" i="6"/>
  <c r="M541" i="6"/>
  <c r="M540" i="6"/>
  <c r="M539" i="6"/>
  <c r="M538" i="6"/>
  <c r="M537" i="6"/>
  <c r="M536" i="6"/>
  <c r="M535" i="6"/>
  <c r="M534" i="6"/>
  <c r="M533" i="6"/>
  <c r="M532" i="6"/>
  <c r="M531" i="6"/>
  <c r="M530" i="6"/>
  <c r="M529" i="6"/>
  <c r="M528" i="6"/>
  <c r="M527" i="6"/>
  <c r="M526" i="6"/>
  <c r="M525" i="6"/>
  <c r="M524" i="6"/>
  <c r="M523" i="6"/>
  <c r="M522" i="6"/>
  <c r="M521" i="6"/>
  <c r="M520" i="6"/>
  <c r="M519" i="6"/>
  <c r="M518" i="6"/>
  <c r="M517" i="6"/>
  <c r="M516" i="6"/>
  <c r="M515" i="6"/>
  <c r="M514" i="6"/>
  <c r="M513" i="6"/>
  <c r="M512" i="6"/>
  <c r="M511" i="6"/>
  <c r="M510" i="6"/>
  <c r="M509" i="6"/>
  <c r="M508" i="6"/>
  <c r="M507" i="6"/>
  <c r="M506" i="6"/>
  <c r="M505" i="6"/>
  <c r="M504" i="6"/>
  <c r="M503" i="6"/>
  <c r="M502" i="6"/>
  <c r="M501" i="6"/>
  <c r="M500" i="6"/>
  <c r="M499" i="6"/>
  <c r="M498" i="6"/>
  <c r="M497" i="6"/>
  <c r="M496" i="6"/>
  <c r="M495" i="6"/>
  <c r="M494" i="6"/>
  <c r="M493" i="6"/>
  <c r="M492" i="6"/>
  <c r="M491" i="6"/>
  <c r="M490" i="6"/>
  <c r="M489" i="6"/>
  <c r="M488" i="6"/>
  <c r="M487" i="6"/>
  <c r="M486" i="6"/>
  <c r="M485" i="6"/>
  <c r="M484" i="6"/>
  <c r="M483" i="6"/>
  <c r="M482" i="6"/>
  <c r="M481" i="6"/>
  <c r="M480" i="6"/>
  <c r="M479" i="6"/>
  <c r="M478" i="6"/>
  <c r="M477" i="6"/>
  <c r="M476" i="6"/>
  <c r="M475" i="6"/>
  <c r="M474" i="6"/>
  <c r="M473" i="6"/>
  <c r="M472" i="6"/>
  <c r="M471" i="6"/>
  <c r="M470" i="6"/>
  <c r="M469" i="6"/>
  <c r="M468" i="6"/>
  <c r="M467" i="6"/>
  <c r="M466" i="6"/>
  <c r="M465" i="6"/>
  <c r="M464" i="6"/>
  <c r="M463" i="6"/>
  <c r="M462" i="6"/>
  <c r="M461" i="6"/>
  <c r="M460" i="6"/>
  <c r="M459" i="6"/>
  <c r="M458" i="6"/>
  <c r="M457" i="6"/>
  <c r="M456" i="6"/>
  <c r="M455" i="6"/>
  <c r="M454" i="6"/>
  <c r="M453" i="6"/>
  <c r="M452" i="6"/>
  <c r="M451" i="6"/>
  <c r="M450" i="6"/>
  <c r="M449" i="6"/>
  <c r="M448" i="6"/>
  <c r="M447" i="6"/>
  <c r="M446" i="6"/>
  <c r="M445" i="6"/>
  <c r="M444" i="6"/>
  <c r="M443" i="6"/>
  <c r="M442" i="6"/>
  <c r="M441" i="6"/>
  <c r="M440" i="6"/>
  <c r="M439" i="6"/>
  <c r="M438" i="6"/>
  <c r="M437" i="6"/>
  <c r="M436" i="6"/>
  <c r="M435" i="6"/>
  <c r="M434" i="6"/>
  <c r="M433" i="6"/>
  <c r="M432" i="6"/>
  <c r="M431" i="6"/>
  <c r="M430" i="6"/>
  <c r="M429" i="6"/>
  <c r="M428" i="6"/>
  <c r="M427" i="6"/>
  <c r="M426" i="6"/>
  <c r="M425" i="6"/>
  <c r="M424" i="6"/>
  <c r="M423" i="6"/>
  <c r="M422" i="6"/>
  <c r="M421" i="6"/>
  <c r="M420" i="6"/>
  <c r="M419" i="6"/>
  <c r="M418" i="6"/>
  <c r="M417" i="6"/>
  <c r="M416" i="6"/>
  <c r="M415" i="6"/>
  <c r="M414" i="6"/>
  <c r="M413" i="6"/>
  <c r="M412" i="6"/>
  <c r="M411" i="6"/>
  <c r="M410" i="6"/>
  <c r="M409" i="6"/>
  <c r="M408" i="6"/>
  <c r="M407" i="6"/>
  <c r="M406" i="6"/>
  <c r="M405" i="6"/>
  <c r="M404" i="6"/>
  <c r="M403" i="6"/>
  <c r="M402" i="6"/>
  <c r="M401" i="6"/>
  <c r="M400" i="6"/>
  <c r="M399" i="6"/>
  <c r="M398" i="6"/>
  <c r="M397" i="6"/>
  <c r="M396" i="6"/>
  <c r="M395" i="6"/>
  <c r="M394" i="6"/>
  <c r="M393" i="6"/>
  <c r="M392" i="6"/>
  <c r="M391" i="6"/>
  <c r="M390" i="6"/>
  <c r="M389" i="6"/>
  <c r="M388" i="6"/>
  <c r="M387" i="6"/>
  <c r="M386" i="6"/>
  <c r="M385" i="6"/>
  <c r="M384" i="6"/>
  <c r="M383" i="6"/>
  <c r="M382" i="6"/>
  <c r="M381" i="6"/>
  <c r="M380" i="6"/>
  <c r="M379" i="6"/>
  <c r="M378" i="6"/>
  <c r="M377" i="6"/>
  <c r="M376" i="6"/>
  <c r="M375" i="6"/>
  <c r="M374" i="6"/>
  <c r="M373" i="6"/>
  <c r="M372" i="6"/>
  <c r="M371" i="6"/>
  <c r="M370" i="6"/>
  <c r="M369" i="6"/>
  <c r="M368" i="6"/>
  <c r="M367" i="6"/>
  <c r="M366" i="6"/>
  <c r="M365" i="6"/>
  <c r="M364" i="6"/>
  <c r="M363" i="6"/>
  <c r="M362" i="6"/>
  <c r="M361" i="6"/>
  <c r="M360" i="6"/>
  <c r="M359" i="6"/>
  <c r="M358" i="6"/>
  <c r="M357" i="6"/>
  <c r="M356" i="6"/>
  <c r="M355" i="6"/>
  <c r="M354" i="6"/>
  <c r="M353" i="6"/>
  <c r="M352" i="6"/>
  <c r="M351" i="6"/>
  <c r="M350" i="6"/>
  <c r="M349" i="6"/>
  <c r="M348" i="6"/>
  <c r="M347" i="6"/>
  <c r="M346" i="6"/>
  <c r="M345" i="6"/>
  <c r="M344" i="6"/>
  <c r="M343" i="6"/>
  <c r="M342" i="6"/>
  <c r="M341" i="6"/>
  <c r="M340" i="6"/>
  <c r="M339" i="6"/>
  <c r="M338" i="6"/>
  <c r="M337" i="6"/>
  <c r="M336" i="6"/>
  <c r="M335" i="6"/>
  <c r="M334" i="6"/>
  <c r="M333" i="6"/>
  <c r="M332" i="6"/>
  <c r="M331" i="6"/>
  <c r="M330" i="6"/>
  <c r="M329" i="6"/>
  <c r="M328" i="6"/>
  <c r="M327" i="6"/>
  <c r="M326" i="6"/>
  <c r="M325" i="6"/>
  <c r="M324" i="6"/>
  <c r="M323" i="6"/>
  <c r="M322" i="6"/>
  <c r="M321" i="6"/>
  <c r="M320" i="6"/>
  <c r="M319" i="6"/>
  <c r="M318" i="6"/>
  <c r="M317" i="6"/>
  <c r="M316" i="6"/>
  <c r="M315" i="6"/>
  <c r="M314" i="6"/>
  <c r="M313" i="6"/>
  <c r="M312" i="6"/>
  <c r="M311" i="6"/>
  <c r="M310" i="6"/>
  <c r="M309" i="6"/>
  <c r="M308" i="6"/>
  <c r="M307" i="6"/>
  <c r="M306" i="6"/>
  <c r="M305" i="6"/>
  <c r="M304" i="6"/>
  <c r="M303" i="6"/>
  <c r="M302" i="6"/>
  <c r="M301" i="6"/>
  <c r="M300" i="6"/>
  <c r="M299" i="6"/>
  <c r="M298" i="6"/>
  <c r="M297" i="6"/>
  <c r="M296" i="6"/>
  <c r="M295" i="6"/>
  <c r="M294" i="6"/>
  <c r="M293" i="6"/>
  <c r="M292" i="6"/>
  <c r="M291" i="6"/>
  <c r="M290" i="6"/>
  <c r="M289" i="6"/>
  <c r="M288" i="6"/>
  <c r="M287" i="6"/>
  <c r="M286" i="6"/>
  <c r="M285" i="6"/>
  <c r="M284" i="6"/>
  <c r="M283" i="6"/>
  <c r="M282" i="6"/>
  <c r="M281" i="6"/>
  <c r="M280" i="6"/>
  <c r="M279" i="6"/>
  <c r="M278" i="6"/>
  <c r="M277" i="6"/>
  <c r="M276" i="6"/>
  <c r="M275" i="6"/>
  <c r="M274" i="6"/>
  <c r="M273" i="6"/>
  <c r="M272" i="6"/>
  <c r="M271" i="6"/>
  <c r="M270" i="6"/>
  <c r="M269" i="6"/>
  <c r="M268" i="6"/>
  <c r="M267" i="6"/>
  <c r="M266" i="6"/>
  <c r="M265" i="6"/>
  <c r="M264" i="6"/>
  <c r="M263" i="6"/>
  <c r="M262" i="6"/>
  <c r="M261" i="6"/>
  <c r="M260" i="6"/>
  <c r="M259" i="6"/>
  <c r="M258" i="6"/>
  <c r="M257" i="6"/>
  <c r="M256" i="6"/>
  <c r="M255" i="6"/>
  <c r="M254" i="6"/>
  <c r="M253" i="6"/>
  <c r="M252" i="6"/>
  <c r="M251" i="6"/>
  <c r="M250" i="6"/>
  <c r="M249" i="6"/>
  <c r="M248" i="6"/>
  <c r="M247" i="6"/>
  <c r="M246" i="6"/>
  <c r="M245" i="6"/>
  <c r="M244" i="6"/>
  <c r="M243" i="6"/>
  <c r="M242" i="6"/>
  <c r="M241" i="6"/>
  <c r="M240" i="6"/>
  <c r="M239" i="6"/>
  <c r="M238" i="6"/>
  <c r="M237" i="6"/>
  <c r="M236" i="6"/>
  <c r="M235" i="6"/>
  <c r="M234" i="6"/>
  <c r="M233" i="6"/>
  <c r="M232" i="6"/>
  <c r="M231" i="6"/>
  <c r="M230" i="6"/>
  <c r="M229" i="6"/>
  <c r="M228" i="6"/>
  <c r="M227" i="6"/>
  <c r="M226" i="6"/>
  <c r="M225" i="6"/>
  <c r="M224" i="6"/>
  <c r="M223" i="6"/>
  <c r="M222" i="6"/>
  <c r="M221" i="6"/>
  <c r="M220" i="6"/>
  <c r="M219" i="6"/>
  <c r="M218" i="6"/>
  <c r="M217" i="6"/>
  <c r="M216" i="6"/>
  <c r="M215" i="6"/>
  <c r="M214" i="6"/>
  <c r="M213" i="6"/>
  <c r="M212" i="6"/>
  <c r="M211" i="6"/>
  <c r="M210" i="6"/>
  <c r="M209" i="6"/>
  <c r="M208" i="6"/>
  <c r="M207" i="6"/>
  <c r="M206" i="6"/>
  <c r="M205" i="6"/>
  <c r="M204" i="6"/>
  <c r="M203" i="6"/>
  <c r="M202" i="6"/>
  <c r="M201" i="6"/>
  <c r="M200" i="6"/>
  <c r="M199" i="6"/>
  <c r="M198" i="6"/>
  <c r="M197" i="6"/>
  <c r="M196" i="6"/>
  <c r="M195" i="6"/>
  <c r="M194" i="6"/>
  <c r="M193" i="6"/>
  <c r="M192" i="6"/>
  <c r="M191" i="6"/>
  <c r="M190" i="6"/>
  <c r="M189" i="6"/>
  <c r="M188" i="6"/>
  <c r="M187" i="6"/>
  <c r="M186" i="6"/>
  <c r="M185" i="6"/>
  <c r="M184" i="6"/>
  <c r="M183" i="6"/>
  <c r="M182" i="6"/>
  <c r="M181" i="6"/>
  <c r="M180" i="6"/>
  <c r="M179" i="6"/>
  <c r="M178" i="6"/>
  <c r="M177" i="6"/>
  <c r="M176" i="6"/>
  <c r="M175" i="6"/>
  <c r="M174" i="6"/>
  <c r="M173" i="6"/>
  <c r="M172" i="6"/>
  <c r="M171" i="6"/>
  <c r="M170" i="6"/>
  <c r="M169" i="6"/>
  <c r="M168" i="6"/>
  <c r="M167" i="6"/>
  <c r="M166" i="6"/>
  <c r="M165" i="6"/>
  <c r="M164" i="6"/>
  <c r="M163" i="6"/>
  <c r="M162" i="6"/>
  <c r="M161" i="6"/>
  <c r="M160" i="6"/>
  <c r="M159" i="6"/>
  <c r="M158" i="6"/>
  <c r="M157" i="6"/>
  <c r="M156" i="6"/>
  <c r="M155" i="6"/>
  <c r="M154" i="6"/>
  <c r="M153" i="6"/>
  <c r="M152" i="6"/>
  <c r="M151" i="6"/>
  <c r="M150" i="6"/>
  <c r="M149" i="6"/>
  <c r="M148" i="6"/>
  <c r="M147" i="6"/>
  <c r="M146" i="6"/>
  <c r="M145" i="6"/>
  <c r="M144" i="6"/>
  <c r="M143" i="6"/>
  <c r="M142" i="6"/>
  <c r="M141" i="6"/>
  <c r="M140" i="6"/>
  <c r="M139" i="6"/>
  <c r="M138" i="6"/>
  <c r="M137" i="6"/>
  <c r="M136" i="6"/>
  <c r="M135" i="6"/>
  <c r="M134" i="6"/>
  <c r="M133" i="6"/>
  <c r="M132" i="6"/>
  <c r="M131" i="6"/>
  <c r="M130" i="6"/>
  <c r="M129" i="6"/>
  <c r="M128" i="6"/>
  <c r="M127" i="6"/>
  <c r="M126" i="6"/>
  <c r="M125" i="6"/>
  <c r="M124" i="6"/>
  <c r="M123" i="6"/>
  <c r="M122" i="6"/>
  <c r="M121" i="6"/>
  <c r="M120" i="6"/>
  <c r="M119" i="6"/>
  <c r="M118" i="6"/>
  <c r="M117" i="6"/>
  <c r="M116" i="6"/>
  <c r="M115" i="6"/>
  <c r="M114" i="6"/>
  <c r="M113" i="6"/>
  <c r="M112" i="6"/>
  <c r="M111" i="6"/>
  <c r="M110" i="6"/>
  <c r="M109" i="6"/>
  <c r="M108" i="6"/>
  <c r="M107" i="6"/>
  <c r="M106" i="6"/>
  <c r="M105" i="6"/>
  <c r="M104" i="6"/>
  <c r="M103" i="6"/>
  <c r="M102" i="6"/>
  <c r="M101" i="6"/>
  <c r="M100" i="6"/>
  <c r="M99" i="6"/>
  <c r="M98" i="6"/>
  <c r="M97" i="6"/>
  <c r="M96" i="6"/>
  <c r="M95" i="6"/>
  <c r="M94" i="6"/>
  <c r="M93" i="6"/>
  <c r="M92" i="6"/>
  <c r="M91" i="6"/>
  <c r="M90" i="6"/>
  <c r="M89" i="6"/>
  <c r="M88" i="6"/>
  <c r="M87" i="6"/>
  <c r="M86" i="6"/>
  <c r="M85" i="6"/>
  <c r="M84" i="6"/>
  <c r="M83" i="6"/>
  <c r="M82" i="6"/>
  <c r="M81" i="6"/>
  <c r="M80" i="6"/>
  <c r="M79" i="6"/>
  <c r="M78" i="6"/>
  <c r="M77" i="6"/>
  <c r="M76" i="6"/>
  <c r="M75" i="6"/>
  <c r="M74" i="6"/>
  <c r="M73" i="6"/>
  <c r="M72" i="6"/>
  <c r="M71" i="6"/>
  <c r="M70" i="6"/>
  <c r="M69" i="6"/>
  <c r="M68" i="6"/>
  <c r="M67" i="6"/>
  <c r="M66" i="6"/>
  <c r="M65" i="6"/>
  <c r="M64" i="6"/>
  <c r="M63" i="6"/>
  <c r="M62" i="6"/>
  <c r="M61" i="6"/>
  <c r="M60" i="6"/>
  <c r="M59" i="6"/>
  <c r="M58" i="6"/>
  <c r="M57" i="6"/>
  <c r="M56" i="6"/>
  <c r="M55" i="6"/>
  <c r="M54" i="6"/>
  <c r="M53" i="6"/>
  <c r="M52" i="6"/>
  <c r="M51" i="6"/>
  <c r="M50" i="6"/>
  <c r="M49" i="6"/>
  <c r="M48" i="6"/>
  <c r="M47" i="6"/>
  <c r="M46" i="6"/>
  <c r="M45" i="6"/>
  <c r="M44" i="6"/>
  <c r="M43" i="6"/>
  <c r="M42" i="6"/>
  <c r="M41" i="6"/>
  <c r="M40" i="6"/>
  <c r="M39" i="6"/>
  <c r="M38" i="6"/>
  <c r="M37" i="6"/>
  <c r="M36" i="6"/>
  <c r="M35" i="6"/>
  <c r="M34" i="6"/>
  <c r="M33" i="6"/>
  <c r="M32" i="6"/>
  <c r="M31" i="6"/>
  <c r="M30" i="6"/>
  <c r="M29" i="6"/>
  <c r="M28" i="6"/>
  <c r="M27" i="6"/>
  <c r="M26" i="6"/>
  <c r="M25" i="6"/>
  <c r="M24" i="6"/>
  <c r="M23" i="6"/>
  <c r="M22" i="6"/>
  <c r="M21" i="6"/>
  <c r="M20" i="6"/>
  <c r="M19" i="6"/>
  <c r="M18" i="6"/>
  <c r="M17" i="6"/>
  <c r="M16" i="6"/>
  <c r="M15" i="6"/>
  <c r="M14" i="6"/>
  <c r="M13" i="6"/>
  <c r="M12" i="6"/>
  <c r="M11" i="6"/>
  <c r="M10" i="6"/>
  <c r="M9" i="6"/>
  <c r="M8" i="6"/>
  <c r="M7" i="6"/>
  <c r="M6" i="6"/>
  <c r="M5" i="6"/>
  <c r="M4" i="6"/>
  <c r="M3" i="6"/>
  <c r="M2" i="6"/>
  <c r="M852" i="6"/>
  <c r="Q789" i="14"/>
  <c r="Q788" i="14"/>
  <c r="Q787" i="14"/>
  <c r="Q786" i="14"/>
  <c r="Q785" i="14"/>
  <c r="Q784" i="14"/>
  <c r="Q608" i="14"/>
  <c r="Q607" i="14"/>
  <c r="Q606" i="14"/>
  <c r="Q605" i="14"/>
  <c r="Q378" i="14"/>
  <c r="Q377" i="14"/>
  <c r="Q376" i="14"/>
  <c r="Q375" i="14"/>
  <c r="Q783" i="14"/>
  <c r="Q782" i="14"/>
  <c r="Q781" i="14"/>
  <c r="Q780" i="14"/>
  <c r="Q779" i="14"/>
  <c r="Q778" i="14"/>
  <c r="Q777" i="14"/>
  <c r="Q776" i="14"/>
  <c r="Q775" i="14"/>
  <c r="Q774" i="14"/>
  <c r="Q773" i="14"/>
  <c r="Q772" i="14"/>
  <c r="Q771" i="14"/>
  <c r="Q770" i="14"/>
  <c r="Q769" i="14"/>
  <c r="Q768" i="14"/>
  <c r="Q767" i="14"/>
  <c r="Q766" i="14"/>
  <c r="Q765" i="14"/>
  <c r="Q764" i="14"/>
  <c r="Q763" i="14"/>
  <c r="Q762" i="14"/>
  <c r="Q761" i="14"/>
  <c r="Q760" i="14"/>
  <c r="Q759" i="14"/>
  <c r="Q758" i="14"/>
  <c r="Q757" i="14"/>
  <c r="Q756" i="14"/>
  <c r="Q755" i="14"/>
  <c r="Q754" i="14"/>
  <c r="Q753" i="14"/>
  <c r="Q752" i="14"/>
  <c r="Q751" i="14"/>
  <c r="Q750" i="14"/>
  <c r="Q749" i="14"/>
  <c r="Q748" i="14"/>
  <c r="Q747" i="14"/>
  <c r="Q746" i="14"/>
  <c r="Q604" i="14"/>
  <c r="Q603" i="14"/>
  <c r="Q602" i="14"/>
  <c r="Q601" i="14"/>
  <c r="Q600" i="14"/>
  <c r="Q599" i="14"/>
  <c r="Q598" i="14"/>
  <c r="Q597" i="14"/>
  <c r="Q596" i="14"/>
  <c r="Q595" i="14"/>
  <c r="Q594" i="14"/>
  <c r="Q593" i="14"/>
  <c r="Q592" i="14"/>
  <c r="Q591" i="14"/>
  <c r="Q590" i="14"/>
  <c r="Q589" i="14"/>
  <c r="Q588" i="14"/>
  <c r="Q587" i="14"/>
  <c r="Q586" i="14"/>
  <c r="Q585" i="14"/>
  <c r="Q584" i="14"/>
  <c r="Q583" i="14"/>
  <c r="Q582" i="14"/>
  <c r="Q581" i="14"/>
  <c r="Q580" i="14"/>
  <c r="Q579" i="14"/>
  <c r="Q578" i="14"/>
  <c r="Q577" i="14"/>
  <c r="Q576" i="14"/>
  <c r="Q575" i="14"/>
  <c r="Q574" i="14"/>
  <c r="Q573" i="14"/>
  <c r="Q572" i="14"/>
  <c r="Q571" i="14"/>
  <c r="Q570" i="14"/>
  <c r="Q569" i="14"/>
  <c r="Q568" i="14"/>
  <c r="Q567" i="14"/>
  <c r="Q374" i="14"/>
  <c r="Q373" i="14"/>
  <c r="Q372" i="14"/>
  <c r="Q371" i="14"/>
  <c r="Q370" i="14"/>
  <c r="Q369" i="14"/>
  <c r="Q368" i="14"/>
  <c r="Q367" i="14"/>
  <c r="Q366" i="14"/>
  <c r="Q365" i="14"/>
  <c r="Q364" i="14"/>
  <c r="Q363" i="14"/>
  <c r="Q362" i="14"/>
  <c r="Q361" i="14"/>
  <c r="Q360" i="14"/>
  <c r="Q359" i="14"/>
  <c r="Q358" i="14"/>
  <c r="Q357" i="14"/>
  <c r="Q356" i="14"/>
  <c r="Q355" i="14"/>
  <c r="Q354" i="14"/>
  <c r="Q353" i="14"/>
  <c r="Q352" i="14"/>
  <c r="Q351" i="14"/>
  <c r="Q350" i="14"/>
  <c r="Q349" i="14"/>
  <c r="Q348" i="14"/>
  <c r="Q347" i="14"/>
  <c r="Q346" i="14"/>
  <c r="Q345" i="14"/>
  <c r="Q344" i="14"/>
  <c r="Q343" i="14"/>
  <c r="Q342" i="14"/>
  <c r="Q341" i="14"/>
  <c r="Q340" i="14"/>
  <c r="Q339" i="14"/>
  <c r="Q338" i="14"/>
  <c r="Q337" i="14"/>
  <c r="Q745" i="14"/>
  <c r="Q744" i="14"/>
  <c r="Q743" i="14"/>
  <c r="Q742" i="14"/>
  <c r="Q741" i="14"/>
  <c r="Q740" i="14"/>
  <c r="Q739" i="14"/>
  <c r="Q738" i="14"/>
  <c r="Q737" i="14"/>
  <c r="Q736" i="14"/>
  <c r="Q735" i="14"/>
  <c r="Q734" i="14"/>
  <c r="Q733" i="14"/>
  <c r="Q732" i="14"/>
  <c r="Q731" i="14"/>
  <c r="Q730" i="14"/>
  <c r="Q729" i="14"/>
  <c r="Q728" i="14"/>
  <c r="Q726" i="14"/>
  <c r="Q727" i="14"/>
  <c r="Q725" i="14"/>
  <c r="Q724" i="14"/>
  <c r="Q723" i="14"/>
  <c r="Q722" i="14"/>
  <c r="Q721" i="14"/>
  <c r="Q720" i="14"/>
  <c r="Q719" i="14"/>
  <c r="Q718" i="14"/>
  <c r="Q717" i="14"/>
  <c r="Q566" i="14"/>
  <c r="Q565" i="14"/>
  <c r="Q564" i="14"/>
  <c r="Q563" i="14"/>
  <c r="Q562" i="14"/>
  <c r="Q561" i="14"/>
  <c r="Q560" i="14"/>
  <c r="Q559" i="14"/>
  <c r="Q558" i="14"/>
  <c r="Q557" i="14"/>
  <c r="Q556" i="14"/>
  <c r="Q555" i="14"/>
  <c r="Q553" i="14"/>
  <c r="Q554" i="14"/>
  <c r="Q552" i="14"/>
  <c r="Q551" i="14"/>
  <c r="Q550" i="14"/>
  <c r="Q549" i="14"/>
  <c r="Q548" i="14"/>
  <c r="Q547" i="14"/>
  <c r="Q546" i="14"/>
  <c r="Q545" i="14"/>
  <c r="Q544" i="14"/>
  <c r="Q336" i="14"/>
  <c r="Q335" i="14"/>
  <c r="Q334" i="14"/>
  <c r="Q333" i="14"/>
  <c r="Q332" i="14"/>
  <c r="Q331" i="14"/>
  <c r="Q330" i="14"/>
  <c r="Q329" i="14"/>
  <c r="Q328" i="14"/>
  <c r="Q327" i="14"/>
  <c r="Q326" i="14"/>
  <c r="Q325" i="14"/>
  <c r="Q323" i="14"/>
  <c r="Q324" i="14"/>
  <c r="Q322" i="14"/>
  <c r="Q321" i="14"/>
  <c r="Q320" i="14"/>
  <c r="Q319" i="14"/>
  <c r="Q318" i="14"/>
  <c r="Q317" i="14"/>
  <c r="Q316" i="14"/>
  <c r="Q315" i="14"/>
  <c r="Q314" i="14"/>
  <c r="Q157" i="14"/>
  <c r="Q156" i="14"/>
  <c r="Q155" i="14"/>
  <c r="Q154" i="14"/>
  <c r="Q153" i="14"/>
  <c r="Q152" i="14"/>
  <c r="Q151" i="14"/>
  <c r="Q150" i="14"/>
  <c r="Q149" i="14"/>
  <c r="Q148" i="14"/>
  <c r="Q147" i="14"/>
  <c r="Q146" i="14"/>
  <c r="Q144" i="14"/>
  <c r="Q145" i="14"/>
  <c r="Q143" i="14"/>
  <c r="Q142" i="14"/>
  <c r="Q141" i="14"/>
  <c r="Q140" i="14"/>
  <c r="Q139" i="14"/>
  <c r="Q138" i="14"/>
  <c r="Q137" i="14"/>
  <c r="Q136" i="14"/>
  <c r="Q135" i="14"/>
  <c r="Q716" i="14"/>
  <c r="Q715" i="14"/>
  <c r="Q714" i="14"/>
  <c r="Q713" i="14"/>
  <c r="Q712" i="14"/>
  <c r="Q711" i="14"/>
  <c r="Q710" i="14"/>
  <c r="Q709" i="14"/>
  <c r="Q708" i="14"/>
  <c r="Q707" i="14"/>
  <c r="Q706" i="14"/>
  <c r="Q705" i="14"/>
  <c r="Q704" i="14"/>
  <c r="Q703" i="14"/>
  <c r="Q702" i="14"/>
  <c r="Q701" i="14"/>
  <c r="Q700" i="14"/>
  <c r="Q699" i="14"/>
  <c r="Q698" i="14"/>
  <c r="Q697" i="14"/>
  <c r="Q696" i="14"/>
  <c r="Q695" i="14"/>
  <c r="Q694" i="14"/>
  <c r="Q693" i="14"/>
  <c r="Q692" i="14"/>
  <c r="Q691" i="14"/>
  <c r="Q690" i="14"/>
  <c r="Q689" i="14"/>
  <c r="Q688" i="14"/>
  <c r="Q687" i="14"/>
  <c r="Q686" i="14"/>
  <c r="Q685" i="14"/>
  <c r="Q684" i="14"/>
  <c r="Q543" i="14"/>
  <c r="Q542" i="14"/>
  <c r="Q541" i="14"/>
  <c r="Q540" i="14"/>
  <c r="Q539" i="14"/>
  <c r="Q535" i="14"/>
  <c r="Q538" i="14"/>
  <c r="Q534" i="14"/>
  <c r="Q537" i="14"/>
  <c r="Q533" i="14"/>
  <c r="Q532" i="14"/>
  <c r="Q536" i="14"/>
  <c r="Q529" i="14"/>
  <c r="Q528" i="14"/>
  <c r="Q527" i="14"/>
  <c r="Q526" i="14"/>
  <c r="Q531" i="14"/>
  <c r="Q530" i="14"/>
  <c r="Q525" i="14"/>
  <c r="Q524" i="14"/>
  <c r="Q523" i="14"/>
  <c r="Q522" i="14"/>
  <c r="Q521" i="14"/>
  <c r="Q517" i="14"/>
  <c r="Q520" i="14"/>
  <c r="Q516" i="14"/>
  <c r="Q519" i="14"/>
  <c r="Q515" i="14"/>
  <c r="Q514" i="14"/>
  <c r="Q518" i="14"/>
  <c r="Q513" i="14"/>
  <c r="Q512" i="14"/>
  <c r="Q511" i="14"/>
  <c r="Q510" i="14"/>
  <c r="Q509" i="14"/>
  <c r="Q508" i="14"/>
  <c r="Q499" i="14"/>
  <c r="Q507" i="14"/>
  <c r="Q498" i="14"/>
  <c r="Q506" i="14"/>
  <c r="Q505" i="14"/>
  <c r="Q497" i="14"/>
  <c r="Q504" i="14"/>
  <c r="Q503" i="14"/>
  <c r="Q496" i="14"/>
  <c r="Q502" i="14"/>
  <c r="Q501" i="14"/>
  <c r="Q500" i="14"/>
  <c r="Q495" i="14"/>
  <c r="Q493" i="14"/>
  <c r="Q492" i="14"/>
  <c r="Q491" i="14"/>
  <c r="Q490" i="14"/>
  <c r="Q494" i="14"/>
  <c r="Q488" i="14"/>
  <c r="Q487" i="14"/>
  <c r="Q486" i="14"/>
  <c r="Q485" i="14"/>
  <c r="Q489" i="14"/>
  <c r="Q484" i="14"/>
  <c r="Q483" i="14"/>
  <c r="Q482" i="14"/>
  <c r="Q481" i="14"/>
  <c r="Q480" i="14"/>
  <c r="Q479" i="14"/>
  <c r="Q478" i="14"/>
  <c r="Q477" i="14"/>
  <c r="Q476" i="14"/>
  <c r="Q475" i="14"/>
  <c r="Q474" i="14"/>
  <c r="Q473" i="14"/>
  <c r="Q472" i="14"/>
  <c r="Q471" i="14"/>
  <c r="Q470" i="14"/>
  <c r="Q468" i="14"/>
  <c r="Q467" i="14"/>
  <c r="Q466" i="14"/>
  <c r="Q465" i="14"/>
  <c r="Q469" i="14"/>
  <c r="Q463" i="14"/>
  <c r="Q462" i="14"/>
  <c r="Q461" i="14"/>
  <c r="Q460" i="14"/>
  <c r="Q464" i="14"/>
  <c r="Q459" i="14"/>
  <c r="Q457" i="14"/>
  <c r="Q456" i="14"/>
  <c r="Q455" i="14"/>
  <c r="Q454" i="14"/>
  <c r="Q458" i="14"/>
  <c r="Q453" i="14"/>
  <c r="Q452" i="14"/>
  <c r="Q451" i="14"/>
  <c r="Q450" i="14"/>
  <c r="Q449" i="14"/>
  <c r="Q448" i="14"/>
  <c r="Q447" i="14"/>
  <c r="Q446" i="14"/>
  <c r="Q445" i="14"/>
  <c r="Q444" i="14"/>
  <c r="Q443" i="14"/>
  <c r="Q442" i="14"/>
  <c r="Q441" i="14"/>
  <c r="Q440" i="14"/>
  <c r="Q438" i="14"/>
  <c r="Q437" i="14"/>
  <c r="Q436" i="14"/>
  <c r="Q435" i="14"/>
  <c r="Q439" i="14"/>
  <c r="Q434" i="14"/>
  <c r="Q433" i="14"/>
  <c r="Q432" i="14"/>
  <c r="Q431" i="14"/>
  <c r="Q430" i="14"/>
  <c r="Q429" i="14"/>
  <c r="Q428" i="14"/>
  <c r="Q427" i="14"/>
  <c r="Q426" i="14"/>
  <c r="Q425" i="14"/>
  <c r="Q424" i="14"/>
  <c r="Q423" i="14"/>
  <c r="Q422" i="14"/>
  <c r="Q421" i="14"/>
  <c r="Q420" i="14"/>
  <c r="Q419" i="14"/>
  <c r="Q418" i="14"/>
  <c r="Q417" i="14"/>
  <c r="Q416" i="14"/>
  <c r="Q415" i="14"/>
  <c r="Q414" i="14"/>
  <c r="Q413" i="14"/>
  <c r="Q412" i="14"/>
  <c r="Q411" i="14"/>
  <c r="Q313" i="14"/>
  <c r="Q312" i="14"/>
  <c r="Q311" i="14"/>
  <c r="Q310" i="14"/>
  <c r="Q309" i="14"/>
  <c r="Q305" i="14"/>
  <c r="Q308" i="14"/>
  <c r="Q304" i="14"/>
  <c r="Q307" i="14"/>
  <c r="Q303" i="14"/>
  <c r="Q302" i="14"/>
  <c r="Q306" i="14"/>
  <c r="Q299" i="14"/>
  <c r="Q298" i="14"/>
  <c r="Q297" i="14"/>
  <c r="Q296" i="14"/>
  <c r="Q301" i="14"/>
  <c r="Q300" i="14"/>
  <c r="Q295" i="14"/>
  <c r="Q294" i="14"/>
  <c r="Q293" i="14"/>
  <c r="Q292" i="14"/>
  <c r="Q291" i="14"/>
  <c r="Q287" i="14"/>
  <c r="Q290" i="14"/>
  <c r="Q286" i="14"/>
  <c r="Q289" i="14"/>
  <c r="Q285" i="14"/>
  <c r="Q284" i="14"/>
  <c r="Q288" i="14"/>
  <c r="Q283" i="14"/>
  <c r="Q282" i="14"/>
  <c r="Q281" i="14"/>
  <c r="Q280" i="14"/>
  <c r="Q279" i="14"/>
  <c r="Q278" i="14"/>
  <c r="Q269" i="14"/>
  <c r="Q277" i="14"/>
  <c r="Q268" i="14"/>
  <c r="Q276" i="14"/>
  <c r="Q275" i="14"/>
  <c r="Q267" i="14"/>
  <c r="Q274" i="14"/>
  <c r="Q273" i="14"/>
  <c r="Q266" i="14"/>
  <c r="Q272" i="14"/>
  <c r="Q271" i="14"/>
  <c r="Q270" i="14"/>
  <c r="Q265" i="14"/>
  <c r="Q263" i="14"/>
  <c r="Q262" i="14"/>
  <c r="Q261" i="14"/>
  <c r="Q260" i="14"/>
  <c r="Q264" i="14"/>
  <c r="Q258" i="14"/>
  <c r="Q257" i="14"/>
  <c r="Q256" i="14"/>
  <c r="Q255" i="14"/>
  <c r="Q259" i="14"/>
  <c r="Q254" i="14"/>
  <c r="Q253" i="14"/>
  <c r="Q252" i="14"/>
  <c r="Q251" i="14"/>
  <c r="Q250" i="14"/>
  <c r="Q249" i="14"/>
  <c r="Q248" i="14"/>
  <c r="Q247" i="14"/>
  <c r="Q246" i="14"/>
  <c r="Q245" i="14"/>
  <c r="Q244" i="14"/>
  <c r="Q243" i="14"/>
  <c r="Q242" i="14"/>
  <c r="Q241" i="14"/>
  <c r="Q240" i="14"/>
  <c r="Q238" i="14"/>
  <c r="Q237" i="14"/>
  <c r="Q236" i="14"/>
  <c r="Q235" i="14"/>
  <c r="Q239" i="14"/>
  <c r="Q233" i="14"/>
  <c r="Q232" i="14"/>
  <c r="Q231" i="14"/>
  <c r="Q230" i="14"/>
  <c r="Q234" i="14"/>
  <c r="Q229" i="14"/>
  <c r="Q227" i="14"/>
  <c r="Q226" i="14"/>
  <c r="Q225" i="14"/>
  <c r="Q224" i="14"/>
  <c r="Q228" i="14"/>
  <c r="Q223" i="14"/>
  <c r="Q222" i="14"/>
  <c r="Q221" i="14"/>
  <c r="Q220" i="14"/>
  <c r="Q219" i="14"/>
  <c r="Q218" i="14"/>
  <c r="Q217" i="14"/>
  <c r="Q216" i="14"/>
  <c r="Q215" i="14"/>
  <c r="Q214" i="14"/>
  <c r="Q213" i="14"/>
  <c r="Q212" i="14"/>
  <c r="Q211" i="14"/>
  <c r="Q210" i="14"/>
  <c r="Q208" i="14"/>
  <c r="Q207" i="14"/>
  <c r="Q206" i="14"/>
  <c r="Q205" i="14"/>
  <c r="Q209" i="14"/>
  <c r="Q204" i="14"/>
  <c r="Q203" i="14"/>
  <c r="Q202" i="14"/>
  <c r="Q201" i="14"/>
  <c r="Q200" i="14"/>
  <c r="Q199" i="14"/>
  <c r="Q198" i="14"/>
  <c r="Q197" i="14"/>
  <c r="Q196" i="14"/>
  <c r="Q195" i="14"/>
  <c r="Q194" i="14"/>
  <c r="Q193" i="14"/>
  <c r="Q192" i="14"/>
  <c r="Q191" i="14"/>
  <c r="Q190" i="14"/>
  <c r="Q189" i="14"/>
  <c r="Q188" i="14"/>
  <c r="Q187" i="14"/>
  <c r="Q186" i="14"/>
  <c r="Q185" i="14"/>
  <c r="Q184" i="14"/>
  <c r="Q183" i="14"/>
  <c r="Q182" i="14"/>
  <c r="Q181" i="14"/>
  <c r="Q134" i="14"/>
  <c r="Q133" i="14"/>
  <c r="Q132" i="14"/>
  <c r="Q131" i="14"/>
  <c r="Q130" i="14"/>
  <c r="Q126" i="14"/>
  <c r="Q129" i="14"/>
  <c r="Q125" i="14"/>
  <c r="Q128" i="14"/>
  <c r="Q124" i="14"/>
  <c r="Q123" i="14"/>
  <c r="Q127" i="14"/>
  <c r="Q120" i="14"/>
  <c r="Q119" i="14"/>
  <c r="Q118" i="14"/>
  <c r="Q117" i="14"/>
  <c r="Q122" i="14"/>
  <c r="Q121" i="14"/>
  <c r="Q116" i="14"/>
  <c r="Q115" i="14"/>
  <c r="Q114" i="14"/>
  <c r="Q113" i="14"/>
  <c r="Q112" i="14"/>
  <c r="Q108" i="14"/>
  <c r="Q111" i="14"/>
  <c r="Q107" i="14"/>
  <c r="Q110" i="14"/>
  <c r="Q106" i="14"/>
  <c r="Q105" i="14"/>
  <c r="Q109" i="14"/>
  <c r="Q99" i="14"/>
  <c r="Q104" i="14"/>
  <c r="Q103" i="14"/>
  <c r="Q102" i="14"/>
  <c r="Q101" i="14"/>
  <c r="Q100" i="14"/>
  <c r="Q90" i="14"/>
  <c r="Q98" i="14"/>
  <c r="Q89" i="14"/>
  <c r="Q97" i="14"/>
  <c r="Q96" i="14"/>
  <c r="Q88" i="14"/>
  <c r="Q95" i="14"/>
  <c r="Q94" i="14"/>
  <c r="Q87" i="14"/>
  <c r="Q93" i="14"/>
  <c r="Q92" i="14"/>
  <c r="Q91" i="14"/>
  <c r="Q86" i="14"/>
  <c r="Q84" i="14"/>
  <c r="Q83" i="14"/>
  <c r="Q82" i="14"/>
  <c r="Q81" i="14"/>
  <c r="Q85" i="14"/>
  <c r="Q79" i="14"/>
  <c r="Q78" i="14"/>
  <c r="Q77" i="14"/>
  <c r="Q76" i="14"/>
  <c r="Q80" i="14"/>
  <c r="Q75" i="14"/>
  <c r="Q74" i="14"/>
  <c r="Q73" i="14"/>
  <c r="Q72" i="14"/>
  <c r="Q71" i="14"/>
  <c r="Q70" i="14"/>
  <c r="Q69" i="14"/>
  <c r="Q68" i="14"/>
  <c r="Q67" i="14"/>
  <c r="Q66" i="14"/>
  <c r="Q65" i="14"/>
  <c r="Q64" i="14"/>
  <c r="Q63" i="14"/>
  <c r="Q62" i="14"/>
  <c r="Q61" i="14"/>
  <c r="Q59" i="14"/>
  <c r="Q58" i="14"/>
  <c r="Q57" i="14"/>
  <c r="Q56" i="14"/>
  <c r="Q60" i="14"/>
  <c r="Q54" i="14"/>
  <c r="Q53" i="14"/>
  <c r="Q52" i="14"/>
  <c r="Q51" i="14"/>
  <c r="Q55" i="14"/>
  <c r="Q50" i="14"/>
  <c r="Q48" i="14"/>
  <c r="Q47" i="14"/>
  <c r="Q46" i="14"/>
  <c r="Q45" i="14"/>
  <c r="Q49" i="14"/>
  <c r="Q44" i="14"/>
  <c r="Q43" i="14"/>
  <c r="Q42" i="14"/>
  <c r="Q41" i="14"/>
  <c r="Q40" i="14"/>
  <c r="Q39" i="14"/>
  <c r="Q38" i="14"/>
  <c r="Q37" i="14"/>
  <c r="Q36" i="14"/>
  <c r="Q35" i="14"/>
  <c r="Q34" i="14"/>
  <c r="Q33" i="14"/>
  <c r="Q32" i="14"/>
  <c r="Q31" i="14"/>
  <c r="Q29" i="14"/>
  <c r="Q28" i="14"/>
  <c r="Q27" i="14"/>
  <c r="Q26" i="14"/>
  <c r="Q30" i="14"/>
  <c r="Q25" i="14"/>
  <c r="Q24" i="14"/>
  <c r="Q23" i="14"/>
  <c r="Q22" i="14"/>
  <c r="Q21" i="14"/>
  <c r="Q20" i="14"/>
  <c r="Q19" i="14"/>
  <c r="Q18" i="14"/>
  <c r="Q17" i="14"/>
  <c r="Q16" i="14"/>
  <c r="Q15" i="14"/>
  <c r="Q14" i="14"/>
  <c r="Q13" i="14"/>
  <c r="Q12" i="14"/>
  <c r="Q11" i="14"/>
  <c r="Q10" i="14"/>
  <c r="Q9" i="14"/>
  <c r="Q8" i="14"/>
  <c r="Q7" i="14"/>
  <c r="Q6" i="14"/>
  <c r="Q5" i="14"/>
  <c r="Q4" i="14"/>
  <c r="Q3" i="14"/>
  <c r="Q2" i="14"/>
  <c r="Q852" i="14"/>
  <c r="Q851" i="14"/>
  <c r="Q850" i="14"/>
  <c r="Q849" i="14"/>
  <c r="Q848" i="14"/>
  <c r="Q847" i="14"/>
  <c r="Q846" i="14"/>
  <c r="Q845" i="14"/>
  <c r="Q844" i="14"/>
  <c r="Q843" i="14"/>
  <c r="Q842" i="14"/>
  <c r="Q841" i="14"/>
  <c r="Q840" i="14"/>
  <c r="Q839" i="14"/>
  <c r="Q838" i="14"/>
  <c r="Q837" i="14"/>
  <c r="Q836" i="14"/>
  <c r="Q835" i="14"/>
  <c r="Q834" i="14"/>
  <c r="Q833" i="14"/>
  <c r="Q832" i="14"/>
  <c r="Q831" i="14"/>
  <c r="Q830" i="14"/>
  <c r="Q829" i="14"/>
  <c r="Q828" i="14"/>
  <c r="Q827" i="14"/>
  <c r="Q826" i="14"/>
  <c r="Q825" i="14"/>
  <c r="Q824" i="14"/>
  <c r="Q823" i="14"/>
  <c r="Q822" i="14"/>
  <c r="Q821" i="14"/>
  <c r="Q820" i="14"/>
  <c r="Q819" i="14"/>
  <c r="Q818" i="14"/>
  <c r="Q817" i="14"/>
  <c r="Q816" i="14"/>
  <c r="Q815" i="14"/>
  <c r="Q814" i="14"/>
  <c r="Q813" i="14"/>
  <c r="Q812" i="14"/>
  <c r="Q811" i="14"/>
  <c r="Q810" i="14"/>
  <c r="Q683" i="14"/>
  <c r="Q410" i="14"/>
  <c r="Q180" i="14"/>
  <c r="Q682" i="14"/>
  <c r="Q681" i="14"/>
  <c r="Q680" i="14"/>
  <c r="Q679" i="14"/>
  <c r="Q678" i="14"/>
  <c r="Q677" i="14"/>
  <c r="Q676" i="14"/>
  <c r="Q675" i="14"/>
  <c r="Q674" i="14"/>
  <c r="Q673" i="14"/>
  <c r="Q672" i="14"/>
  <c r="Q671" i="14"/>
  <c r="Q670" i="14"/>
  <c r="Q669" i="14"/>
  <c r="Q668" i="14"/>
  <c r="Q409" i="14"/>
  <c r="Q408" i="14"/>
  <c r="Q407" i="14"/>
  <c r="Q406" i="14"/>
  <c r="Q405" i="14"/>
  <c r="Q179" i="14"/>
  <c r="Q178" i="14"/>
  <c r="Q177" i="14"/>
  <c r="Q176" i="14"/>
  <c r="Q175" i="14"/>
  <c r="Q809" i="14"/>
  <c r="Q808" i="14"/>
  <c r="Q807" i="14"/>
  <c r="Q806" i="14"/>
  <c r="Q805" i="14"/>
  <c r="Q804" i="14"/>
  <c r="Q803" i="14"/>
  <c r="Q802" i="14"/>
  <c r="Q801" i="14"/>
  <c r="Q800" i="14"/>
  <c r="Q799" i="14"/>
  <c r="Q798" i="14"/>
  <c r="Q797" i="14"/>
  <c r="Q796" i="14"/>
  <c r="Q795" i="14"/>
  <c r="Q794" i="14"/>
  <c r="Q793" i="14"/>
  <c r="Q792" i="14"/>
  <c r="Q791" i="14"/>
  <c r="Q790" i="14"/>
  <c r="Q667" i="14"/>
  <c r="Q666" i="14"/>
  <c r="Q665" i="14"/>
  <c r="Q664" i="14"/>
  <c r="Q663" i="14"/>
  <c r="Q662" i="14"/>
  <c r="Q661" i="14"/>
  <c r="Q660" i="14"/>
  <c r="Q404" i="14"/>
  <c r="Q403" i="14"/>
  <c r="Q402" i="14"/>
  <c r="Q401" i="14"/>
  <c r="Q400" i="14"/>
  <c r="Q399" i="14"/>
  <c r="Q398" i="14"/>
  <c r="Q397" i="14"/>
  <c r="Q659" i="14"/>
  <c r="Q658" i="14"/>
  <c r="Q657" i="14"/>
  <c r="Q656" i="14"/>
  <c r="Q655" i="14"/>
  <c r="Q654" i="14"/>
  <c r="Q653" i="14"/>
  <c r="Q652" i="14"/>
  <c r="Q651" i="14"/>
  <c r="Q650" i="14"/>
  <c r="Q649" i="14"/>
  <c r="Q648" i="14"/>
  <c r="Q647" i="14"/>
  <c r="Q646" i="14"/>
  <c r="Q645" i="14"/>
  <c r="Q644" i="14"/>
  <c r="Q643" i="14"/>
  <c r="Q642" i="14"/>
  <c r="Q641" i="14"/>
  <c r="Q640" i="14"/>
  <c r="Q639" i="14"/>
  <c r="Q638" i="14"/>
  <c r="Q637" i="14"/>
  <c r="Q636" i="14"/>
  <c r="Q635" i="14"/>
  <c r="Q634" i="14"/>
  <c r="Q633" i="14"/>
  <c r="Q632" i="14"/>
  <c r="Q631" i="14"/>
  <c r="Q630" i="14"/>
  <c r="Q629" i="14"/>
  <c r="Q628" i="14"/>
  <c r="Q627" i="14"/>
  <c r="Q626" i="14"/>
  <c r="Q625" i="14"/>
  <c r="Q624" i="14"/>
  <c r="Q623" i="14"/>
  <c r="Q622" i="14"/>
  <c r="Q621" i="14"/>
  <c r="Q620" i="14"/>
  <c r="Q619" i="14"/>
  <c r="Q618" i="14"/>
  <c r="Q617" i="14"/>
  <c r="Q616" i="14"/>
  <c r="Q615" i="14"/>
  <c r="Q614" i="14"/>
  <c r="Q613" i="14"/>
  <c r="Q612" i="14"/>
  <c r="Q611" i="14"/>
  <c r="Q610" i="14"/>
  <c r="Q609" i="14"/>
  <c r="Q396" i="14"/>
  <c r="Q395" i="14"/>
  <c r="Q394" i="14"/>
  <c r="Q393" i="14"/>
  <c r="Q392" i="14"/>
  <c r="Q391" i="14"/>
  <c r="Q390" i="14"/>
  <c r="Q389" i="14"/>
  <c r="Q388" i="14"/>
  <c r="Q387" i="14"/>
  <c r="Q386" i="14"/>
  <c r="Q385" i="14"/>
  <c r="Q384" i="14"/>
  <c r="Q383" i="14"/>
  <c r="Q382" i="14"/>
  <c r="Q381" i="14"/>
  <c r="Q380" i="14"/>
  <c r="Q379" i="14"/>
  <c r="Q174" i="14"/>
  <c r="Q173" i="14"/>
  <c r="Q172" i="14"/>
  <c r="Q171" i="14"/>
  <c r="Q170" i="14"/>
  <c r="Q169" i="14"/>
  <c r="Q168" i="14"/>
  <c r="Q167" i="14"/>
  <c r="Q166" i="14"/>
  <c r="Q165" i="14"/>
  <c r="Q164" i="14"/>
  <c r="Q163" i="14"/>
  <c r="Q162" i="14"/>
  <c r="Q161" i="14"/>
  <c r="Q160" i="14"/>
  <c r="Q159" i="14"/>
  <c r="Q158" i="14"/>
  <c r="P158" i="14"/>
  <c r="P159" i="14"/>
  <c r="P160" i="14"/>
  <c r="P161" i="14"/>
  <c r="P162" i="14"/>
  <c r="P163" i="14"/>
  <c r="P164" i="14"/>
  <c r="P165" i="14"/>
  <c r="P166" i="14"/>
  <c r="P167" i="14"/>
  <c r="P168" i="14"/>
  <c r="P169" i="14"/>
  <c r="P170" i="14"/>
  <c r="P171" i="14"/>
  <c r="P172" i="14"/>
  <c r="P173" i="14"/>
  <c r="P174" i="14"/>
  <c r="P379" i="14"/>
  <c r="P380" i="14"/>
  <c r="P381" i="14"/>
  <c r="P382" i="14"/>
  <c r="P383" i="14"/>
  <c r="P384" i="14"/>
  <c r="P385" i="14"/>
  <c r="P386" i="14"/>
  <c r="P387" i="14"/>
  <c r="P388" i="14"/>
  <c r="P389" i="14"/>
  <c r="P390" i="14"/>
  <c r="P391" i="14"/>
  <c r="P392" i="14"/>
  <c r="P393" i="14"/>
  <c r="P394" i="14"/>
  <c r="P395" i="14"/>
  <c r="P396" i="14"/>
  <c r="P609" i="14"/>
  <c r="P610" i="14"/>
  <c r="P611" i="14"/>
  <c r="P612" i="14"/>
  <c r="P613" i="14"/>
  <c r="P614" i="14"/>
  <c r="P615" i="14"/>
  <c r="P616" i="14"/>
  <c r="P617" i="14"/>
  <c r="P618" i="14"/>
  <c r="P619" i="14"/>
  <c r="P620" i="14"/>
  <c r="P621" i="14"/>
  <c r="P622" i="14"/>
  <c r="P623" i="14"/>
  <c r="P624" i="14"/>
  <c r="P625" i="14"/>
  <c r="P626" i="14"/>
  <c r="P627" i="14"/>
  <c r="P628" i="14"/>
  <c r="P629" i="14"/>
  <c r="P630" i="14"/>
  <c r="P631" i="14"/>
  <c r="P632" i="14"/>
  <c r="P633" i="14"/>
  <c r="P634" i="14"/>
  <c r="P635" i="14"/>
  <c r="P636" i="14"/>
  <c r="P637" i="14"/>
  <c r="P638" i="14"/>
  <c r="P639" i="14"/>
  <c r="P640" i="14"/>
  <c r="P641" i="14"/>
  <c r="P642" i="14"/>
  <c r="P643" i="14"/>
  <c r="P644" i="14"/>
  <c r="P645" i="14"/>
  <c r="P646" i="14"/>
  <c r="P647" i="14"/>
  <c r="P648" i="14"/>
  <c r="P649" i="14"/>
  <c r="P650" i="14"/>
  <c r="P651" i="14"/>
  <c r="P652" i="14"/>
  <c r="P653" i="14"/>
  <c r="P654" i="14"/>
  <c r="P655" i="14"/>
  <c r="P656" i="14"/>
  <c r="P657" i="14"/>
  <c r="P658" i="14"/>
  <c r="P659" i="14"/>
  <c r="P397" i="14"/>
  <c r="P398" i="14"/>
  <c r="P399" i="14"/>
  <c r="P400" i="14"/>
  <c r="P401" i="14"/>
  <c r="P402" i="14"/>
  <c r="P403" i="14"/>
  <c r="P404" i="14"/>
  <c r="P660" i="14"/>
  <c r="P661" i="14"/>
  <c r="P662" i="14"/>
  <c r="P663" i="14"/>
  <c r="P664" i="14"/>
  <c r="P665" i="14"/>
  <c r="P666" i="14"/>
  <c r="P667" i="14"/>
  <c r="P790" i="14"/>
  <c r="P791" i="14"/>
  <c r="P792" i="14"/>
  <c r="P793" i="14"/>
  <c r="P794" i="14"/>
  <c r="P795" i="14"/>
  <c r="P796" i="14"/>
  <c r="P797" i="14"/>
  <c r="P798" i="14"/>
  <c r="P799" i="14"/>
  <c r="P800" i="14"/>
  <c r="P801" i="14"/>
  <c r="P802" i="14"/>
  <c r="P803" i="14"/>
  <c r="P804" i="14"/>
  <c r="P805" i="14"/>
  <c r="P806" i="14"/>
  <c r="P807" i="14"/>
  <c r="P808" i="14"/>
  <c r="P809" i="14"/>
  <c r="P175" i="14"/>
  <c r="P176" i="14"/>
  <c r="P177" i="14"/>
  <c r="P178" i="14"/>
  <c r="P179" i="14"/>
  <c r="P405" i="14"/>
  <c r="P406" i="14"/>
  <c r="P407" i="14"/>
  <c r="P408" i="14"/>
  <c r="P409" i="14"/>
  <c r="P668" i="14"/>
  <c r="P669" i="14"/>
  <c r="P670" i="14"/>
  <c r="P671" i="14"/>
  <c r="P672" i="14"/>
  <c r="P673" i="14"/>
  <c r="P674" i="14"/>
  <c r="P675" i="14"/>
  <c r="P676" i="14"/>
  <c r="P677" i="14"/>
  <c r="P678" i="14"/>
  <c r="P679" i="14"/>
  <c r="P680" i="14"/>
  <c r="P681" i="14"/>
  <c r="P682" i="14"/>
  <c r="P180" i="14"/>
  <c r="P410" i="14"/>
  <c r="P683" i="14"/>
  <c r="P810" i="14"/>
  <c r="P811" i="14"/>
  <c r="P812" i="14"/>
  <c r="P813" i="14"/>
  <c r="P814" i="14"/>
  <c r="P815" i="14"/>
  <c r="P816" i="14"/>
  <c r="P817" i="14"/>
  <c r="P818" i="14"/>
  <c r="P819" i="14"/>
  <c r="P820" i="14"/>
  <c r="P821" i="14"/>
  <c r="P822" i="14"/>
  <c r="P823" i="14"/>
  <c r="P824" i="14"/>
  <c r="P825" i="14"/>
  <c r="P826" i="14"/>
  <c r="P827" i="14"/>
  <c r="P828" i="14"/>
  <c r="P829" i="14"/>
  <c r="P830" i="14"/>
  <c r="P831" i="14"/>
  <c r="P832" i="14"/>
  <c r="P833" i="14"/>
  <c r="P834" i="14"/>
  <c r="P835" i="14"/>
  <c r="P836" i="14"/>
  <c r="P837" i="14"/>
  <c r="P838" i="14"/>
  <c r="P839" i="14"/>
  <c r="P840" i="14"/>
  <c r="P841" i="14"/>
  <c r="P842" i="14"/>
  <c r="P843" i="14"/>
  <c r="P844" i="14"/>
  <c r="P845" i="14"/>
  <c r="P846" i="14"/>
  <c r="P847" i="14"/>
  <c r="P848" i="14"/>
  <c r="P849" i="14"/>
  <c r="P850" i="14"/>
  <c r="P851" i="14"/>
  <c r="P852" i="14"/>
  <c r="P2" i="14"/>
  <c r="P3" i="14"/>
  <c r="P4" i="14"/>
  <c r="P5" i="14"/>
  <c r="P6" i="14"/>
  <c r="P7" i="14"/>
  <c r="P8" i="14"/>
  <c r="P9" i="14"/>
  <c r="P10" i="14"/>
  <c r="P11" i="14"/>
  <c r="P12" i="14"/>
  <c r="P13" i="14"/>
  <c r="P14" i="14"/>
  <c r="P15" i="14"/>
  <c r="P16" i="14"/>
  <c r="P17" i="14"/>
  <c r="P18" i="14"/>
  <c r="P19" i="14"/>
  <c r="P20" i="14"/>
  <c r="P21" i="14"/>
  <c r="P22" i="14"/>
  <c r="P23" i="14"/>
  <c r="P24" i="14"/>
  <c r="P25" i="14"/>
  <c r="P30" i="14"/>
  <c r="P26" i="14"/>
  <c r="P27" i="14"/>
  <c r="P28" i="14"/>
  <c r="P29" i="14"/>
  <c r="P31" i="14"/>
  <c r="P32" i="14"/>
  <c r="P33" i="14"/>
  <c r="P34" i="14"/>
  <c r="P35" i="14"/>
  <c r="P36" i="14"/>
  <c r="P37" i="14"/>
  <c r="P38" i="14"/>
  <c r="P39" i="14"/>
  <c r="P40" i="14"/>
  <c r="P41" i="14"/>
  <c r="P42" i="14"/>
  <c r="P43" i="14"/>
  <c r="P44" i="14"/>
  <c r="P49" i="14"/>
  <c r="P45" i="14"/>
  <c r="P46" i="14"/>
  <c r="P47" i="14"/>
  <c r="P48" i="14"/>
  <c r="P50" i="14"/>
  <c r="P55" i="14"/>
  <c r="P51" i="14"/>
  <c r="P52" i="14"/>
  <c r="P53" i="14"/>
  <c r="P54" i="14"/>
  <c r="P60" i="14"/>
  <c r="P56" i="14"/>
  <c r="P57" i="14"/>
  <c r="P58" i="14"/>
  <c r="P59" i="14"/>
  <c r="P61" i="14"/>
  <c r="P62" i="14"/>
  <c r="P63" i="14"/>
  <c r="P64" i="14"/>
  <c r="P65" i="14"/>
  <c r="P66" i="14"/>
  <c r="P67" i="14"/>
  <c r="P68" i="14"/>
  <c r="P69" i="14"/>
  <c r="P70" i="14"/>
  <c r="P71" i="14"/>
  <c r="P72" i="14"/>
  <c r="P73" i="14"/>
  <c r="P74" i="14"/>
  <c r="P75" i="14"/>
  <c r="P80" i="14"/>
  <c r="P76" i="14"/>
  <c r="P77" i="14"/>
  <c r="P78" i="14"/>
  <c r="P79" i="14"/>
  <c r="P85" i="14"/>
  <c r="P81" i="14"/>
  <c r="P82" i="14"/>
  <c r="P83" i="14"/>
  <c r="P84" i="14"/>
  <c r="P86" i="14"/>
  <c r="P91" i="14"/>
  <c r="P92" i="14"/>
  <c r="P93" i="14"/>
  <c r="P87" i="14"/>
  <c r="P94" i="14"/>
  <c r="P95" i="14"/>
  <c r="P88" i="14"/>
  <c r="P96" i="14"/>
  <c r="P97" i="14"/>
  <c r="P89" i="14"/>
  <c r="P98" i="14"/>
  <c r="P90" i="14"/>
  <c r="P100" i="14"/>
  <c r="P101" i="14"/>
  <c r="P102" i="14"/>
  <c r="P103" i="14"/>
  <c r="P104" i="14"/>
  <c r="P99" i="14"/>
  <c r="P109" i="14"/>
  <c r="P105" i="14"/>
  <c r="P106" i="14"/>
  <c r="P110" i="14"/>
  <c r="P107" i="14"/>
  <c r="P111" i="14"/>
  <c r="P108" i="14"/>
  <c r="P112" i="14"/>
  <c r="P113" i="14"/>
  <c r="P114" i="14"/>
  <c r="P115" i="14"/>
  <c r="P116" i="14"/>
  <c r="P121" i="14"/>
  <c r="P122" i="14"/>
  <c r="P117" i="14"/>
  <c r="P118" i="14"/>
  <c r="P119" i="14"/>
  <c r="P120" i="14"/>
  <c r="P127" i="14"/>
  <c r="P123" i="14"/>
  <c r="P124" i="14"/>
  <c r="P128" i="14"/>
  <c r="P125" i="14"/>
  <c r="P129" i="14"/>
  <c r="P126" i="14"/>
  <c r="P130" i="14"/>
  <c r="P131" i="14"/>
  <c r="P132" i="14"/>
  <c r="P133" i="14"/>
  <c r="P134" i="14"/>
  <c r="P181" i="14"/>
  <c r="P182" i="14"/>
  <c r="P183" i="14"/>
  <c r="P184" i="14"/>
  <c r="P185" i="14"/>
  <c r="P186" i="14"/>
  <c r="P187" i="14"/>
  <c r="P188" i="14"/>
  <c r="P189" i="14"/>
  <c r="P190" i="14"/>
  <c r="P191" i="14"/>
  <c r="P192" i="14"/>
  <c r="P193" i="14"/>
  <c r="P194" i="14"/>
  <c r="P195" i="14"/>
  <c r="P196" i="14"/>
  <c r="P197" i="14"/>
  <c r="P198" i="14"/>
  <c r="P199" i="14"/>
  <c r="P200" i="14"/>
  <c r="P201" i="14"/>
  <c r="P202" i="14"/>
  <c r="P203" i="14"/>
  <c r="P204" i="14"/>
  <c r="P209" i="14"/>
  <c r="P205" i="14"/>
  <c r="P206" i="14"/>
  <c r="P207" i="14"/>
  <c r="P208" i="14"/>
  <c r="P210" i="14"/>
  <c r="P211" i="14"/>
  <c r="P212" i="14"/>
  <c r="P213" i="14"/>
  <c r="P214" i="14"/>
  <c r="P215" i="14"/>
  <c r="P216" i="14"/>
  <c r="P217" i="14"/>
  <c r="P218" i="14"/>
  <c r="P219" i="14"/>
  <c r="P220" i="14"/>
  <c r="P221" i="14"/>
  <c r="P222" i="14"/>
  <c r="P223" i="14"/>
  <c r="P228" i="14"/>
  <c r="P224" i="14"/>
  <c r="P225" i="14"/>
  <c r="P226" i="14"/>
  <c r="P227" i="14"/>
  <c r="P229" i="14"/>
  <c r="P234" i="14"/>
  <c r="P230" i="14"/>
  <c r="P231" i="14"/>
  <c r="P232" i="14"/>
  <c r="P233" i="14"/>
  <c r="P239" i="14"/>
  <c r="P235" i="14"/>
  <c r="P236" i="14"/>
  <c r="P237" i="14"/>
  <c r="P238" i="14"/>
  <c r="P240" i="14"/>
  <c r="P241" i="14"/>
  <c r="P242" i="14"/>
  <c r="P243" i="14"/>
  <c r="P244" i="14"/>
  <c r="P245" i="14"/>
  <c r="P246" i="14"/>
  <c r="P247" i="14"/>
  <c r="P248" i="14"/>
  <c r="P249" i="14"/>
  <c r="P250" i="14"/>
  <c r="P251" i="14"/>
  <c r="P252" i="14"/>
  <c r="P253" i="14"/>
  <c r="P254" i="14"/>
  <c r="P259" i="14"/>
  <c r="P255" i="14"/>
  <c r="P256" i="14"/>
  <c r="P257" i="14"/>
  <c r="P258" i="14"/>
  <c r="P264" i="14"/>
  <c r="P260" i="14"/>
  <c r="P261" i="14"/>
  <c r="P262" i="14"/>
  <c r="P263" i="14"/>
  <c r="P265" i="14"/>
  <c r="P270" i="14"/>
  <c r="P271" i="14"/>
  <c r="P272" i="14"/>
  <c r="P266" i="14"/>
  <c r="P273" i="14"/>
  <c r="P274" i="14"/>
  <c r="P267" i="14"/>
  <c r="P275" i="14"/>
  <c r="P276" i="14"/>
  <c r="P268" i="14"/>
  <c r="P277" i="14"/>
  <c r="P269" i="14"/>
  <c r="P278" i="14"/>
  <c r="P279" i="14"/>
  <c r="P280" i="14"/>
  <c r="P281" i="14"/>
  <c r="P282" i="14"/>
  <c r="P283" i="14"/>
  <c r="P288" i="14"/>
  <c r="P284" i="14"/>
  <c r="P285" i="14"/>
  <c r="P289" i="14"/>
  <c r="P286" i="14"/>
  <c r="P290" i="14"/>
  <c r="P287" i="14"/>
  <c r="P291" i="14"/>
  <c r="P292" i="14"/>
  <c r="P293" i="14"/>
  <c r="P294" i="14"/>
  <c r="P295" i="14"/>
  <c r="P300" i="14"/>
  <c r="P301" i="14"/>
  <c r="P296" i="14"/>
  <c r="P297" i="14"/>
  <c r="P298" i="14"/>
  <c r="P299" i="14"/>
  <c r="P306" i="14"/>
  <c r="P302" i="14"/>
  <c r="P303" i="14"/>
  <c r="P307" i="14"/>
  <c r="P304" i="14"/>
  <c r="P308" i="14"/>
  <c r="P305" i="14"/>
  <c r="P309" i="14"/>
  <c r="P310" i="14"/>
  <c r="P311" i="14"/>
  <c r="P312" i="14"/>
  <c r="P313" i="14"/>
  <c r="P411" i="14"/>
  <c r="P412" i="14"/>
  <c r="P413" i="14"/>
  <c r="P414" i="14"/>
  <c r="P415" i="14"/>
  <c r="P416" i="14"/>
  <c r="P417" i="14"/>
  <c r="P418" i="14"/>
  <c r="P419" i="14"/>
  <c r="P420" i="14"/>
  <c r="P421" i="14"/>
  <c r="P422" i="14"/>
  <c r="P423" i="14"/>
  <c r="P424" i="14"/>
  <c r="P425" i="14"/>
  <c r="P426" i="14"/>
  <c r="P427" i="14"/>
  <c r="P428" i="14"/>
  <c r="P429" i="14"/>
  <c r="P430" i="14"/>
  <c r="P431" i="14"/>
  <c r="P432" i="14"/>
  <c r="P433" i="14"/>
  <c r="P434" i="14"/>
  <c r="P439" i="14"/>
  <c r="P435" i="14"/>
  <c r="P436" i="14"/>
  <c r="P437" i="14"/>
  <c r="P438" i="14"/>
  <c r="P440" i="14"/>
  <c r="P441" i="14"/>
  <c r="P442" i="14"/>
  <c r="P443" i="14"/>
  <c r="P444" i="14"/>
  <c r="P445" i="14"/>
  <c r="P446" i="14"/>
  <c r="P447" i="14"/>
  <c r="P448" i="14"/>
  <c r="P449" i="14"/>
  <c r="P450" i="14"/>
  <c r="P451" i="14"/>
  <c r="P452" i="14"/>
  <c r="P453" i="14"/>
  <c r="P458" i="14"/>
  <c r="P454" i="14"/>
  <c r="P455" i="14"/>
  <c r="P456" i="14"/>
  <c r="P457" i="14"/>
  <c r="P459" i="14"/>
  <c r="P464" i="14"/>
  <c r="P460" i="14"/>
  <c r="P461" i="14"/>
  <c r="P462" i="14"/>
  <c r="P463" i="14"/>
  <c r="P469" i="14"/>
  <c r="P465" i="14"/>
  <c r="P466" i="14"/>
  <c r="P467" i="14"/>
  <c r="P468" i="14"/>
  <c r="P470" i="14"/>
  <c r="P471" i="14"/>
  <c r="P472" i="14"/>
  <c r="P473" i="14"/>
  <c r="P474" i="14"/>
  <c r="P475" i="14"/>
  <c r="P476" i="14"/>
  <c r="P477" i="14"/>
  <c r="P478" i="14"/>
  <c r="P479" i="14"/>
  <c r="P480" i="14"/>
  <c r="P481" i="14"/>
  <c r="P482" i="14"/>
  <c r="P483" i="14"/>
  <c r="P484" i="14"/>
  <c r="P489" i="14"/>
  <c r="P485" i="14"/>
  <c r="P486" i="14"/>
  <c r="P487" i="14"/>
  <c r="P488" i="14"/>
  <c r="P494" i="14"/>
  <c r="P490" i="14"/>
  <c r="P491" i="14"/>
  <c r="P492" i="14"/>
  <c r="P493" i="14"/>
  <c r="P495" i="14"/>
  <c r="P500" i="14"/>
  <c r="P501" i="14"/>
  <c r="P502" i="14"/>
  <c r="P496" i="14"/>
  <c r="P503" i="14"/>
  <c r="P504" i="14"/>
  <c r="P497" i="14"/>
  <c r="P505" i="14"/>
  <c r="P506" i="14"/>
  <c r="P498" i="14"/>
  <c r="P507" i="14"/>
  <c r="P499" i="14"/>
  <c r="P508" i="14"/>
  <c r="P509" i="14"/>
  <c r="P510" i="14"/>
  <c r="P511" i="14"/>
  <c r="P512" i="14"/>
  <c r="P513" i="14"/>
  <c r="P518" i="14"/>
  <c r="P514" i="14"/>
  <c r="P515" i="14"/>
  <c r="P519" i="14"/>
  <c r="P516" i="14"/>
  <c r="P520" i="14"/>
  <c r="P517" i="14"/>
  <c r="P521" i="14"/>
  <c r="P522" i="14"/>
  <c r="P523" i="14"/>
  <c r="P524" i="14"/>
  <c r="P525" i="14"/>
  <c r="P530" i="14"/>
  <c r="P531" i="14"/>
  <c r="P526" i="14"/>
  <c r="P527" i="14"/>
  <c r="P528" i="14"/>
  <c r="P529" i="14"/>
  <c r="P536" i="14"/>
  <c r="P532" i="14"/>
  <c r="P533" i="14"/>
  <c r="P537" i="14"/>
  <c r="P534" i="14"/>
  <c r="P538" i="14"/>
  <c r="P535" i="14"/>
  <c r="P539" i="14"/>
  <c r="P540" i="14"/>
  <c r="P541" i="14"/>
  <c r="P542" i="14"/>
  <c r="P543" i="14"/>
  <c r="P684" i="14"/>
  <c r="P685" i="14"/>
  <c r="P686" i="14"/>
  <c r="P687" i="14"/>
  <c r="P688" i="14"/>
  <c r="P689" i="14"/>
  <c r="P690" i="14"/>
  <c r="P691" i="14"/>
  <c r="P692" i="14"/>
  <c r="P693" i="14"/>
  <c r="P694" i="14"/>
  <c r="P695" i="14"/>
  <c r="P696" i="14"/>
  <c r="P697" i="14"/>
  <c r="P698" i="14"/>
  <c r="P699" i="14"/>
  <c r="P700" i="14"/>
  <c r="P701" i="14"/>
  <c r="P702" i="14"/>
  <c r="P703" i="14"/>
  <c r="P704" i="14"/>
  <c r="P705" i="14"/>
  <c r="P706" i="14"/>
  <c r="P707" i="14"/>
  <c r="P708" i="14"/>
  <c r="P709" i="14"/>
  <c r="P710" i="14"/>
  <c r="P711" i="14"/>
  <c r="P712" i="14"/>
  <c r="P713" i="14"/>
  <c r="P714" i="14"/>
  <c r="P715" i="14"/>
  <c r="P716" i="14"/>
  <c r="P135" i="14"/>
  <c r="P136" i="14"/>
  <c r="P137" i="14"/>
  <c r="P138" i="14"/>
  <c r="P139" i="14"/>
  <c r="P140" i="14"/>
  <c r="P141" i="14"/>
  <c r="P142" i="14"/>
  <c r="P143" i="14"/>
  <c r="P145" i="14"/>
  <c r="P144" i="14"/>
  <c r="P146" i="14"/>
  <c r="P147" i="14"/>
  <c r="P148" i="14"/>
  <c r="P149" i="14"/>
  <c r="P150" i="14"/>
  <c r="P151" i="14"/>
  <c r="P152" i="14"/>
  <c r="P153" i="14"/>
  <c r="P154" i="14"/>
  <c r="P155" i="14"/>
  <c r="P156" i="14"/>
  <c r="P157" i="14"/>
  <c r="P314" i="14"/>
  <c r="P315" i="14"/>
  <c r="P316" i="14"/>
  <c r="P317" i="14"/>
  <c r="P318" i="14"/>
  <c r="P319" i="14"/>
  <c r="P320" i="14"/>
  <c r="P321" i="14"/>
  <c r="P322" i="14"/>
  <c r="P324" i="14"/>
  <c r="P323" i="14"/>
  <c r="P325" i="14"/>
  <c r="P326" i="14"/>
  <c r="P327" i="14"/>
  <c r="P328" i="14"/>
  <c r="P329" i="14"/>
  <c r="P330" i="14"/>
  <c r="P331" i="14"/>
  <c r="P332" i="14"/>
  <c r="P333" i="14"/>
  <c r="P334" i="14"/>
  <c r="P335" i="14"/>
  <c r="P336" i="14"/>
  <c r="P544" i="14"/>
  <c r="P545" i="14"/>
  <c r="P546" i="14"/>
  <c r="P547" i="14"/>
  <c r="P548" i="14"/>
  <c r="P549" i="14"/>
  <c r="P550" i="14"/>
  <c r="P551" i="14"/>
  <c r="P552" i="14"/>
  <c r="P554" i="14"/>
  <c r="P553" i="14"/>
  <c r="P555" i="14"/>
  <c r="P556" i="14"/>
  <c r="P557" i="14"/>
  <c r="P558" i="14"/>
  <c r="P559" i="14"/>
  <c r="P560" i="14"/>
  <c r="P561" i="14"/>
  <c r="P562" i="14"/>
  <c r="P563" i="14"/>
  <c r="P564" i="14"/>
  <c r="P565" i="14"/>
  <c r="P566" i="14"/>
  <c r="P717" i="14"/>
  <c r="P718" i="14"/>
  <c r="P719" i="14"/>
  <c r="P720" i="14"/>
  <c r="P721" i="14"/>
  <c r="P722" i="14"/>
  <c r="P723" i="14"/>
  <c r="P724" i="14"/>
  <c r="P725" i="14"/>
  <c r="P727" i="14"/>
  <c r="P726" i="14"/>
  <c r="P728" i="14"/>
  <c r="P729" i="14"/>
  <c r="P730" i="14"/>
  <c r="P731" i="14"/>
  <c r="P732" i="14"/>
  <c r="P733" i="14"/>
  <c r="P734" i="14"/>
  <c r="P735" i="14"/>
  <c r="P736" i="14"/>
  <c r="P737" i="14"/>
  <c r="P738" i="14"/>
  <c r="P739" i="14"/>
  <c r="P740" i="14"/>
  <c r="P741" i="14"/>
  <c r="P742" i="14"/>
  <c r="P743" i="14"/>
  <c r="P744" i="14"/>
  <c r="P745" i="14"/>
  <c r="P337" i="14"/>
  <c r="P338" i="14"/>
  <c r="P339" i="14"/>
  <c r="P340" i="14"/>
  <c r="P341" i="14"/>
  <c r="P342"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1" i="14"/>
  <c r="P372" i="14"/>
  <c r="P373" i="14"/>
  <c r="P374" i="14"/>
  <c r="P567" i="14"/>
  <c r="P568" i="14"/>
  <c r="P569" i="14"/>
  <c r="P570" i="14"/>
  <c r="P571" i="14"/>
  <c r="P572" i="14"/>
  <c r="P573" i="14"/>
  <c r="P574" i="14"/>
  <c r="P575" i="14"/>
  <c r="P576" i="14"/>
  <c r="P577" i="14"/>
  <c r="P578" i="14"/>
  <c r="P579" i="14"/>
  <c r="P580"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746" i="14"/>
  <c r="P747" i="14"/>
  <c r="P748" i="14"/>
  <c r="P749" i="14"/>
  <c r="P750" i="14"/>
  <c r="P751" i="14"/>
  <c r="P752" i="14"/>
  <c r="P753" i="14"/>
  <c r="P754" i="14"/>
  <c r="P755" i="14"/>
  <c r="P756" i="14"/>
  <c r="P757" i="14"/>
  <c r="P758" i="14"/>
  <c r="P759" i="14"/>
  <c r="P760" i="14"/>
  <c r="P761" i="14"/>
  <c r="P762" i="14"/>
  <c r="P763" i="14"/>
  <c r="P764" i="14"/>
  <c r="P765" i="14"/>
  <c r="P766" i="14"/>
  <c r="P767" i="14"/>
  <c r="P768" i="14"/>
  <c r="P769" i="14"/>
  <c r="P770" i="14"/>
  <c r="P771" i="14"/>
  <c r="P772" i="14"/>
  <c r="P773" i="14"/>
  <c r="P774" i="14"/>
  <c r="P775" i="14"/>
  <c r="P776" i="14"/>
  <c r="P777" i="14"/>
  <c r="P778" i="14"/>
  <c r="P779" i="14"/>
  <c r="P780" i="14"/>
  <c r="P781" i="14"/>
  <c r="P782" i="14"/>
  <c r="P783" i="14"/>
  <c r="P375" i="14"/>
  <c r="P376" i="14"/>
  <c r="P377" i="14"/>
  <c r="P378" i="14"/>
  <c r="P605" i="14"/>
  <c r="P606" i="14"/>
  <c r="P607" i="14"/>
  <c r="P608" i="14"/>
  <c r="P784" i="14"/>
  <c r="P785" i="14"/>
  <c r="P786" i="14"/>
  <c r="P787" i="14"/>
  <c r="P788" i="14"/>
  <c r="P789" i="14"/>
  <c r="Q680" i="6"/>
  <c r="V682" i="14"/>
  <c r="V788" i="14"/>
  <c r="V787" i="14"/>
  <c r="V786" i="14"/>
  <c r="V785" i="14"/>
  <c r="V784" i="14"/>
  <c r="V608" i="14"/>
  <c r="V607" i="14"/>
  <c r="V606" i="14"/>
  <c r="V605" i="14"/>
  <c r="V378" i="14"/>
  <c r="V377" i="14"/>
  <c r="V376" i="14"/>
  <c r="V375" i="14"/>
  <c r="W782" i="14"/>
  <c r="V782" i="14"/>
  <c r="V780" i="14"/>
  <c r="V778" i="14"/>
  <c r="V777" i="14"/>
  <c r="V772" i="14"/>
  <c r="V770" i="14"/>
  <c r="V768" i="14"/>
  <c r="W765" i="14"/>
  <c r="V765" i="14"/>
  <c r="W764" i="14"/>
  <c r="V764" i="14"/>
  <c r="W763" i="14"/>
  <c r="V763" i="14"/>
  <c r="W762" i="14"/>
  <c r="V762" i="14"/>
  <c r="W761" i="14"/>
  <c r="V761" i="14"/>
  <c r="W760" i="14"/>
  <c r="V760" i="14"/>
  <c r="W752" i="14"/>
  <c r="V752" i="14"/>
  <c r="W751" i="14"/>
  <c r="V751" i="14"/>
  <c r="W750" i="14"/>
  <c r="V750" i="14"/>
  <c r="W603" i="14"/>
  <c r="V603" i="14"/>
  <c r="V601" i="14"/>
  <c r="V599" i="14"/>
  <c r="V598" i="14"/>
  <c r="V593" i="14"/>
  <c r="V591" i="14"/>
  <c r="V589" i="14"/>
  <c r="W586" i="14"/>
  <c r="V586" i="14"/>
  <c r="W585" i="14"/>
  <c r="V585" i="14"/>
  <c r="W584" i="14"/>
  <c r="V584" i="14"/>
  <c r="W583" i="14"/>
  <c r="V583" i="14"/>
  <c r="W582" i="14"/>
  <c r="V582" i="14"/>
  <c r="W581" i="14"/>
  <c r="V581" i="14"/>
  <c r="W573" i="14"/>
  <c r="V573" i="14"/>
  <c r="W572" i="14"/>
  <c r="V572" i="14"/>
  <c r="W571" i="14"/>
  <c r="V571" i="14"/>
  <c r="W373" i="14"/>
  <c r="V373" i="14"/>
  <c r="V371" i="14"/>
  <c r="V369" i="14"/>
  <c r="V368" i="14"/>
  <c r="V363" i="14"/>
  <c r="V361" i="14"/>
  <c r="V359" i="14"/>
  <c r="W356" i="14"/>
  <c r="V356" i="14"/>
  <c r="W355" i="14"/>
  <c r="V355" i="14"/>
  <c r="W354" i="14"/>
  <c r="V354" i="14"/>
  <c r="W353" i="14"/>
  <c r="V353" i="14"/>
  <c r="W352" i="14"/>
  <c r="V352" i="14"/>
  <c r="W351" i="14"/>
  <c r="V351" i="14"/>
  <c r="W343" i="14"/>
  <c r="V343" i="14"/>
  <c r="W342" i="14"/>
  <c r="V342" i="14"/>
  <c r="W341" i="14"/>
  <c r="V341" i="14"/>
  <c r="W743" i="14"/>
  <c r="V743" i="14"/>
  <c r="V742" i="14"/>
  <c r="V741" i="14"/>
  <c r="V740" i="14"/>
  <c r="V739" i="14"/>
  <c r="V738" i="14"/>
  <c r="V737" i="14"/>
  <c r="V736" i="14"/>
  <c r="V735" i="14"/>
  <c r="V734" i="14"/>
  <c r="V733" i="14"/>
  <c r="V732" i="14"/>
  <c r="V731" i="14"/>
  <c r="V730" i="14"/>
  <c r="V729" i="14"/>
  <c r="V728" i="14"/>
  <c r="V726" i="14"/>
  <c r="V727" i="14"/>
  <c r="V725" i="14"/>
  <c r="V724" i="14"/>
  <c r="V723" i="14"/>
  <c r="W722" i="14"/>
  <c r="V722" i="14"/>
  <c r="W721" i="14"/>
  <c r="V721" i="14"/>
  <c r="W720" i="14"/>
  <c r="V720" i="14"/>
  <c r="V719" i="14"/>
  <c r="V718" i="14"/>
  <c r="V717" i="14"/>
  <c r="V566" i="14"/>
  <c r="V565" i="14"/>
  <c r="V564" i="14"/>
  <c r="V563" i="14"/>
  <c r="V562" i="14"/>
  <c r="V561" i="14"/>
  <c r="V560" i="14"/>
  <c r="V559" i="14"/>
  <c r="V558" i="14"/>
  <c r="V557" i="14"/>
  <c r="V556" i="14"/>
  <c r="V555" i="14"/>
  <c r="V553" i="14"/>
  <c r="V554" i="14"/>
  <c r="V552" i="14"/>
  <c r="V551" i="14"/>
  <c r="V550" i="14"/>
  <c r="W549" i="14"/>
  <c r="V549" i="14"/>
  <c r="W548" i="14"/>
  <c r="V548" i="14"/>
  <c r="W547" i="14"/>
  <c r="V547" i="14"/>
  <c r="V546" i="14"/>
  <c r="V545" i="14"/>
  <c r="V544" i="14"/>
  <c r="V336" i="14"/>
  <c r="V335" i="14"/>
  <c r="V334" i="14"/>
  <c r="V333" i="14"/>
  <c r="V332" i="14"/>
  <c r="V331" i="14"/>
  <c r="V330" i="14"/>
  <c r="V329" i="14"/>
  <c r="V328" i="14"/>
  <c r="V327" i="14"/>
  <c r="V326" i="14"/>
  <c r="V325" i="14"/>
  <c r="V323" i="14"/>
  <c r="V324" i="14"/>
  <c r="V322" i="14"/>
  <c r="V321" i="14"/>
  <c r="V320" i="14"/>
  <c r="W319" i="14"/>
  <c r="V319" i="14"/>
  <c r="W318" i="14"/>
  <c r="V318" i="14"/>
  <c r="W317" i="14"/>
  <c r="V317" i="14"/>
  <c r="V316" i="14"/>
  <c r="V315" i="14"/>
  <c r="V314" i="14"/>
  <c r="V157" i="14"/>
  <c r="V156" i="14"/>
  <c r="V155" i="14"/>
  <c r="V154" i="14"/>
  <c r="V153" i="14"/>
  <c r="V152" i="14"/>
  <c r="V151" i="14"/>
  <c r="V150" i="14"/>
  <c r="V149" i="14"/>
  <c r="V148" i="14"/>
  <c r="V147" i="14"/>
  <c r="V146" i="14"/>
  <c r="V144" i="14"/>
  <c r="V145" i="14"/>
  <c r="V143" i="14"/>
  <c r="V142" i="14"/>
  <c r="V141" i="14"/>
  <c r="W140" i="14"/>
  <c r="V140" i="14"/>
  <c r="W139" i="14"/>
  <c r="V139" i="14"/>
  <c r="W138" i="14"/>
  <c r="V138" i="14"/>
  <c r="V137" i="14"/>
  <c r="V136" i="14"/>
  <c r="V135" i="14"/>
  <c r="V716" i="14"/>
  <c r="V714" i="14"/>
  <c r="V712" i="14"/>
  <c r="W709" i="14"/>
  <c r="V709" i="14"/>
  <c r="V702" i="14"/>
  <c r="V701" i="14"/>
  <c r="V700" i="14"/>
  <c r="V698" i="14"/>
  <c r="V696" i="14"/>
  <c r="W695" i="14"/>
  <c r="V695" i="14"/>
  <c r="W693" i="14"/>
  <c r="V693" i="14"/>
  <c r="W692" i="14"/>
  <c r="V692" i="14"/>
  <c r="W691" i="14"/>
  <c r="V691" i="14"/>
  <c r="W688" i="14"/>
  <c r="V688" i="14"/>
  <c r="W687" i="14"/>
  <c r="V687" i="14"/>
  <c r="W686" i="14"/>
  <c r="V686" i="14"/>
  <c r="V685" i="14"/>
  <c r="W684" i="14"/>
  <c r="V684" i="14"/>
  <c r="V543" i="14"/>
  <c r="V542" i="14"/>
  <c r="V541" i="14"/>
  <c r="V540" i="14"/>
  <c r="V539" i="14"/>
  <c r="V535" i="14"/>
  <c r="V538" i="14"/>
  <c r="V534" i="14"/>
  <c r="V537" i="14"/>
  <c r="V533" i="14"/>
  <c r="V532" i="14"/>
  <c r="V536" i="14"/>
  <c r="V529" i="14"/>
  <c r="V528" i="14"/>
  <c r="V527" i="14"/>
  <c r="V526" i="14"/>
  <c r="V531" i="14"/>
  <c r="V530" i="14"/>
  <c r="V525" i="14"/>
  <c r="V524" i="14"/>
  <c r="V523" i="14"/>
  <c r="V522" i="14"/>
  <c r="V521" i="14"/>
  <c r="V517" i="14"/>
  <c r="V520" i="14"/>
  <c r="V516" i="14"/>
  <c r="V519" i="14"/>
  <c r="V515" i="14"/>
  <c r="V514" i="14"/>
  <c r="V518" i="14"/>
  <c r="V499" i="14"/>
  <c r="V507" i="14"/>
  <c r="V498" i="14"/>
  <c r="V506" i="14"/>
  <c r="V505" i="14"/>
  <c r="V497" i="14"/>
  <c r="V504" i="14"/>
  <c r="V503" i="14"/>
  <c r="V496" i="14"/>
  <c r="V502" i="14"/>
  <c r="V501" i="14"/>
  <c r="V500" i="14"/>
  <c r="V495" i="14"/>
  <c r="V493" i="14"/>
  <c r="V492" i="14"/>
  <c r="V491" i="14"/>
  <c r="V490" i="14"/>
  <c r="V494" i="14"/>
  <c r="V488" i="14"/>
  <c r="V487" i="14"/>
  <c r="V486" i="14"/>
  <c r="V485" i="14"/>
  <c r="V489" i="14"/>
  <c r="V484" i="14"/>
  <c r="V483" i="14"/>
  <c r="V482" i="14"/>
  <c r="V481" i="14"/>
  <c r="V480" i="14"/>
  <c r="V479" i="14"/>
  <c r="V478" i="14"/>
  <c r="V477" i="14"/>
  <c r="V476" i="14"/>
  <c r="V475" i="14"/>
  <c r="V474" i="14"/>
  <c r="V473" i="14"/>
  <c r="V472" i="14"/>
  <c r="V471" i="14"/>
  <c r="V470" i="14"/>
  <c r="V468" i="14"/>
  <c r="V467" i="14"/>
  <c r="V466" i="14"/>
  <c r="V465" i="14"/>
  <c r="V469" i="14"/>
  <c r="V463" i="14"/>
  <c r="V462" i="14"/>
  <c r="V461" i="14"/>
  <c r="V460" i="14"/>
  <c r="V464" i="14"/>
  <c r="V459" i="14"/>
  <c r="V457" i="14"/>
  <c r="V456" i="14"/>
  <c r="V455" i="14"/>
  <c r="V454" i="14"/>
  <c r="V458" i="14"/>
  <c r="V453" i="14"/>
  <c r="V452" i="14"/>
  <c r="V451" i="14"/>
  <c r="V450" i="14"/>
  <c r="V449" i="14"/>
  <c r="V448" i="14"/>
  <c r="V447" i="14"/>
  <c r="V446" i="14"/>
  <c r="V445" i="14"/>
  <c r="V444" i="14"/>
  <c r="V443" i="14"/>
  <c r="V442" i="14"/>
  <c r="V441" i="14"/>
  <c r="V440" i="14"/>
  <c r="V438" i="14"/>
  <c r="V437" i="14"/>
  <c r="V436" i="14"/>
  <c r="V435" i="14"/>
  <c r="V439" i="14"/>
  <c r="V434" i="14"/>
  <c r="V433" i="14"/>
  <c r="V432" i="14"/>
  <c r="V431" i="14"/>
  <c r="V430" i="14"/>
  <c r="V429" i="14"/>
  <c r="V428" i="14"/>
  <c r="V427" i="14"/>
  <c r="V426" i="14"/>
  <c r="V425" i="14"/>
  <c r="V424" i="14"/>
  <c r="V423" i="14"/>
  <c r="V422" i="14"/>
  <c r="V421" i="14"/>
  <c r="V420" i="14"/>
  <c r="V419" i="14"/>
  <c r="V418" i="14"/>
  <c r="V417" i="14"/>
  <c r="V416" i="14"/>
  <c r="V415" i="14"/>
  <c r="V414" i="14"/>
  <c r="V413" i="14"/>
  <c r="V412" i="14"/>
  <c r="V411" i="14"/>
  <c r="V313" i="14"/>
  <c r="V312" i="14"/>
  <c r="V311" i="14"/>
  <c r="V310" i="14"/>
  <c r="V309" i="14"/>
  <c r="V305" i="14"/>
  <c r="V308" i="14"/>
  <c r="V304" i="14"/>
  <c r="V307" i="14"/>
  <c r="V303" i="14"/>
  <c r="V302" i="14"/>
  <c r="V306" i="14"/>
  <c r="V299" i="14"/>
  <c r="V298" i="14"/>
  <c r="V297" i="14"/>
  <c r="V296" i="14"/>
  <c r="V301" i="14"/>
  <c r="V300" i="14"/>
  <c r="V295" i="14"/>
  <c r="V294" i="14"/>
  <c r="V293" i="14"/>
  <c r="V292" i="14"/>
  <c r="V291" i="14"/>
  <c r="V287" i="14"/>
  <c r="V290" i="14"/>
  <c r="V286" i="14"/>
  <c r="V289" i="14"/>
  <c r="V285" i="14"/>
  <c r="V284" i="14"/>
  <c r="V288" i="14"/>
  <c r="V269" i="14"/>
  <c r="V277" i="14"/>
  <c r="V268" i="14"/>
  <c r="V276" i="14"/>
  <c r="V275" i="14"/>
  <c r="V267" i="14"/>
  <c r="V274" i="14"/>
  <c r="V273" i="14"/>
  <c r="V266" i="14"/>
  <c r="V272" i="14"/>
  <c r="V271" i="14"/>
  <c r="V270" i="14"/>
  <c r="V265" i="14"/>
  <c r="V263" i="14"/>
  <c r="V262" i="14"/>
  <c r="V261" i="14"/>
  <c r="V260" i="14"/>
  <c r="V264" i="14"/>
  <c r="V258" i="14"/>
  <c r="V257" i="14"/>
  <c r="V256" i="14"/>
  <c r="V255" i="14"/>
  <c r="V259" i="14"/>
  <c r="V254" i="14"/>
  <c r="V253" i="14"/>
  <c r="V252" i="14"/>
  <c r="V251" i="14"/>
  <c r="V250" i="14"/>
  <c r="V249" i="14"/>
  <c r="V248" i="14"/>
  <c r="V247" i="14"/>
  <c r="V246" i="14"/>
  <c r="V245" i="14"/>
  <c r="V244" i="14"/>
  <c r="V243" i="14"/>
  <c r="V242" i="14"/>
  <c r="V241" i="14"/>
  <c r="V240" i="14"/>
  <c r="V238" i="14"/>
  <c r="V237" i="14"/>
  <c r="V236" i="14"/>
  <c r="V235" i="14"/>
  <c r="V239" i="14"/>
  <c r="V233" i="14"/>
  <c r="V232" i="14"/>
  <c r="V231" i="14"/>
  <c r="V230" i="14"/>
  <c r="V234" i="14"/>
  <c r="V229" i="14"/>
  <c r="V227" i="14"/>
  <c r="V226" i="14"/>
  <c r="V225" i="14"/>
  <c r="V224" i="14"/>
  <c r="V228" i="14"/>
  <c r="V223" i="14"/>
  <c r="V222" i="14"/>
  <c r="V221" i="14"/>
  <c r="V220" i="14"/>
  <c r="V219" i="14"/>
  <c r="V218" i="14"/>
  <c r="V217" i="14"/>
  <c r="V216" i="14"/>
  <c r="V215" i="14"/>
  <c r="V214" i="14"/>
  <c r="V213" i="14"/>
  <c r="V212" i="14"/>
  <c r="V211" i="14"/>
  <c r="V210" i="14"/>
  <c r="V208" i="14"/>
  <c r="V207" i="14"/>
  <c r="V206" i="14"/>
  <c r="V205" i="14"/>
  <c r="V209" i="14"/>
  <c r="V204" i="14"/>
  <c r="V203" i="14"/>
  <c r="V202" i="14"/>
  <c r="V201" i="14"/>
  <c r="V200" i="14"/>
  <c r="V199" i="14"/>
  <c r="V198" i="14"/>
  <c r="V197" i="14"/>
  <c r="V196" i="14"/>
  <c r="V195" i="14"/>
  <c r="V194" i="14"/>
  <c r="V193" i="14"/>
  <c r="V192" i="14"/>
  <c r="V191" i="14"/>
  <c r="V190" i="14"/>
  <c r="V189" i="14"/>
  <c r="V188" i="14"/>
  <c r="V187" i="14"/>
  <c r="V186" i="14"/>
  <c r="V185" i="14"/>
  <c r="V184" i="14"/>
  <c r="V183" i="14"/>
  <c r="V182" i="14"/>
  <c r="V181" i="14"/>
  <c r="V134" i="14"/>
  <c r="V133" i="14"/>
  <c r="V132" i="14"/>
  <c r="V131" i="14"/>
  <c r="V130" i="14"/>
  <c r="V126" i="14"/>
  <c r="V129" i="14"/>
  <c r="V125" i="14"/>
  <c r="V128" i="14"/>
  <c r="V124" i="14"/>
  <c r="V123" i="14"/>
  <c r="V127" i="14"/>
  <c r="V120" i="14"/>
  <c r="V119" i="14"/>
  <c r="V118" i="14"/>
  <c r="V117" i="14"/>
  <c r="V122" i="14"/>
  <c r="V121" i="14"/>
  <c r="V116" i="14"/>
  <c r="V115" i="14"/>
  <c r="V114" i="14"/>
  <c r="V113" i="14"/>
  <c r="V112" i="14"/>
  <c r="V108" i="14"/>
  <c r="V111" i="14"/>
  <c r="V107" i="14"/>
  <c r="V110" i="14"/>
  <c r="V106" i="14"/>
  <c r="V105" i="14"/>
  <c r="V109" i="14"/>
  <c r="V90" i="14"/>
  <c r="V98" i="14"/>
  <c r="V89" i="14"/>
  <c r="V97" i="14"/>
  <c r="V96" i="14"/>
  <c r="V88" i="14"/>
  <c r="V95" i="14"/>
  <c r="V94" i="14"/>
  <c r="V87" i="14"/>
  <c r="V93" i="14"/>
  <c r="V92" i="14"/>
  <c r="V91" i="14"/>
  <c r="V86" i="14"/>
  <c r="V84" i="14"/>
  <c r="V83" i="14"/>
  <c r="V82" i="14"/>
  <c r="V81" i="14"/>
  <c r="V85" i="14"/>
  <c r="V79" i="14"/>
  <c r="V78" i="14"/>
  <c r="V77" i="14"/>
  <c r="V76" i="14"/>
  <c r="V80" i="14"/>
  <c r="V75" i="14"/>
  <c r="V74" i="14"/>
  <c r="V73" i="14"/>
  <c r="V72" i="14"/>
  <c r="V71" i="14"/>
  <c r="V70" i="14"/>
  <c r="V69" i="14"/>
  <c r="V68" i="14"/>
  <c r="V67" i="14"/>
  <c r="V66" i="14"/>
  <c r="V65" i="14"/>
  <c r="V64" i="14"/>
  <c r="V63" i="14"/>
  <c r="V62" i="14"/>
  <c r="V61" i="14"/>
  <c r="V59" i="14"/>
  <c r="V58" i="14"/>
  <c r="V57" i="14"/>
  <c r="V56" i="14"/>
  <c r="V60" i="14"/>
  <c r="V54" i="14"/>
  <c r="V53" i="14"/>
  <c r="V52" i="14"/>
  <c r="V51" i="14"/>
  <c r="V55" i="14"/>
  <c r="V50" i="14"/>
  <c r="V48" i="14"/>
  <c r="V47" i="14"/>
  <c r="V46" i="14"/>
  <c r="V45" i="14"/>
  <c r="V49" i="14"/>
  <c r="V44" i="14"/>
  <c r="V43" i="14"/>
  <c r="V42" i="14"/>
  <c r="V41" i="14"/>
  <c r="V40" i="14"/>
  <c r="V39" i="14"/>
  <c r="V38" i="14"/>
  <c r="V37" i="14"/>
  <c r="V36" i="14"/>
  <c r="V35" i="14"/>
  <c r="V34" i="14"/>
  <c r="V33" i="14"/>
  <c r="V32" i="14"/>
  <c r="V31" i="14"/>
  <c r="V29" i="14"/>
  <c r="V28" i="14"/>
  <c r="V27" i="14"/>
  <c r="V26" i="14"/>
  <c r="V30" i="14"/>
  <c r="V25" i="14"/>
  <c r="V24" i="14"/>
  <c r="V23" i="14"/>
  <c r="V22" i="14"/>
  <c r="V21" i="14"/>
  <c r="V20" i="14"/>
  <c r="V19" i="14"/>
  <c r="V18" i="14"/>
  <c r="V17" i="14"/>
  <c r="V16" i="14"/>
  <c r="V15" i="14"/>
  <c r="V14" i="14"/>
  <c r="V13" i="14"/>
  <c r="V12" i="14"/>
  <c r="V11" i="14"/>
  <c r="V10" i="14"/>
  <c r="V9" i="14"/>
  <c r="V8" i="14"/>
  <c r="V7" i="14"/>
  <c r="V6" i="14"/>
  <c r="V5" i="14"/>
  <c r="V4" i="14"/>
  <c r="V3" i="14"/>
  <c r="V2" i="14"/>
  <c r="W851" i="14"/>
  <c r="V851" i="14"/>
  <c r="V850" i="14"/>
  <c r="V849" i="14"/>
  <c r="V848" i="14"/>
  <c r="V847" i="14"/>
  <c r="V846" i="14"/>
  <c r="V845" i="14"/>
  <c r="V844" i="14"/>
  <c r="V841" i="14"/>
  <c r="V839" i="14"/>
  <c r="V836" i="14"/>
  <c r="V834" i="14"/>
  <c r="V832" i="14"/>
  <c r="V829" i="14"/>
  <c r="W828" i="14"/>
  <c r="V828" i="14"/>
  <c r="W827" i="14"/>
  <c r="V827" i="14"/>
  <c r="V820" i="14"/>
  <c r="W816" i="14"/>
  <c r="V816" i="14"/>
  <c r="W815" i="14"/>
  <c r="V815" i="14"/>
  <c r="W814" i="14"/>
  <c r="V814" i="14"/>
  <c r="W813" i="14"/>
  <c r="V813" i="14"/>
  <c r="V683" i="14"/>
  <c r="V410" i="14"/>
  <c r="V180" i="14"/>
  <c r="V675" i="14"/>
  <c r="V674" i="14"/>
  <c r="V673" i="14"/>
  <c r="V672" i="14"/>
  <c r="V668" i="14"/>
  <c r="V409" i="14"/>
  <c r="V408" i="14"/>
  <c r="V407" i="14"/>
  <c r="V406" i="14"/>
  <c r="V405" i="14"/>
  <c r="V179" i="14"/>
  <c r="V178" i="14"/>
  <c r="V177" i="14"/>
  <c r="V176" i="14"/>
  <c r="V175" i="14"/>
  <c r="V806" i="14"/>
  <c r="V805" i="14"/>
  <c r="V804" i="14"/>
  <c r="V803" i="14"/>
  <c r="V797" i="14"/>
  <c r="V795" i="14"/>
  <c r="V793" i="14"/>
  <c r="W792" i="14"/>
  <c r="V792" i="14"/>
  <c r="W791" i="14"/>
  <c r="V791" i="14"/>
  <c r="V790" i="14"/>
  <c r="V667" i="14"/>
  <c r="V666" i="14"/>
  <c r="V665" i="14"/>
  <c r="V664" i="14"/>
  <c r="V663" i="14"/>
  <c r="W662" i="14"/>
  <c r="V662" i="14"/>
  <c r="W661" i="14"/>
  <c r="V661" i="14"/>
  <c r="V660" i="14"/>
  <c r="V404" i="14"/>
  <c r="V403" i="14"/>
  <c r="V402" i="14"/>
  <c r="V401" i="14"/>
  <c r="V400" i="14"/>
  <c r="W399" i="14"/>
  <c r="V399" i="14"/>
  <c r="W398" i="14"/>
  <c r="V398" i="14"/>
  <c r="V397" i="14"/>
  <c r="V656" i="14"/>
  <c r="V654" i="14"/>
  <c r="V653" i="14"/>
  <c r="V652" i="14"/>
  <c r="S651" i="14"/>
  <c r="V650" i="14"/>
  <c r="V649" i="14"/>
  <c r="V648" i="14"/>
  <c r="V647" i="14"/>
  <c r="W644" i="14"/>
  <c r="V644" i="14"/>
  <c r="V637" i="14"/>
  <c r="V635" i="14"/>
  <c r="W633" i="14"/>
  <c r="V633" i="14"/>
  <c r="W632" i="14"/>
  <c r="V632" i="14"/>
  <c r="V631" i="14"/>
  <c r="S629" i="14"/>
  <c r="V629" i="14" s="1"/>
  <c r="V628" i="14"/>
  <c r="V618" i="14"/>
  <c r="V617" i="14"/>
  <c r="W615" i="14"/>
  <c r="V615" i="14"/>
  <c r="W614" i="14"/>
  <c r="V614" i="14"/>
  <c r="W613" i="14"/>
  <c r="V613" i="14"/>
  <c r="S610" i="14"/>
  <c r="V610" i="14" s="1"/>
  <c r="V609" i="14"/>
  <c r="V396" i="14"/>
  <c r="V395" i="14"/>
  <c r="V394" i="14"/>
  <c r="V393" i="14"/>
  <c r="V392" i="14"/>
  <c r="V391" i="14"/>
  <c r="V390" i="14"/>
  <c r="V389" i="14"/>
  <c r="W388" i="14"/>
  <c r="V388" i="14"/>
  <c r="V386" i="14"/>
  <c r="V385" i="14"/>
  <c r="W384" i="14"/>
  <c r="V384" i="14"/>
  <c r="W383" i="14"/>
  <c r="V383" i="14"/>
  <c r="V382" i="14"/>
  <c r="W381" i="14"/>
  <c r="V381" i="14"/>
  <c r="W380" i="14"/>
  <c r="V380" i="14"/>
  <c r="W379" i="14"/>
  <c r="V379" i="14"/>
  <c r="V174" i="14"/>
  <c r="V173" i="14"/>
  <c r="V172" i="14"/>
  <c r="V171" i="14"/>
  <c r="V170" i="14"/>
  <c r="V169" i="14"/>
  <c r="V168" i="14"/>
  <c r="V167" i="14"/>
  <c r="W166" i="14"/>
  <c r="V166" i="14"/>
  <c r="V165" i="14"/>
  <c r="V164" i="14"/>
  <c r="W163" i="14"/>
  <c r="V163" i="14"/>
  <c r="W162" i="14"/>
  <c r="V162" i="14"/>
  <c r="V161" i="14"/>
  <c r="W160" i="14"/>
  <c r="V160" i="14"/>
  <c r="W159" i="14"/>
  <c r="V159" i="14"/>
  <c r="W158" i="14"/>
  <c r="V158" i="14"/>
  <c r="Q2" i="12"/>
  <c r="Q3" i="12"/>
  <c r="R6" i="13"/>
  <c r="Q6" i="13"/>
  <c r="R5" i="13"/>
  <c r="Q5" i="13"/>
  <c r="R4" i="13"/>
  <c r="Q4" i="13"/>
  <c r="R3" i="13"/>
  <c r="Q3" i="13"/>
  <c r="R2" i="13"/>
  <c r="Q2" i="13"/>
  <c r="Q149" i="13"/>
  <c r="Q148" i="13"/>
  <c r="Q147" i="13"/>
  <c r="Q146" i="13"/>
  <c r="Q145" i="13"/>
  <c r="Q144" i="13"/>
  <c r="Q143" i="13"/>
  <c r="Q142" i="13"/>
  <c r="Q141" i="13"/>
  <c r="Q140" i="13"/>
  <c r="Q139" i="13"/>
  <c r="Q138" i="13"/>
  <c r="Q137" i="13"/>
  <c r="Q136" i="13"/>
  <c r="Q135" i="13"/>
  <c r="Q134" i="13"/>
  <c r="Q133" i="13"/>
  <c r="Q132" i="13"/>
  <c r="Q131" i="13"/>
  <c r="Q130" i="13"/>
  <c r="Q129" i="13"/>
  <c r="Q128" i="13"/>
  <c r="Q127" i="13"/>
  <c r="Q126" i="13"/>
  <c r="Q125" i="13"/>
  <c r="Q124" i="13"/>
  <c r="Q123" i="13"/>
  <c r="Q122" i="13"/>
  <c r="Q121" i="13"/>
  <c r="Q120" i="13"/>
  <c r="Q119" i="13"/>
  <c r="Q118" i="13"/>
  <c r="Q117" i="13"/>
  <c r="Q116" i="13"/>
  <c r="Q115" i="13"/>
  <c r="Q114" i="13"/>
  <c r="Q113" i="13"/>
  <c r="Q112" i="13"/>
  <c r="Q111" i="13"/>
  <c r="Q110" i="13"/>
  <c r="Q109" i="13"/>
  <c r="Q108" i="13"/>
  <c r="Q107" i="13"/>
  <c r="Q106" i="13"/>
  <c r="Q105" i="13"/>
  <c r="Q104" i="13"/>
  <c r="Q103" i="13"/>
  <c r="Q102" i="13"/>
  <c r="Q101" i="13"/>
  <c r="Q100" i="13"/>
  <c r="Q99" i="13"/>
  <c r="Q98" i="13"/>
  <c r="Q97" i="13"/>
  <c r="Q96" i="13"/>
  <c r="Q95" i="13"/>
  <c r="Q94" i="13"/>
  <c r="Q93" i="13"/>
  <c r="Q92" i="13"/>
  <c r="Q91" i="13"/>
  <c r="Q90" i="13"/>
  <c r="Q89" i="13"/>
  <c r="Q88" i="13"/>
  <c r="Q87" i="13"/>
  <c r="Q86" i="13"/>
  <c r="Q85" i="13"/>
  <c r="Q84" i="13"/>
  <c r="Q83" i="13"/>
  <c r="Q82" i="13"/>
  <c r="Q81" i="13"/>
  <c r="Q80" i="13"/>
  <c r="Q79" i="13"/>
  <c r="Q78" i="13"/>
  <c r="Q77" i="13"/>
  <c r="Q76" i="13"/>
  <c r="Q75" i="13"/>
  <c r="Q74" i="13"/>
  <c r="Q73" i="13"/>
  <c r="Q72" i="13"/>
  <c r="Q71" i="13"/>
  <c r="Q70" i="13"/>
  <c r="Q69" i="13"/>
  <c r="Q68" i="13"/>
  <c r="Q67" i="13"/>
  <c r="Q66" i="13"/>
  <c r="Q65" i="13"/>
  <c r="Q64" i="13"/>
  <c r="Q63" i="13"/>
  <c r="Q62" i="13"/>
  <c r="Q61" i="13"/>
  <c r="Q60" i="13"/>
  <c r="Q59" i="13"/>
  <c r="Q58" i="13"/>
  <c r="Q57" i="13"/>
  <c r="Q56" i="13"/>
  <c r="Q55" i="13"/>
  <c r="Q54" i="13"/>
  <c r="Q53" i="13"/>
  <c r="Q52" i="13"/>
  <c r="Q51" i="13"/>
  <c r="Q50" i="13"/>
  <c r="Q49" i="13"/>
  <c r="Q48" i="13"/>
  <c r="Q47" i="13"/>
  <c r="Q46" i="13"/>
  <c r="Q45" i="13"/>
  <c r="Q44" i="13"/>
  <c r="Q43" i="13"/>
  <c r="Q42" i="13"/>
  <c r="Q41" i="13"/>
  <c r="Q40" i="13"/>
  <c r="Q39" i="13"/>
  <c r="Q38" i="13"/>
  <c r="Q37" i="13"/>
  <c r="Q36" i="13"/>
  <c r="Q35" i="13"/>
  <c r="Q34" i="13"/>
  <c r="Q33" i="13"/>
  <c r="Q32" i="13"/>
  <c r="Q31" i="13"/>
  <c r="Q30" i="13"/>
  <c r="Q29" i="13"/>
  <c r="Q28" i="13"/>
  <c r="Q27" i="13"/>
  <c r="Q26" i="13"/>
  <c r="Q25" i="13"/>
  <c r="R7" i="12"/>
  <c r="Q7" i="12"/>
  <c r="R6" i="12"/>
  <c r="Q6" i="12"/>
  <c r="R5" i="12"/>
  <c r="Q5" i="12"/>
  <c r="R4" i="12"/>
  <c r="Q4" i="12"/>
  <c r="R15" i="12"/>
  <c r="Q15" i="12"/>
  <c r="R18" i="12"/>
  <c r="Q18" i="12"/>
  <c r="R14" i="12"/>
  <c r="Q14" i="12"/>
  <c r="R17" i="12"/>
  <c r="Q17" i="12"/>
  <c r="M13" i="12"/>
  <c r="Q13" i="12" s="1"/>
  <c r="R12" i="12"/>
  <c r="Q12" i="12"/>
  <c r="R16" i="12"/>
  <c r="Q16" i="12"/>
  <c r="R22" i="12"/>
  <c r="Q22" i="12"/>
  <c r="R21" i="12"/>
  <c r="Q21" i="12"/>
  <c r="R20" i="12"/>
  <c r="Q20" i="12"/>
  <c r="R19" i="12"/>
  <c r="Q19" i="12"/>
  <c r="Q11" i="12"/>
  <c r="Q10" i="12"/>
  <c r="Q9" i="12"/>
  <c r="Q8" i="12"/>
  <c r="Q111" i="11"/>
  <c r="Q110" i="11"/>
  <c r="Q109" i="11"/>
  <c r="Q108" i="11"/>
  <c r="Q107" i="11"/>
  <c r="Q106" i="11"/>
  <c r="Q105" i="11"/>
  <c r="Q104" i="11"/>
  <c r="Q103" i="11"/>
  <c r="Q102" i="11"/>
  <c r="Q101" i="11"/>
  <c r="Q100" i="11"/>
  <c r="Q99" i="11"/>
  <c r="Q98" i="11"/>
  <c r="Q97" i="11"/>
  <c r="Q96" i="11"/>
  <c r="Q95" i="11"/>
  <c r="Q94" i="11"/>
  <c r="Q93" i="11"/>
  <c r="Q92" i="11"/>
  <c r="Q91" i="11"/>
  <c r="Q90" i="11"/>
  <c r="Q89" i="11"/>
  <c r="Q88" i="11"/>
  <c r="Q87" i="11"/>
  <c r="Q86" i="11"/>
  <c r="Q85" i="11"/>
  <c r="Q84" i="11"/>
  <c r="Q83" i="11"/>
  <c r="Q82" i="11"/>
  <c r="Q81" i="11"/>
  <c r="Q80" i="11"/>
  <c r="Q79" i="11"/>
  <c r="Q78" i="11"/>
  <c r="Q77" i="11"/>
  <c r="Q76" i="11"/>
  <c r="Q75" i="11"/>
  <c r="Q74" i="11"/>
  <c r="Q73" i="11"/>
  <c r="Q72" i="11"/>
  <c r="Q71" i="11"/>
  <c r="Q70" i="11"/>
  <c r="Q69" i="11"/>
  <c r="Q68" i="11"/>
  <c r="Q67" i="11"/>
  <c r="Q66" i="11"/>
  <c r="Q65" i="11"/>
  <c r="Q64" i="11"/>
  <c r="Q63" i="11"/>
  <c r="Q62" i="11"/>
  <c r="Q61" i="11"/>
  <c r="Q60" i="11"/>
  <c r="Q59" i="11"/>
  <c r="Q58" i="11"/>
  <c r="Q57" i="11"/>
  <c r="Q56" i="11"/>
  <c r="Q55" i="11"/>
  <c r="Q54" i="11"/>
  <c r="Q53" i="11"/>
  <c r="Q52" i="11"/>
  <c r="Q51" i="11"/>
  <c r="Q50" i="11"/>
  <c r="Q49" i="11"/>
  <c r="Q48" i="11"/>
  <c r="Q47" i="11"/>
  <c r="Q46" i="11"/>
  <c r="Q45" i="11"/>
  <c r="Q44" i="11"/>
  <c r="Q43" i="11"/>
  <c r="Q42" i="11"/>
  <c r="Q41" i="11"/>
  <c r="Q40" i="11"/>
  <c r="Q39" i="11"/>
  <c r="Q38" i="11"/>
  <c r="Q37" i="11"/>
  <c r="Q36" i="11"/>
  <c r="Q35" i="11"/>
  <c r="Q34" i="11"/>
  <c r="Q33" i="11"/>
  <c r="Q32" i="11"/>
  <c r="Q31" i="11"/>
  <c r="Q30" i="11"/>
  <c r="Q29" i="11"/>
  <c r="Q28" i="11"/>
  <c r="Q27" i="11"/>
  <c r="Q26" i="11"/>
  <c r="Q25" i="11"/>
  <c r="Q24" i="11"/>
  <c r="Q23" i="11"/>
  <c r="Q22" i="11"/>
  <c r="Q21" i="11"/>
  <c r="Q20" i="11"/>
  <c r="Q19" i="11"/>
  <c r="Q18" i="11"/>
  <c r="Q17" i="11"/>
  <c r="Q16" i="11"/>
  <c r="Q15" i="11"/>
  <c r="Q14" i="11"/>
  <c r="Q13" i="11"/>
  <c r="Q12" i="11"/>
  <c r="Q11" i="11"/>
  <c r="Q10" i="11"/>
  <c r="Q9" i="11"/>
  <c r="Q8" i="11"/>
  <c r="Q7" i="11"/>
  <c r="Q6" i="11"/>
  <c r="Q5" i="11"/>
  <c r="Q4" i="11"/>
  <c r="Q3" i="11"/>
  <c r="Q2" i="11"/>
  <c r="Q143" i="10"/>
  <c r="Q142" i="10"/>
  <c r="Q141" i="10"/>
  <c r="Q140" i="10"/>
  <c r="Q139" i="10"/>
  <c r="Q138" i="10"/>
  <c r="Q137" i="10"/>
  <c r="Q136" i="10"/>
  <c r="Q135" i="10"/>
  <c r="Q134" i="10"/>
  <c r="Q133" i="10"/>
  <c r="Q132" i="10"/>
  <c r="Q131" i="10"/>
  <c r="Q130" i="10"/>
  <c r="Q129" i="10"/>
  <c r="Q128" i="10"/>
  <c r="Q127" i="10"/>
  <c r="Q126" i="10"/>
  <c r="Q125" i="10"/>
  <c r="Q124" i="10"/>
  <c r="Q123" i="10"/>
  <c r="Q122" i="10"/>
  <c r="Q121" i="10"/>
  <c r="Q120" i="10"/>
  <c r="Q119" i="10"/>
  <c r="Q118" i="10"/>
  <c r="Q117" i="10"/>
  <c r="Q116" i="10"/>
  <c r="Q115" i="10"/>
  <c r="Q114" i="10"/>
  <c r="Q113" i="10"/>
  <c r="Q112" i="10"/>
  <c r="Q111" i="10"/>
  <c r="Q110" i="10"/>
  <c r="Q109" i="10"/>
  <c r="Q108" i="10"/>
  <c r="Q107" i="10"/>
  <c r="Q106" i="10"/>
  <c r="Q105" i="10"/>
  <c r="Q104" i="10"/>
  <c r="Q103" i="10"/>
  <c r="Q102" i="10"/>
  <c r="Q101" i="10"/>
  <c r="Q100" i="10"/>
  <c r="Q99" i="10"/>
  <c r="Q98" i="10"/>
  <c r="Q97" i="10"/>
  <c r="Q96" i="10"/>
  <c r="Q95" i="10"/>
  <c r="Q94" i="10"/>
  <c r="Q93" i="10"/>
  <c r="Q92" i="10"/>
  <c r="Q91" i="10"/>
  <c r="Q90" i="10"/>
  <c r="Q89" i="10"/>
  <c r="Q88" i="10"/>
  <c r="Q87" i="10"/>
  <c r="Q86" i="10"/>
  <c r="Q85" i="10"/>
  <c r="Q84" i="10"/>
  <c r="Q83" i="10"/>
  <c r="Q82" i="10"/>
  <c r="Q81" i="10"/>
  <c r="Q80" i="10"/>
  <c r="Q79" i="10"/>
  <c r="Q78" i="10"/>
  <c r="Q77" i="10"/>
  <c r="Q76" i="10"/>
  <c r="Q75" i="10"/>
  <c r="Q74" i="10"/>
  <c r="Q73" i="10"/>
  <c r="Q72" i="10"/>
  <c r="Q71" i="10"/>
  <c r="Q70" i="10"/>
  <c r="Q69" i="10"/>
  <c r="Q68" i="10"/>
  <c r="Q67" i="10"/>
  <c r="Q66" i="10"/>
  <c r="Q65" i="10"/>
  <c r="Q64" i="10"/>
  <c r="Q63" i="10"/>
  <c r="Q62" i="10"/>
  <c r="Q61" i="10"/>
  <c r="Q60" i="10"/>
  <c r="Q59" i="10"/>
  <c r="Q58" i="10"/>
  <c r="Q57" i="10"/>
  <c r="Q56" i="10"/>
  <c r="Q55" i="10"/>
  <c r="Q54" i="10"/>
  <c r="Q53" i="10"/>
  <c r="Q52" i="10"/>
  <c r="Q51" i="10"/>
  <c r="Q50" i="10"/>
  <c r="Q49" i="10"/>
  <c r="Q48" i="10"/>
  <c r="Q47" i="10"/>
  <c r="Q46" i="10"/>
  <c r="Q45" i="10"/>
  <c r="Q44" i="10"/>
  <c r="Q43" i="10"/>
  <c r="Q42" i="10"/>
  <c r="Q41" i="10"/>
  <c r="Q40" i="10"/>
  <c r="Q39" i="10"/>
  <c r="Q38" i="10"/>
  <c r="Q37" i="10"/>
  <c r="Q36" i="10"/>
  <c r="Q35" i="10"/>
  <c r="Q34" i="10"/>
  <c r="Q33" i="10"/>
  <c r="Q32" i="10"/>
  <c r="Q31" i="10"/>
  <c r="Q30" i="10"/>
  <c r="Q29" i="10"/>
  <c r="Q28" i="10"/>
  <c r="Q27" i="10"/>
  <c r="Q26" i="10"/>
  <c r="Q25" i="10"/>
  <c r="Q24" i="10"/>
  <c r="Q23" i="10"/>
  <c r="Q22" i="10"/>
  <c r="Q21" i="10"/>
  <c r="Q20" i="10"/>
  <c r="Q19" i="10"/>
  <c r="Q18" i="10"/>
  <c r="Q17" i="10"/>
  <c r="Q16" i="10"/>
  <c r="Q15" i="10"/>
  <c r="Q14" i="10"/>
  <c r="Q13" i="10"/>
  <c r="Q12" i="10"/>
  <c r="Q11" i="10"/>
  <c r="Q10" i="10"/>
  <c r="Q9" i="10"/>
  <c r="Q8" i="10"/>
  <c r="Q7" i="10"/>
  <c r="Q6" i="10"/>
  <c r="Q5" i="10"/>
  <c r="Q4" i="10"/>
  <c r="Q3" i="10"/>
  <c r="Q2" i="10"/>
  <c r="Q197" i="9"/>
  <c r="Q196" i="9"/>
  <c r="Q195" i="9"/>
  <c r="Q194" i="9"/>
  <c r="Q193" i="9"/>
  <c r="Q192" i="9"/>
  <c r="Q191" i="9"/>
  <c r="Q190" i="9"/>
  <c r="Q189" i="9"/>
  <c r="Q188" i="9"/>
  <c r="Q187" i="9"/>
  <c r="Q186" i="9"/>
  <c r="Q185" i="9"/>
  <c r="Q184" i="9"/>
  <c r="Q183" i="9"/>
  <c r="Q182" i="9"/>
  <c r="Q181" i="9"/>
  <c r="Q180" i="9"/>
  <c r="Q179" i="9"/>
  <c r="Q178" i="9"/>
  <c r="Q177" i="9"/>
  <c r="Q176" i="9"/>
  <c r="Q175" i="9"/>
  <c r="Q174" i="9"/>
  <c r="Q173" i="9"/>
  <c r="Q172" i="9"/>
  <c r="Q171" i="9"/>
  <c r="Q170" i="9"/>
  <c r="Q169" i="9"/>
  <c r="Q168" i="9"/>
  <c r="Q167" i="9"/>
  <c r="Q166" i="9"/>
  <c r="Q165" i="9"/>
  <c r="Q164" i="9"/>
  <c r="Q163" i="9"/>
  <c r="Q162" i="9"/>
  <c r="Q161" i="9"/>
  <c r="Q160" i="9"/>
  <c r="Q159" i="9"/>
  <c r="Q158" i="9"/>
  <c r="Q157" i="9"/>
  <c r="Q156" i="9"/>
  <c r="Q155" i="9"/>
  <c r="Q154" i="9"/>
  <c r="Q153" i="9"/>
  <c r="Q152" i="9"/>
  <c r="Q151" i="9"/>
  <c r="Q150" i="9"/>
  <c r="Q149" i="9"/>
  <c r="Q148" i="9"/>
  <c r="Q147" i="9"/>
  <c r="Q146" i="9"/>
  <c r="Q145" i="9"/>
  <c r="Q144" i="9"/>
  <c r="Q143" i="9"/>
  <c r="Q142" i="9"/>
  <c r="Q141" i="9"/>
  <c r="Q140" i="9"/>
  <c r="Q139" i="9"/>
  <c r="Q138" i="9"/>
  <c r="Q137" i="9"/>
  <c r="Q136" i="9"/>
  <c r="Q135" i="9"/>
  <c r="Q134" i="9"/>
  <c r="Q133" i="9"/>
  <c r="Q132" i="9"/>
  <c r="Q131" i="9"/>
  <c r="Q130" i="9"/>
  <c r="Q129" i="9"/>
  <c r="Q128" i="9"/>
  <c r="Q127" i="9"/>
  <c r="Q126" i="9"/>
  <c r="Q125" i="9"/>
  <c r="Q124" i="9"/>
  <c r="Q123" i="9"/>
  <c r="Q122" i="9"/>
  <c r="Q121" i="9"/>
  <c r="Q120" i="9"/>
  <c r="Q119" i="9"/>
  <c r="Q118" i="9"/>
  <c r="Q117" i="9"/>
  <c r="Q116" i="9"/>
  <c r="Q115" i="9"/>
  <c r="Q114" i="9"/>
  <c r="Q113" i="9"/>
  <c r="Q112" i="9"/>
  <c r="Q111" i="9"/>
  <c r="Q110" i="9"/>
  <c r="Q109" i="9"/>
  <c r="Q108" i="9"/>
  <c r="Q107" i="9"/>
  <c r="Q106" i="9"/>
  <c r="Q105" i="9"/>
  <c r="Q104" i="9"/>
  <c r="Q103" i="9"/>
  <c r="Q102" i="9"/>
  <c r="Q101" i="9"/>
  <c r="Q100" i="9"/>
  <c r="Q99" i="9"/>
  <c r="Q98" i="9"/>
  <c r="Q97" i="9"/>
  <c r="Q96" i="9"/>
  <c r="Q95" i="9"/>
  <c r="Q94" i="9"/>
  <c r="Q93" i="9"/>
  <c r="Q92" i="9"/>
  <c r="Q91" i="9"/>
  <c r="Q90" i="9"/>
  <c r="Q89" i="9"/>
  <c r="Q88" i="9"/>
  <c r="Q87" i="9"/>
  <c r="Q86" i="9"/>
  <c r="Q85" i="9"/>
  <c r="Q84" i="9"/>
  <c r="Q83" i="9"/>
  <c r="Q82" i="9"/>
  <c r="Q81" i="9"/>
  <c r="Q80" i="9"/>
  <c r="Q79" i="9"/>
  <c r="Q78" i="9"/>
  <c r="Q77" i="9"/>
  <c r="Q76" i="9"/>
  <c r="Q75" i="9"/>
  <c r="Q74" i="9"/>
  <c r="Q73" i="9"/>
  <c r="Q72" i="9"/>
  <c r="Q71" i="9"/>
  <c r="Q70" i="9"/>
  <c r="Q69" i="9"/>
  <c r="Q68" i="9"/>
  <c r="Q67" i="9"/>
  <c r="Q66" i="9"/>
  <c r="Q65" i="9"/>
  <c r="Q64" i="9"/>
  <c r="Q63" i="9"/>
  <c r="Q62" i="9"/>
  <c r="Q61" i="9"/>
  <c r="Q60" i="9"/>
  <c r="Q59" i="9"/>
  <c r="Q58" i="9"/>
  <c r="Q57" i="9"/>
  <c r="Q56" i="9"/>
  <c r="Q55" i="9"/>
  <c r="Q54" i="9"/>
  <c r="Q53" i="9"/>
  <c r="Q52" i="9"/>
  <c r="Q51" i="9"/>
  <c r="Q50" i="9"/>
  <c r="Q49" i="9"/>
  <c r="Q48" i="9"/>
  <c r="Q47" i="9"/>
  <c r="Q46" i="9"/>
  <c r="Q45" i="9"/>
  <c r="Q44" i="9"/>
  <c r="Q43" i="9"/>
  <c r="Q42" i="9"/>
  <c r="Q41" i="9"/>
  <c r="Q40" i="9"/>
  <c r="Q39" i="9"/>
  <c r="Q38" i="9"/>
  <c r="Q37" i="9"/>
  <c r="Q36" i="9"/>
  <c r="Q35" i="9"/>
  <c r="Q34" i="9"/>
  <c r="Q33" i="9"/>
  <c r="Q32" i="9"/>
  <c r="Q31" i="9"/>
  <c r="Q30" i="9"/>
  <c r="Q29" i="9"/>
  <c r="Q28" i="9"/>
  <c r="Q27" i="9"/>
  <c r="Q26" i="9"/>
  <c r="Q25" i="9"/>
  <c r="Q24" i="9"/>
  <c r="Q23" i="9"/>
  <c r="Q22" i="9"/>
  <c r="Q21" i="9"/>
  <c r="Q20" i="9"/>
  <c r="Q19" i="9"/>
  <c r="Q18" i="9"/>
  <c r="Q17" i="9"/>
  <c r="Q16" i="9"/>
  <c r="Q15" i="9"/>
  <c r="Q14" i="9"/>
  <c r="Q13" i="9"/>
  <c r="Q12" i="9"/>
  <c r="Q11" i="9"/>
  <c r="Q10" i="9"/>
  <c r="Q9" i="9"/>
  <c r="Q8" i="9"/>
  <c r="Q7" i="9"/>
  <c r="Q6" i="9"/>
  <c r="Q5" i="9"/>
  <c r="Q4" i="9"/>
  <c r="Q3" i="9"/>
  <c r="Q2" i="9"/>
  <c r="Q715" i="6"/>
  <c r="Q713" i="6"/>
  <c r="Q668" i="6"/>
  <c r="Q405" i="6"/>
  <c r="Q175" i="6"/>
  <c r="Q784" i="6"/>
  <c r="Q397" i="6"/>
  <c r="Q660" i="6"/>
  <c r="Q790" i="6"/>
  <c r="Q137" i="6"/>
  <c r="Q316" i="6"/>
  <c r="Q546" i="6"/>
  <c r="Q719" i="6"/>
  <c r="Q399" i="6"/>
  <c r="Q398" i="6"/>
  <c r="Q662" i="6"/>
  <c r="Q661" i="6"/>
  <c r="Q792" i="6"/>
  <c r="Q791" i="6"/>
  <c r="Q780" i="6"/>
  <c r="Q601" i="6"/>
  <c r="Q371" i="6"/>
  <c r="Q849" i="6"/>
  <c r="Q778" i="6"/>
  <c r="Q599" i="6"/>
  <c r="Q369" i="6"/>
  <c r="Q847" i="6"/>
  <c r="Q785" i="6"/>
  <c r="Q605" i="6"/>
  <c r="Q375" i="6"/>
  <c r="Q154" i="6"/>
  <c r="Q333" i="6"/>
  <c r="Q563" i="6"/>
  <c r="Q736" i="6"/>
  <c r="Q136" i="6"/>
  <c r="Q315" i="6"/>
  <c r="Q545" i="6"/>
  <c r="Q718" i="6"/>
  <c r="Q135" i="6"/>
  <c r="Q314" i="6"/>
  <c r="Q544" i="6"/>
  <c r="Q717" i="6"/>
  <c r="Q674" i="6"/>
  <c r="Q408" i="6"/>
  <c r="Q178" i="6"/>
  <c r="Q675" i="6"/>
  <c r="Q409" i="6"/>
  <c r="Q179" i="6"/>
  <c r="Q673" i="6"/>
  <c r="Q407" i="6"/>
  <c r="Q177" i="6"/>
  <c r="Q161" i="6"/>
  <c r="Q382" i="6"/>
  <c r="Q631" i="6"/>
  <c r="Q180" i="6"/>
  <c r="Q410" i="6"/>
  <c r="Q683" i="6"/>
  <c r="R743" i="6" l="1"/>
  <c r="Q743" i="6"/>
  <c r="Q404" i="6"/>
  <c r="Q403" i="6"/>
  <c r="Q401" i="6"/>
  <c r="Q402" i="6"/>
  <c r="Q667" i="6"/>
  <c r="Q666" i="6"/>
  <c r="Q664" i="6"/>
  <c r="Q665" i="6"/>
  <c r="Q806" i="6"/>
  <c r="Q805" i="6"/>
  <c r="Q803" i="6"/>
  <c r="Q804" i="6"/>
  <c r="R752" i="6"/>
  <c r="Q752" i="6"/>
  <c r="R751" i="6"/>
  <c r="Q751" i="6"/>
  <c r="R750" i="6"/>
  <c r="Q750" i="6"/>
  <c r="R765" i="6"/>
  <c r="Q765" i="6"/>
  <c r="R764" i="6"/>
  <c r="Q764" i="6"/>
  <c r="R763" i="6"/>
  <c r="Q763" i="6"/>
  <c r="R762" i="6"/>
  <c r="Q762" i="6"/>
  <c r="R761" i="6"/>
  <c r="Q761" i="6"/>
  <c r="R760" i="6"/>
  <c r="Q760" i="6"/>
  <c r="R782" i="6"/>
  <c r="Q782" i="6"/>
  <c r="Q777" i="6"/>
  <c r="R573" i="6"/>
  <c r="Q573" i="6"/>
  <c r="R572" i="6"/>
  <c r="Q572" i="6"/>
  <c r="R571" i="6"/>
  <c r="Q571" i="6"/>
  <c r="R586" i="6"/>
  <c r="Q586" i="6"/>
  <c r="R585" i="6"/>
  <c r="Q585" i="6"/>
  <c r="R584" i="6"/>
  <c r="Q584" i="6"/>
  <c r="R583" i="6"/>
  <c r="Q583" i="6"/>
  <c r="R582" i="6"/>
  <c r="Q582" i="6"/>
  <c r="R581" i="6"/>
  <c r="Q581" i="6"/>
  <c r="R603" i="6"/>
  <c r="Q603" i="6"/>
  <c r="Q598" i="6"/>
  <c r="R343" i="6"/>
  <c r="Q343" i="6"/>
  <c r="R342" i="6"/>
  <c r="Q342" i="6"/>
  <c r="R341" i="6"/>
  <c r="Q341" i="6"/>
  <c r="R356" i="6"/>
  <c r="Q356" i="6"/>
  <c r="R355" i="6"/>
  <c r="Q355" i="6"/>
  <c r="R354" i="6"/>
  <c r="Q354" i="6"/>
  <c r="R353" i="6"/>
  <c r="Q353" i="6"/>
  <c r="R352" i="6"/>
  <c r="Q352" i="6"/>
  <c r="R351" i="6"/>
  <c r="Q351" i="6"/>
  <c r="R373" i="6"/>
  <c r="Q373" i="6"/>
  <c r="Q368" i="6"/>
  <c r="R851" i="6"/>
  <c r="Q851" i="6"/>
  <c r="Q848" i="6"/>
  <c r="Q850" i="6"/>
  <c r="R816" i="6"/>
  <c r="Q816" i="6"/>
  <c r="R815" i="6"/>
  <c r="Q815" i="6"/>
  <c r="R814" i="6"/>
  <c r="Q814" i="6"/>
  <c r="R813" i="6"/>
  <c r="Q813" i="6"/>
  <c r="Q846" i="6"/>
  <c r="Q845" i="6"/>
  <c r="Q844" i="6"/>
  <c r="Q829" i="6"/>
  <c r="R828" i="6"/>
  <c r="Q828" i="6"/>
  <c r="R827" i="6"/>
  <c r="Q827" i="6"/>
  <c r="Q820" i="6"/>
  <c r="Q841" i="6"/>
  <c r="Q839" i="6"/>
  <c r="R160" i="6"/>
  <c r="Q160" i="6"/>
  <c r="R159" i="6"/>
  <c r="Q159" i="6"/>
  <c r="R158" i="6"/>
  <c r="Q158" i="6"/>
  <c r="R166" i="6"/>
  <c r="Q166" i="6"/>
  <c r="R163" i="6"/>
  <c r="Q163" i="6"/>
  <c r="R162" i="6"/>
  <c r="Q162" i="6"/>
  <c r="R381" i="6"/>
  <c r="Q381" i="6"/>
  <c r="R380" i="6"/>
  <c r="Q380" i="6"/>
  <c r="R379" i="6"/>
  <c r="Q379" i="6"/>
  <c r="R388" i="6"/>
  <c r="Q388" i="6"/>
  <c r="R384" i="6"/>
  <c r="Q384" i="6"/>
  <c r="R383" i="6"/>
  <c r="Q383" i="6"/>
  <c r="R615" i="6"/>
  <c r="Q615" i="6"/>
  <c r="R614" i="6"/>
  <c r="Q614" i="6"/>
  <c r="R613" i="6"/>
  <c r="Q613" i="6"/>
  <c r="Q610" i="6"/>
  <c r="Q609" i="6"/>
  <c r="Q651" i="6"/>
  <c r="Q629" i="6"/>
  <c r="Q628" i="6"/>
  <c r="Q618" i="6"/>
  <c r="Q617" i="6"/>
  <c r="R644" i="6"/>
  <c r="Q644" i="6"/>
  <c r="R633" i="6"/>
  <c r="Q633" i="6"/>
  <c r="R632" i="6"/>
  <c r="Q632" i="6"/>
  <c r="R688" i="6"/>
  <c r="Q688" i="6"/>
  <c r="R687" i="6"/>
  <c r="Q687" i="6"/>
  <c r="R686" i="6"/>
  <c r="Q686" i="6"/>
  <c r="Q696" i="6"/>
  <c r="R695" i="6"/>
  <c r="Q695" i="6"/>
  <c r="R693" i="6"/>
  <c r="Q693" i="6"/>
  <c r="R692" i="6"/>
  <c r="Q692" i="6"/>
  <c r="R691" i="6"/>
  <c r="Q691" i="6"/>
  <c r="Q714" i="6"/>
  <c r="Q716" i="6"/>
  <c r="R709" i="6"/>
  <c r="Q709" i="6"/>
  <c r="Q685" i="6"/>
  <c r="R684" i="6"/>
  <c r="Q684" i="6"/>
  <c r="Q712" i="6"/>
  <c r="R140" i="6"/>
  <c r="Q140" i="6"/>
  <c r="R139" i="6"/>
  <c r="Q139" i="6"/>
  <c r="R138" i="6"/>
  <c r="Q138" i="6"/>
  <c r="Q157" i="6"/>
  <c r="Q156" i="6"/>
  <c r="Q155" i="6"/>
  <c r="Q152" i="6"/>
  <c r="Q151" i="6"/>
  <c r="Q150" i="6"/>
  <c r="Q153" i="6"/>
  <c r="R319" i="6"/>
  <c r="Q319" i="6"/>
  <c r="R318" i="6"/>
  <c r="Q318" i="6"/>
  <c r="R317" i="6"/>
  <c r="Q317" i="6"/>
  <c r="Q336" i="6"/>
  <c r="Q335" i="6"/>
  <c r="Q334" i="6"/>
  <c r="Q331" i="6"/>
  <c r="Q330" i="6"/>
  <c r="Q329" i="6"/>
  <c r="Q332" i="6"/>
  <c r="R549" i="6"/>
  <c r="Q549" i="6"/>
  <c r="R548" i="6"/>
  <c r="Q548" i="6"/>
  <c r="R547" i="6"/>
  <c r="Q547" i="6"/>
  <c r="Q566" i="6"/>
  <c r="Q565" i="6"/>
  <c r="Q564" i="6"/>
  <c r="Q561" i="6"/>
  <c r="Q560" i="6"/>
  <c r="Q559" i="6"/>
  <c r="Q562" i="6"/>
  <c r="R722" i="6"/>
  <c r="Q722" i="6"/>
  <c r="R721" i="6"/>
  <c r="Q721" i="6"/>
  <c r="R720" i="6"/>
  <c r="Q720" i="6"/>
  <c r="Q739" i="6"/>
  <c r="Q738" i="6"/>
  <c r="Q737" i="6"/>
  <c r="Q734" i="6"/>
  <c r="Q733" i="6"/>
  <c r="Q732" i="6"/>
  <c r="Q735" i="6"/>
  <c r="Q174" i="6"/>
  <c r="Q396" i="6"/>
  <c r="Q656" i="6"/>
  <c r="Q173" i="6"/>
  <c r="Q395" i="6"/>
  <c r="Q654" i="6"/>
  <c r="Q172" i="6"/>
  <c r="Q394" i="6"/>
  <c r="Q653" i="6"/>
  <c r="Q171" i="6"/>
  <c r="Q393" i="6"/>
  <c r="Q652" i="6"/>
  <c r="Q170" i="6"/>
  <c r="Q392" i="6"/>
  <c r="Q650" i="6"/>
  <c r="Q149" i="6"/>
  <c r="Q328" i="6"/>
  <c r="Q558" i="6"/>
  <c r="Q731" i="6"/>
  <c r="Q169" i="6"/>
  <c r="Q391" i="6"/>
  <c r="Q649" i="6"/>
  <c r="Q148" i="6"/>
  <c r="Q327" i="6"/>
  <c r="Q557" i="6"/>
  <c r="Q730" i="6"/>
  <c r="Q168" i="6"/>
  <c r="Q390" i="6"/>
  <c r="Q648" i="6"/>
  <c r="Q147" i="6"/>
  <c r="Q326" i="6"/>
  <c r="Q556" i="6"/>
  <c r="Q729" i="6"/>
  <c r="Q167" i="6"/>
  <c r="Q389" i="6"/>
  <c r="Q647" i="6"/>
  <c r="Q146" i="6"/>
  <c r="Q325" i="6"/>
  <c r="Q555" i="6"/>
  <c r="Q728" i="6"/>
  <c r="Q144" i="6"/>
  <c r="Q145" i="6"/>
  <c r="Q323" i="6"/>
  <c r="Q324" i="6"/>
  <c r="Q553" i="6"/>
  <c r="Q554" i="6"/>
  <c r="Q726" i="6"/>
  <c r="Q727" i="6"/>
  <c r="Q143" i="6"/>
  <c r="Q322" i="6"/>
  <c r="Q552" i="6"/>
  <c r="Q725" i="6"/>
  <c r="Q788" i="6"/>
  <c r="Q608" i="6"/>
  <c r="Q378" i="6"/>
  <c r="Q742" i="6"/>
  <c r="Q797" i="6"/>
  <c r="Q772" i="6"/>
  <c r="Q593" i="6"/>
  <c r="Q363" i="6"/>
  <c r="Q836" i="6"/>
  <c r="Q165" i="6"/>
  <c r="Q386" i="6"/>
  <c r="Q637" i="6"/>
  <c r="Q702" i="6"/>
  <c r="Q142" i="6"/>
  <c r="Q321" i="6"/>
  <c r="Q551" i="6"/>
  <c r="Q724" i="6"/>
  <c r="Q787" i="6"/>
  <c r="Q607" i="6"/>
  <c r="Q377" i="6"/>
  <c r="Q741" i="6"/>
  <c r="Q701" i="6"/>
  <c r="Q786" i="6"/>
  <c r="Q606" i="6"/>
  <c r="Q376" i="6"/>
  <c r="Q795" i="6"/>
  <c r="Q770" i="6"/>
  <c r="Q591" i="6"/>
  <c r="Q361" i="6"/>
  <c r="Q834" i="6"/>
  <c r="Q164" i="6"/>
  <c r="Q385" i="6"/>
  <c r="Q635" i="6"/>
  <c r="Q700" i="6"/>
  <c r="Q141" i="6"/>
  <c r="Q320" i="6"/>
  <c r="Q550" i="6"/>
  <c r="Q723" i="6"/>
  <c r="Q672" i="6"/>
  <c r="Q406" i="6"/>
  <c r="Q176" i="6"/>
  <c r="Q740" i="6"/>
  <c r="Q400" i="6"/>
  <c r="Q663" i="6"/>
  <c r="Q793" i="6"/>
  <c r="Q768" i="6"/>
  <c r="Q589" i="6"/>
  <c r="Q359" i="6"/>
  <c r="Q832" i="6"/>
  <c r="Q698" i="6"/>
  <c r="Q120" i="6"/>
  <c r="Q119" i="6"/>
  <c r="Q118" i="6"/>
  <c r="Q117" i="6"/>
  <c r="Q121" i="6"/>
  <c r="Q126" i="6"/>
  <c r="Q125" i="6"/>
  <c r="Q124" i="6"/>
  <c r="Q123" i="6"/>
  <c r="Q130" i="6"/>
  <c r="Q131" i="6"/>
  <c r="Q132" i="6"/>
  <c r="Q128" i="6"/>
  <c r="Q133" i="6"/>
  <c r="Q129" i="6"/>
  <c r="Q127" i="6"/>
  <c r="Q108" i="6"/>
  <c r="Q107" i="6"/>
  <c r="Q106" i="6"/>
  <c r="Q105" i="6"/>
  <c r="Q112" i="6"/>
  <c r="Q113" i="6"/>
  <c r="Q114" i="6"/>
  <c r="Q110" i="6"/>
  <c r="Q115" i="6"/>
  <c r="Q111" i="6"/>
  <c r="Q109" i="6"/>
  <c r="Q122" i="6"/>
  <c r="Q116" i="6"/>
  <c r="Q134" i="6"/>
  <c r="Q299" i="6"/>
  <c r="Q298" i="6"/>
  <c r="Q297" i="6"/>
  <c r="Q296" i="6"/>
  <c r="Q300" i="6"/>
  <c r="Q305" i="6"/>
  <c r="Q304" i="6"/>
  <c r="Q303" i="6"/>
  <c r="Q302" i="6"/>
  <c r="Q309" i="6"/>
  <c r="Q310" i="6"/>
  <c r="Q311" i="6"/>
  <c r="Q307" i="6"/>
  <c r="Q312" i="6"/>
  <c r="Q308" i="6"/>
  <c r="Q306" i="6"/>
  <c r="Q287" i="6"/>
  <c r="Q286" i="6"/>
  <c r="Q285" i="6"/>
  <c r="Q284" i="6"/>
  <c r="Q291" i="6"/>
  <c r="Q292" i="6"/>
  <c r="Q293" i="6"/>
  <c r="Q289" i="6"/>
  <c r="Q294" i="6"/>
  <c r="Q290" i="6"/>
  <c r="Q288" i="6"/>
  <c r="Q301" i="6"/>
  <c r="Q295" i="6"/>
  <c r="Q313" i="6"/>
  <c r="Q529" i="6"/>
  <c r="Q528" i="6"/>
  <c r="Q527" i="6"/>
  <c r="Q526" i="6"/>
  <c r="Q530" i="6"/>
  <c r="Q535" i="6"/>
  <c r="Q534" i="6"/>
  <c r="Q533" i="6"/>
  <c r="Q532" i="6"/>
  <c r="Q539" i="6"/>
  <c r="Q540" i="6"/>
  <c r="Q541" i="6"/>
  <c r="Q537" i="6"/>
  <c r="Q542" i="6"/>
  <c r="Q538" i="6"/>
  <c r="Q536" i="6"/>
  <c r="Q517" i="6"/>
  <c r="Q516" i="6"/>
  <c r="Q515" i="6"/>
  <c r="Q514" i="6"/>
  <c r="Q521" i="6"/>
  <c r="Q522" i="6"/>
  <c r="Q523" i="6"/>
  <c r="Q519" i="6"/>
  <c r="Q524" i="6"/>
  <c r="Q520" i="6"/>
  <c r="Q518" i="6"/>
  <c r="Q531" i="6"/>
  <c r="Q525" i="6"/>
  <c r="Q543" i="6"/>
  <c r="Q98" i="6"/>
  <c r="Q95" i="6"/>
  <c r="Q91" i="6"/>
  <c r="Q94" i="6"/>
  <c r="Q96" i="6"/>
  <c r="Q93" i="6"/>
  <c r="Q97" i="6"/>
  <c r="Q92" i="6"/>
  <c r="Q89" i="6"/>
  <c r="Q88" i="6"/>
  <c r="Q87" i="6"/>
  <c r="Q86" i="6"/>
  <c r="Q90" i="6"/>
  <c r="Q277" i="6"/>
  <c r="Q274" i="6"/>
  <c r="Q270" i="6"/>
  <c r="Q273" i="6"/>
  <c r="Q275" i="6"/>
  <c r="Q272" i="6"/>
  <c r="Q276" i="6"/>
  <c r="Q271" i="6"/>
  <c r="Q268" i="6"/>
  <c r="Q267" i="6"/>
  <c r="Q266" i="6"/>
  <c r="Q265" i="6"/>
  <c r="Q269" i="6"/>
  <c r="Q507" i="6"/>
  <c r="Q504" i="6"/>
  <c r="Q500" i="6"/>
  <c r="Q503" i="6"/>
  <c r="Q505" i="6"/>
  <c r="Q502" i="6"/>
  <c r="Q506" i="6"/>
  <c r="Q501" i="6"/>
  <c r="Q498" i="6"/>
  <c r="Q497" i="6"/>
  <c r="Q496" i="6"/>
  <c r="Q495" i="6"/>
  <c r="Q499" i="6"/>
  <c r="Q25" i="6"/>
  <c r="Q24" i="6"/>
  <c r="Q23" i="6"/>
  <c r="Q22" i="6"/>
  <c r="Q21" i="6"/>
  <c r="Q20" i="6"/>
  <c r="Q19" i="6"/>
  <c r="Q18" i="6"/>
  <c r="Q17" i="6"/>
  <c r="Q16" i="6"/>
  <c r="Q204" i="6"/>
  <c r="Q203" i="6"/>
  <c r="Q202" i="6"/>
  <c r="Q201" i="6"/>
  <c r="Q200" i="6"/>
  <c r="Q199" i="6"/>
  <c r="Q198" i="6"/>
  <c r="Q197" i="6"/>
  <c r="Q196" i="6"/>
  <c r="Q195" i="6"/>
  <c r="Q434" i="6"/>
  <c r="Q433" i="6"/>
  <c r="Q432" i="6"/>
  <c r="Q431" i="6"/>
  <c r="Q430" i="6"/>
  <c r="Q429" i="6"/>
  <c r="Q428" i="6"/>
  <c r="Q427" i="6"/>
  <c r="Q426" i="6"/>
  <c r="Q425" i="6"/>
  <c r="Q15" i="6"/>
  <c r="Q14" i="6"/>
  <c r="Q13" i="6"/>
  <c r="Q12" i="6"/>
  <c r="Q11" i="6"/>
  <c r="Q10" i="6"/>
  <c r="Q9" i="6"/>
  <c r="Q8" i="6"/>
  <c r="Q29" i="6"/>
  <c r="Q28" i="6"/>
  <c r="Q27" i="6"/>
  <c r="Q26" i="6"/>
  <c r="Q2" i="6"/>
  <c r="Q194" i="6"/>
  <c r="Q193" i="6"/>
  <c r="Q192" i="6"/>
  <c r="Q191" i="6"/>
  <c r="Q190" i="6"/>
  <c r="Q189" i="6"/>
  <c r="Q188" i="6"/>
  <c r="Q187" i="6"/>
  <c r="Q208" i="6"/>
  <c r="Q207" i="6"/>
  <c r="Q206" i="6"/>
  <c r="Q205" i="6"/>
  <c r="Q181" i="6"/>
  <c r="Q424" i="6"/>
  <c r="Q423" i="6"/>
  <c r="Q422" i="6"/>
  <c r="Q421" i="6"/>
  <c r="Q420" i="6"/>
  <c r="Q419" i="6"/>
  <c r="Q418" i="6"/>
  <c r="Q417" i="6"/>
  <c r="Q438" i="6"/>
  <c r="Q437" i="6"/>
  <c r="Q436" i="6"/>
  <c r="Q435" i="6"/>
  <c r="Q411" i="6"/>
  <c r="Q61" i="6"/>
  <c r="Q44" i="6"/>
  <c r="Q50" i="6"/>
  <c r="Q59" i="6"/>
  <c r="Q58" i="6"/>
  <c r="Q57" i="6"/>
  <c r="Q56" i="6"/>
  <c r="Q60" i="6"/>
  <c r="Q54" i="6"/>
  <c r="Q53" i="6"/>
  <c r="Q52" i="6"/>
  <c r="Q51" i="6"/>
  <c r="Q55" i="6"/>
  <c r="Q48" i="6"/>
  <c r="Q47" i="6"/>
  <c r="Q46" i="6"/>
  <c r="Q45" i="6"/>
  <c r="Q49" i="6"/>
  <c r="Q240" i="6"/>
  <c r="Q223" i="6"/>
  <c r="Q229" i="6"/>
  <c r="Q238" i="6"/>
  <c r="Q237" i="6"/>
  <c r="Q236" i="6"/>
  <c r="Q235" i="6"/>
  <c r="Q239" i="6"/>
  <c r="Q233" i="6"/>
  <c r="Q232" i="6"/>
  <c r="Q231" i="6"/>
  <c r="Q230" i="6"/>
  <c r="Q234" i="6"/>
  <c r="Q227" i="6"/>
  <c r="Q226" i="6"/>
  <c r="Q225" i="6"/>
  <c r="Q224" i="6"/>
  <c r="Q228" i="6"/>
  <c r="Q470" i="6"/>
  <c r="Q453" i="6"/>
  <c r="Q459" i="6"/>
  <c r="Q468" i="6"/>
  <c r="Q467" i="6"/>
  <c r="Q466" i="6"/>
  <c r="Q465" i="6"/>
  <c r="Q469" i="6"/>
  <c r="Q463" i="6"/>
  <c r="Q462" i="6"/>
  <c r="Q461" i="6"/>
  <c r="Q460" i="6"/>
  <c r="Q464" i="6"/>
  <c r="Q457" i="6"/>
  <c r="Q456" i="6"/>
  <c r="Q455" i="6"/>
  <c r="Q454" i="6"/>
  <c r="Q458" i="6"/>
  <c r="Q7" i="6"/>
  <c r="Q6" i="6"/>
  <c r="Q5" i="6"/>
  <c r="Q31" i="6"/>
  <c r="Q4" i="6"/>
  <c r="Q30" i="6"/>
  <c r="Q3" i="6"/>
  <c r="Q186" i="6"/>
  <c r="Q185" i="6"/>
  <c r="Q184" i="6"/>
  <c r="Q210" i="6"/>
  <c r="Q183" i="6"/>
  <c r="Q209" i="6"/>
  <c r="Q182" i="6"/>
  <c r="Q416" i="6"/>
  <c r="Q415" i="6"/>
  <c r="Q414" i="6"/>
  <c r="Q440" i="6"/>
  <c r="Q413" i="6"/>
  <c r="Q439" i="6"/>
  <c r="Q412" i="6"/>
  <c r="Q84" i="6"/>
  <c r="Q83" i="6"/>
  <c r="Q82" i="6"/>
  <c r="Q81" i="6"/>
  <c r="Q79" i="6"/>
  <c r="Q78" i="6"/>
  <c r="Q77" i="6"/>
  <c r="Q76" i="6"/>
  <c r="Q65" i="6"/>
  <c r="Q64" i="6"/>
  <c r="Q63" i="6"/>
  <c r="Q62" i="6"/>
  <c r="Q68" i="6"/>
  <c r="Q67" i="6"/>
  <c r="Q66" i="6"/>
  <c r="Q75" i="6"/>
  <c r="Q73" i="6"/>
  <c r="Q72" i="6"/>
  <c r="Q71" i="6"/>
  <c r="Q70" i="6"/>
  <c r="Q74" i="6"/>
  <c r="Q69" i="6"/>
  <c r="Q263" i="6"/>
  <c r="Q262" i="6"/>
  <c r="Q261" i="6"/>
  <c r="Q260" i="6"/>
  <c r="Q258" i="6"/>
  <c r="Q257" i="6"/>
  <c r="Q256" i="6"/>
  <c r="Q255" i="6"/>
  <c r="Q244" i="6"/>
  <c r="Q243" i="6"/>
  <c r="Q242" i="6"/>
  <c r="Q241" i="6"/>
  <c r="Q247" i="6"/>
  <c r="Q246" i="6"/>
  <c r="Q245" i="6"/>
  <c r="Q254" i="6"/>
  <c r="Q252" i="6"/>
  <c r="Q251" i="6"/>
  <c r="Q250" i="6"/>
  <c r="Q249" i="6"/>
  <c r="Q253" i="6"/>
  <c r="Q248" i="6"/>
  <c r="Q493" i="6"/>
  <c r="Q492" i="6"/>
  <c r="Q491" i="6"/>
  <c r="Q490" i="6"/>
  <c r="Q488" i="6"/>
  <c r="Q487" i="6"/>
  <c r="Q486" i="6"/>
  <c r="Q485" i="6"/>
  <c r="Q474" i="6"/>
  <c r="Q473" i="6"/>
  <c r="Q472" i="6"/>
  <c r="Q471" i="6"/>
  <c r="Q477" i="6"/>
  <c r="Q476" i="6"/>
  <c r="Q475" i="6"/>
  <c r="Q484" i="6"/>
  <c r="Q482" i="6"/>
  <c r="Q481" i="6"/>
  <c r="Q480" i="6"/>
  <c r="Q479" i="6"/>
  <c r="Q483" i="6"/>
  <c r="Q478" i="6"/>
  <c r="Q43" i="6"/>
  <c r="Q35" i="6"/>
  <c r="Q34" i="6"/>
  <c r="Q33" i="6"/>
  <c r="Q42" i="6"/>
  <c r="Q41" i="6"/>
  <c r="Q40" i="6"/>
  <c r="Q39" i="6"/>
  <c r="Q38" i="6"/>
  <c r="Q37" i="6"/>
  <c r="Q36" i="6"/>
  <c r="Q85" i="6"/>
  <c r="Q80" i="6"/>
  <c r="Q32" i="6"/>
  <c r="Q222" i="6"/>
  <c r="Q214" i="6"/>
  <c r="Q213" i="6"/>
  <c r="Q212" i="6"/>
  <c r="Q221" i="6"/>
  <c r="Q220" i="6"/>
  <c r="Q219" i="6"/>
  <c r="Q218" i="6"/>
  <c r="Q217" i="6"/>
  <c r="Q216" i="6"/>
  <c r="Q215" i="6"/>
  <c r="Q264" i="6"/>
  <c r="Q259" i="6"/>
  <c r="Q211" i="6"/>
  <c r="Q452" i="6"/>
  <c r="Q444" i="6"/>
  <c r="Q443" i="6"/>
  <c r="Q442" i="6"/>
  <c r="Q451" i="6"/>
  <c r="Q450" i="6"/>
  <c r="Q449" i="6"/>
  <c r="Q448" i="6"/>
  <c r="Q447" i="6"/>
  <c r="Q446" i="6"/>
  <c r="Q445" i="6"/>
  <c r="Q494" i="6"/>
  <c r="Q489" i="6"/>
  <c r="Q441" i="6"/>
  <c r="W199" i="1" l="1"/>
  <c r="X507" i="1"/>
  <c r="W507" i="1"/>
  <c r="W146" i="1"/>
  <c r="W145" i="1"/>
  <c r="W143" i="1"/>
  <c r="W144" i="1"/>
  <c r="X141" i="1"/>
  <c r="W141" i="1"/>
  <c r="X140" i="1"/>
  <c r="W140" i="1"/>
  <c r="W154" i="1"/>
  <c r="W153" i="1"/>
  <c r="W151" i="1"/>
  <c r="W152" i="1"/>
  <c r="X149" i="1"/>
  <c r="W149" i="1"/>
  <c r="X148" i="1"/>
  <c r="W148" i="1"/>
  <c r="W171" i="1"/>
  <c r="W170" i="1"/>
  <c r="W168" i="1"/>
  <c r="W169" i="1"/>
  <c r="X157" i="1"/>
  <c r="W157" i="1"/>
  <c r="X156" i="1"/>
  <c r="W156" i="1"/>
  <c r="X592" i="1"/>
  <c r="W592" i="1"/>
  <c r="X591" i="1"/>
  <c r="W591" i="1"/>
  <c r="X590" i="1"/>
  <c r="W590" i="1"/>
  <c r="X605" i="1"/>
  <c r="W605" i="1"/>
  <c r="X604" i="1"/>
  <c r="W604" i="1"/>
  <c r="X603" i="1"/>
  <c r="W603" i="1"/>
  <c r="X602" i="1"/>
  <c r="W602" i="1"/>
  <c r="X601" i="1"/>
  <c r="W601" i="1"/>
  <c r="X600" i="1"/>
  <c r="W600" i="1"/>
  <c r="X622" i="1"/>
  <c r="W622" i="1"/>
  <c r="W617" i="1"/>
  <c r="X554" i="1"/>
  <c r="W554" i="1"/>
  <c r="X553" i="1"/>
  <c r="W553" i="1"/>
  <c r="X552" i="1"/>
  <c r="W552" i="1"/>
  <c r="X567" i="1"/>
  <c r="W567" i="1"/>
  <c r="X566" i="1"/>
  <c r="W566" i="1"/>
  <c r="X565" i="1"/>
  <c r="W565" i="1"/>
  <c r="X564" i="1"/>
  <c r="W564" i="1"/>
  <c r="X563" i="1"/>
  <c r="W563" i="1"/>
  <c r="X562" i="1"/>
  <c r="W562" i="1"/>
  <c r="X584" i="1"/>
  <c r="W584" i="1"/>
  <c r="W579" i="1"/>
  <c r="X516" i="1"/>
  <c r="W516" i="1"/>
  <c r="X515" i="1"/>
  <c r="W515" i="1"/>
  <c r="X514" i="1"/>
  <c r="W514" i="1"/>
  <c r="X529" i="1"/>
  <c r="W529" i="1"/>
  <c r="X528" i="1"/>
  <c r="W528" i="1"/>
  <c r="X527" i="1"/>
  <c r="W527" i="1"/>
  <c r="X526" i="1"/>
  <c r="W526" i="1"/>
  <c r="X525" i="1"/>
  <c r="W525" i="1"/>
  <c r="X524" i="1"/>
  <c r="W524" i="1"/>
  <c r="X546" i="1"/>
  <c r="W546" i="1"/>
  <c r="W541" i="1"/>
  <c r="X244" i="1"/>
  <c r="W244" i="1"/>
  <c r="W241" i="1"/>
  <c r="W243" i="1"/>
  <c r="X209" i="1"/>
  <c r="W209" i="1"/>
  <c r="X208" i="1"/>
  <c r="W208" i="1"/>
  <c r="X207" i="1"/>
  <c r="W207" i="1"/>
  <c r="X206" i="1"/>
  <c r="W206" i="1"/>
  <c r="W239" i="1"/>
  <c r="W238" i="1"/>
  <c r="W237" i="1"/>
  <c r="W222" i="1"/>
  <c r="X221" i="1"/>
  <c r="W221" i="1"/>
  <c r="X220" i="1"/>
  <c r="W220" i="1"/>
  <c r="W213" i="1"/>
  <c r="W234" i="1"/>
  <c r="W232" i="1"/>
  <c r="X4" i="1"/>
  <c r="W4" i="1"/>
  <c r="X3" i="1"/>
  <c r="W3" i="1"/>
  <c r="X2" i="1"/>
  <c r="W2" i="1"/>
  <c r="X10" i="1"/>
  <c r="W10" i="1"/>
  <c r="X7" i="1"/>
  <c r="W7" i="1"/>
  <c r="X6" i="1"/>
  <c r="W6" i="1"/>
  <c r="X21" i="1"/>
  <c r="W21" i="1"/>
  <c r="X20" i="1"/>
  <c r="W20" i="1"/>
  <c r="X19" i="1"/>
  <c r="W19" i="1"/>
  <c r="X28" i="1"/>
  <c r="W28" i="1"/>
  <c r="X24" i="1"/>
  <c r="W24" i="1"/>
  <c r="X23" i="1"/>
  <c r="W23" i="1"/>
  <c r="X94" i="1"/>
  <c r="W94" i="1"/>
  <c r="X93" i="1"/>
  <c r="W93" i="1"/>
  <c r="X92" i="1"/>
  <c r="W92" i="1"/>
  <c r="W89" i="1"/>
  <c r="W88" i="1"/>
  <c r="W108" i="1"/>
  <c r="W107" i="1"/>
  <c r="W97" i="1"/>
  <c r="W96" i="1"/>
  <c r="X123" i="1"/>
  <c r="W123" i="1"/>
  <c r="X112" i="1"/>
  <c r="W112" i="1"/>
  <c r="X111" i="1"/>
  <c r="W111" i="1"/>
  <c r="X383" i="1"/>
  <c r="W383" i="1"/>
  <c r="X382" i="1"/>
  <c r="W382" i="1"/>
  <c r="X381" i="1"/>
  <c r="W381" i="1"/>
  <c r="W391" i="1"/>
  <c r="X390" i="1"/>
  <c r="W390" i="1"/>
  <c r="X388" i="1"/>
  <c r="W388" i="1"/>
  <c r="X387" i="1"/>
  <c r="W387" i="1"/>
  <c r="X386" i="1"/>
  <c r="W386" i="1"/>
  <c r="W409" i="1"/>
  <c r="W411" i="1"/>
  <c r="X404" i="1"/>
  <c r="W404" i="1"/>
  <c r="W380" i="1"/>
  <c r="X379" i="1"/>
  <c r="W379" i="1"/>
  <c r="W407" i="1"/>
  <c r="X417" i="1"/>
  <c r="W417" i="1"/>
  <c r="X416" i="1"/>
  <c r="W416" i="1"/>
  <c r="X415" i="1"/>
  <c r="W415" i="1"/>
  <c r="W434" i="1"/>
  <c r="W433" i="1"/>
  <c r="W432" i="1"/>
  <c r="W429" i="1"/>
  <c r="W428" i="1"/>
  <c r="W427" i="1"/>
  <c r="W430" i="1"/>
  <c r="W431" i="1"/>
  <c r="W414" i="1"/>
  <c r="X440" i="1"/>
  <c r="W440" i="1"/>
  <c r="X439" i="1"/>
  <c r="W439" i="1"/>
  <c r="X438" i="1"/>
  <c r="W438" i="1"/>
  <c r="W457" i="1"/>
  <c r="W456" i="1"/>
  <c r="W455" i="1"/>
  <c r="W452" i="1"/>
  <c r="W451" i="1"/>
  <c r="W450" i="1"/>
  <c r="W453" i="1"/>
  <c r="W454" i="1"/>
  <c r="W437" i="1"/>
  <c r="X463" i="1"/>
  <c r="W463" i="1"/>
  <c r="X462" i="1"/>
  <c r="W462" i="1"/>
  <c r="X461" i="1"/>
  <c r="W461" i="1"/>
  <c r="W480" i="1"/>
  <c r="W479" i="1"/>
  <c r="W478" i="1"/>
  <c r="W475" i="1"/>
  <c r="W474" i="1"/>
  <c r="W473" i="1"/>
  <c r="W476" i="1"/>
  <c r="W477" i="1"/>
  <c r="W460" i="1"/>
  <c r="X486" i="1"/>
  <c r="W486" i="1"/>
  <c r="X485" i="1"/>
  <c r="W485" i="1"/>
  <c r="X484" i="1"/>
  <c r="W484" i="1"/>
  <c r="W503" i="1"/>
  <c r="W502" i="1"/>
  <c r="W501" i="1"/>
  <c r="W498" i="1"/>
  <c r="W497" i="1"/>
  <c r="W496" i="1"/>
  <c r="W499" i="1"/>
  <c r="W500" i="1"/>
  <c r="W483" i="1"/>
  <c r="W620" i="1"/>
  <c r="W582" i="1"/>
  <c r="W544" i="1"/>
  <c r="W242" i="1"/>
  <c r="W18" i="1"/>
  <c r="W36" i="1"/>
  <c r="W135" i="1"/>
  <c r="W618" i="1"/>
  <c r="W580" i="1"/>
  <c r="W542" i="1"/>
  <c r="W240" i="1"/>
  <c r="W17" i="1"/>
  <c r="W35" i="1"/>
  <c r="W133" i="1"/>
  <c r="W16" i="1"/>
  <c r="W34" i="1"/>
  <c r="W132" i="1"/>
  <c r="W15" i="1"/>
  <c r="W33" i="1"/>
  <c r="W131" i="1"/>
  <c r="W14" i="1"/>
  <c r="W32" i="1"/>
  <c r="W129" i="1"/>
  <c r="W426" i="1"/>
  <c r="W449" i="1"/>
  <c r="W472" i="1"/>
  <c r="W495" i="1"/>
  <c r="W13" i="1"/>
  <c r="W31" i="1"/>
  <c r="W128" i="1"/>
  <c r="W425" i="1"/>
  <c r="W448" i="1"/>
  <c r="W471" i="1"/>
  <c r="W494" i="1"/>
  <c r="W12" i="1"/>
  <c r="W30" i="1"/>
  <c r="W127" i="1"/>
  <c r="W424" i="1"/>
  <c r="W447" i="1"/>
  <c r="W470" i="1"/>
  <c r="W493" i="1"/>
  <c r="W11" i="1"/>
  <c r="W29" i="1"/>
  <c r="W126" i="1"/>
  <c r="W423" i="1"/>
  <c r="W446" i="1"/>
  <c r="W469" i="1"/>
  <c r="W492" i="1"/>
  <c r="W421" i="1"/>
  <c r="W422" i="1"/>
  <c r="W444" i="1"/>
  <c r="W445" i="1"/>
  <c r="W467" i="1"/>
  <c r="W468" i="1"/>
  <c r="W490" i="1"/>
  <c r="W491" i="1"/>
  <c r="W420" i="1"/>
  <c r="W443" i="1"/>
  <c r="W466" i="1"/>
  <c r="W489" i="1"/>
  <c r="W192" i="1"/>
  <c r="W184" i="1"/>
  <c r="W179" i="1"/>
  <c r="W636" i="1"/>
  <c r="W631" i="1"/>
  <c r="W627" i="1"/>
  <c r="W506" i="1"/>
  <c r="W162" i="1"/>
  <c r="W612" i="1"/>
  <c r="W574" i="1"/>
  <c r="W536" i="1"/>
  <c r="W229" i="1"/>
  <c r="W9" i="1"/>
  <c r="W26" i="1"/>
  <c r="W116" i="1"/>
  <c r="W397" i="1"/>
  <c r="W419" i="1"/>
  <c r="W442" i="1"/>
  <c r="W465" i="1"/>
  <c r="W488" i="1"/>
  <c r="W191" i="1"/>
  <c r="W183" i="1"/>
  <c r="W178" i="1"/>
  <c r="W635" i="1"/>
  <c r="W630" i="1"/>
  <c r="W626" i="1"/>
  <c r="W505" i="1"/>
  <c r="W396" i="1"/>
  <c r="W190" i="1"/>
  <c r="W182" i="1"/>
  <c r="W177" i="1"/>
  <c r="W634" i="1"/>
  <c r="W629" i="1"/>
  <c r="W625" i="1"/>
  <c r="W160" i="1"/>
  <c r="W610" i="1"/>
  <c r="W572" i="1"/>
  <c r="W534" i="1"/>
  <c r="W227" i="1"/>
  <c r="W8" i="1"/>
  <c r="W25" i="1"/>
  <c r="W114" i="1"/>
  <c r="W395" i="1"/>
  <c r="W418" i="1"/>
  <c r="W441" i="1"/>
  <c r="W464" i="1"/>
  <c r="W487" i="1"/>
  <c r="W413" i="1"/>
  <c r="W436" i="1"/>
  <c r="W459" i="1"/>
  <c r="W482" i="1"/>
  <c r="W189" i="1"/>
  <c r="W181" i="1"/>
  <c r="W176" i="1"/>
  <c r="W633" i="1"/>
  <c r="W628" i="1"/>
  <c r="W624" i="1"/>
  <c r="W504" i="1"/>
  <c r="W142" i="1"/>
  <c r="W150" i="1"/>
  <c r="W158" i="1"/>
  <c r="W608" i="1"/>
  <c r="W570" i="1"/>
  <c r="W532" i="1"/>
  <c r="W225" i="1"/>
  <c r="W5" i="1"/>
  <c r="W22" i="1"/>
  <c r="W110" i="1"/>
  <c r="W200" i="1"/>
  <c r="W201" i="1"/>
  <c r="W202" i="1"/>
  <c r="W393" i="1"/>
  <c r="W412" i="1"/>
  <c r="W435" i="1"/>
  <c r="W458" i="1"/>
  <c r="W481" i="1"/>
  <c r="W185" i="1"/>
  <c r="W180" i="1"/>
  <c r="W175" i="1"/>
  <c r="W632" i="1"/>
  <c r="W147" i="1"/>
  <c r="W155" i="1"/>
  <c r="W364" i="1"/>
  <c r="W363" i="1"/>
  <c r="W362" i="1"/>
  <c r="W361" i="1"/>
  <c r="W365" i="1"/>
  <c r="W372" i="1"/>
  <c r="W370" i="1"/>
  <c r="W368" i="1"/>
  <c r="W367" i="1"/>
  <c r="W373" i="1"/>
  <c r="W374" i="1"/>
  <c r="W375" i="1"/>
  <c r="W369" i="1"/>
  <c r="W376" i="1"/>
  <c r="W371" i="1"/>
  <c r="W377" i="1"/>
  <c r="W354" i="1"/>
  <c r="W352" i="1"/>
  <c r="W350" i="1"/>
  <c r="W349" i="1"/>
  <c r="W355" i="1"/>
  <c r="W356" i="1"/>
  <c r="W357" i="1"/>
  <c r="W351" i="1"/>
  <c r="W358" i="1"/>
  <c r="W353" i="1"/>
  <c r="W359" i="1"/>
  <c r="W366" i="1"/>
  <c r="W360" i="1"/>
  <c r="W378" i="1"/>
  <c r="W342" i="1"/>
  <c r="W339" i="1"/>
  <c r="W335" i="1"/>
  <c r="W338" i="1"/>
  <c r="W340" i="1"/>
  <c r="W337" i="1"/>
  <c r="W341" i="1"/>
  <c r="W336" i="1"/>
  <c r="W333" i="1"/>
  <c r="W332" i="1"/>
  <c r="W331" i="1"/>
  <c r="W330" i="1"/>
  <c r="W334" i="1"/>
  <c r="W269" i="1"/>
  <c r="W268" i="1"/>
  <c r="W267" i="1"/>
  <c r="W266" i="1"/>
  <c r="W265" i="1"/>
  <c r="W264" i="1"/>
  <c r="W263" i="1"/>
  <c r="W262" i="1"/>
  <c r="W261" i="1"/>
  <c r="W260" i="1"/>
  <c r="W259" i="1"/>
  <c r="W258" i="1"/>
  <c r="W257" i="1"/>
  <c r="W256" i="1"/>
  <c r="W255" i="1"/>
  <c r="W254" i="1"/>
  <c r="W253" i="1"/>
  <c r="W252" i="1"/>
  <c r="W273" i="1"/>
  <c r="W272" i="1"/>
  <c r="W271" i="1"/>
  <c r="W270" i="1"/>
  <c r="W246" i="1"/>
  <c r="W305" i="1"/>
  <c r="W288" i="1"/>
  <c r="W294" i="1"/>
  <c r="W303" i="1"/>
  <c r="W302" i="1"/>
  <c r="W301" i="1"/>
  <c r="W300" i="1"/>
  <c r="W304" i="1"/>
  <c r="W298" i="1"/>
  <c r="W297" i="1"/>
  <c r="W296" i="1"/>
  <c r="W295" i="1"/>
  <c r="W299" i="1"/>
  <c r="W292" i="1"/>
  <c r="W291" i="1"/>
  <c r="W290" i="1"/>
  <c r="W289" i="1"/>
  <c r="W293" i="1"/>
  <c r="W251" i="1"/>
  <c r="W250" i="1"/>
  <c r="W249" i="1"/>
  <c r="W275" i="1"/>
  <c r="W248" i="1"/>
  <c r="W274" i="1"/>
  <c r="W247" i="1"/>
  <c r="W328" i="1"/>
  <c r="W327" i="1"/>
  <c r="W326" i="1"/>
  <c r="W325" i="1"/>
  <c r="W323" i="1"/>
  <c r="W322" i="1"/>
  <c r="W321" i="1"/>
  <c r="W320" i="1"/>
  <c r="W309" i="1"/>
  <c r="W308" i="1"/>
  <c r="W307" i="1"/>
  <c r="W306" i="1"/>
  <c r="W312" i="1"/>
  <c r="W311" i="1"/>
  <c r="W310" i="1"/>
  <c r="W319" i="1"/>
  <c r="W317" i="1"/>
  <c r="W316" i="1"/>
  <c r="W315" i="1"/>
  <c r="W314" i="1"/>
  <c r="W318" i="1"/>
  <c r="W313" i="1"/>
  <c r="W287" i="1"/>
  <c r="W279" i="1"/>
  <c r="W278" i="1"/>
  <c r="W277" i="1"/>
  <c r="W286" i="1"/>
  <c r="W285" i="1"/>
  <c r="W284" i="1"/>
  <c r="W283" i="1"/>
  <c r="W282" i="1"/>
  <c r="W281" i="1"/>
  <c r="W280" i="1"/>
  <c r="W329" i="1"/>
  <c r="W324" i="1"/>
  <c r="W27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76A96EB-5156-1B41-96AF-63FB1D36DB0D}" name="FactorAreaCode" type="6" refreshedVersion="7" background="1" saveData="1">
    <textPr sourceFile="/Users/michael/Documents/GitHub/datasettewithnotebook/notebook/data/FactorAreaCode.csv" tab="0" comma="1">
      <textFields count="2">
        <textField type="text"/>
        <textField/>
      </textFields>
    </textPr>
  </connection>
  <connection id="2" xr16:uid="{CD59D6AD-B2EB-CE45-B67A-A9AA950ABBA5}" name="FactorCode" type="6" refreshedVersion="7" background="1" saveData="1">
    <textPr sourceFile="/Users/michael/Documents/GitHub/datasettewithnotebook/notebook/data/FactorCode.csv" tab="0" comma="1">
      <textFields count="3">
        <textField/>
        <textField/>
        <textField/>
      </textFields>
    </textPr>
  </connection>
  <connection id="3" xr16:uid="{98F2C3E8-55F7-8948-A597-AFAA14595C8F}" name="ISO-3166-Countries-with-Regional-Codes" type="6" refreshedVersion="7" background="1" saveData="1">
    <textPr codePage="65001" sourceFile="/Users/michael/Documents/GitHub/corp_data_browser-ingestion-pipeline/data/raw/ISO-3166-Countries-with-Regional-Codes.csv" tab="0" comma="1">
      <textFields count="11">
        <textField/>
        <textField/>
        <textField/>
        <textField/>
        <textField/>
        <textField/>
        <textField/>
        <textField/>
        <textField/>
        <textField/>
        <textField/>
      </textFields>
    </textPr>
  </connection>
  <connection id="4" xr16:uid="{E05A1D79-AFFB-AD4E-9CFD-A91873654E5F}" name="SubFactorCode" type="6" refreshedVersion="7" background="1" saveData="1">
    <textPr sourceFile="/Users/michael/Documents/GitHub/datasettewithnotebook/notebook/data/SubFactorCode.csv" tab="0" comma="1">
      <textFields count="4">
        <textField/>
        <textField/>
        <textField/>
        <textField/>
      </textFields>
    </textPr>
  </connection>
</connections>
</file>

<file path=xl/sharedStrings.xml><?xml version="1.0" encoding="utf-8"?>
<sst xmlns="http://schemas.openxmlformats.org/spreadsheetml/2006/main" count="61282" uniqueCount="2007">
  <si>
    <t>OS-C Code</t>
  </si>
  <si>
    <t>ISIN</t>
  </si>
  <si>
    <t>Company Name</t>
  </si>
  <si>
    <t>ISIC full_code</t>
  </si>
  <si>
    <t>ISIC section_label</t>
  </si>
  <si>
    <t>ISIC division_label</t>
  </si>
  <si>
    <t>ISIC group_label</t>
  </si>
  <si>
    <t>ISIC description</t>
  </si>
  <si>
    <t>Region/Country</t>
  </si>
  <si>
    <t>Quarter</t>
  </si>
  <si>
    <t>Report Label</t>
  </si>
  <si>
    <t>Factor Area</t>
  </si>
  <si>
    <t>Factor</t>
  </si>
  <si>
    <t>Sub Factor</t>
  </si>
  <si>
    <t>Quantity</t>
  </si>
  <si>
    <t>Quantity Type</t>
  </si>
  <si>
    <t>Reported Units</t>
  </si>
  <si>
    <t>Standardized Quantity</t>
  </si>
  <si>
    <t>Standardized units</t>
  </si>
  <si>
    <t>SASB units</t>
  </si>
  <si>
    <t>Orig Report</t>
  </si>
  <si>
    <t>Page</t>
  </si>
  <si>
    <t>Note</t>
  </si>
  <si>
    <t>Analyst</t>
  </si>
  <si>
    <t>SASB Industry Code</t>
  </si>
  <si>
    <t>SASB Sub-Metric Code</t>
  </si>
  <si>
    <t>CDP Code</t>
  </si>
  <si>
    <t>OS-C - CDP synthetic code</t>
  </si>
  <si>
    <t>Description</t>
  </si>
  <si>
    <t>Em.1.1</t>
  </si>
  <si>
    <t>US5949181045</t>
  </si>
  <si>
    <t>MICROSOFT CORP</t>
  </si>
  <si>
    <t>J5820</t>
  </si>
  <si>
    <t>Information and communication</t>
  </si>
  <si>
    <t>Publishing activities</t>
  </si>
  <si>
    <t>Software publishing</t>
  </si>
  <si>
    <t>FY18</t>
  </si>
  <si>
    <t>Scope 1</t>
  </si>
  <si>
    <t>Em</t>
  </si>
  <si>
    <t>mtCO2e</t>
  </si>
  <si>
    <t>MSFT ESG 2018 Report</t>
  </si>
  <si>
    <t>Tiemann</t>
  </si>
  <si>
    <t>Em.7.1</t>
  </si>
  <si>
    <t>Scope 2 - Location-Based</t>
  </si>
  <si>
    <t>Em.7.2</t>
  </si>
  <si>
    <t>Scope 2 - Market-Based1</t>
  </si>
  <si>
    <t>Em.11.18</t>
  </si>
  <si>
    <t>Scope 3 - Purchased Goods &amp; Services / Capital Goods2</t>
  </si>
  <si>
    <t>Em.11.3</t>
  </si>
  <si>
    <t>Scope 3 - Fuel- and Energy-Related Activities</t>
  </si>
  <si>
    <t>Em.11.4</t>
  </si>
  <si>
    <t>Scope 3 - Upstream Transportation2</t>
  </si>
  <si>
    <t>Em.11.5</t>
  </si>
  <si>
    <t>Scope 3 - Waste2</t>
  </si>
  <si>
    <t>Em.11.6</t>
  </si>
  <si>
    <t>Scope 3 - Business Travel1</t>
  </si>
  <si>
    <t>Em.11.7</t>
  </si>
  <si>
    <t>Scope 3 - Employee Commuting2</t>
  </si>
  <si>
    <t>Em.11.9</t>
  </si>
  <si>
    <t>Scope 3 - Downstream Transportation2</t>
  </si>
  <si>
    <t>Em.11.11</t>
  </si>
  <si>
    <t>Scope 3 - Use of Sold Products3</t>
  </si>
  <si>
    <t>Em.11.12</t>
  </si>
  <si>
    <t>Scope 3 - End of Life of Sold Products</t>
  </si>
  <si>
    <t>Em.11.13</t>
  </si>
  <si>
    <t>Scope 3 - Downstream Leased Assets</t>
  </si>
  <si>
    <t>Em.12.1</t>
  </si>
  <si>
    <t>Total - Scope 1, Scope 2, and Scope 34</t>
  </si>
  <si>
    <t>FY17</t>
  </si>
  <si>
    <t>FY16</t>
  </si>
  <si>
    <t>Em.4.7</t>
  </si>
  <si>
    <t>WW</t>
  </si>
  <si>
    <t>Scope 1 - CO2</t>
  </si>
  <si>
    <t>metric tons</t>
  </si>
  <si>
    <t>Em.4.8</t>
  </si>
  <si>
    <t>Scope 1 - CH4</t>
  </si>
  <si>
    <t>Asia</t>
  </si>
  <si>
    <t>CH4 Emissions - Asia</t>
  </si>
  <si>
    <t>EMEA</t>
  </si>
  <si>
    <t>CH4 Emissions - Europe, Middle East, Africa</t>
  </si>
  <si>
    <t>LATAM</t>
  </si>
  <si>
    <t>CH4 Emissions - Latin America</t>
  </si>
  <si>
    <t>US</t>
  </si>
  <si>
    <t>CH4 Emissions - US</t>
  </si>
  <si>
    <t>Em.4.9</t>
  </si>
  <si>
    <t>Scope 1 - N2O</t>
  </si>
  <si>
    <t>Em.4.10</t>
  </si>
  <si>
    <t>Scope 1 - HFCs</t>
  </si>
  <si>
    <t>Em.4.11</t>
  </si>
  <si>
    <t>Scope 1 - PFC</t>
  </si>
  <si>
    <t>Em.4.12</t>
  </si>
  <si>
    <t>Scope 1 - SF6</t>
  </si>
  <si>
    <t>Scope 1 - Asia</t>
  </si>
  <si>
    <t>Scope 1 - Europe, Middle East, Africa</t>
  </si>
  <si>
    <t>Scope 1 - Latin America</t>
  </si>
  <si>
    <t>NORAM</t>
  </si>
  <si>
    <t>Scope 1 - North America</t>
  </si>
  <si>
    <t>Scope 2 - Location-Based - Asia</t>
  </si>
  <si>
    <t>Scope 2 - Location-Based - Europe, Middle East, Africa</t>
  </si>
  <si>
    <t>Scope 2 - Location-Based - Latin America</t>
  </si>
  <si>
    <t>Scope 2 - Location-Based - North America</t>
  </si>
  <si>
    <t>Scope 2, Market-based - ASIA</t>
  </si>
  <si>
    <t>Scope 2, Market-based - EMEA</t>
  </si>
  <si>
    <t>Scope 2, Market-based - LATAM</t>
  </si>
  <si>
    <t>Scope 2, Market-based - NORAM</t>
  </si>
  <si>
    <t>EF.1.1</t>
  </si>
  <si>
    <t>Total Energy Use</t>
  </si>
  <si>
    <t>EF</t>
  </si>
  <si>
    <t>MWh</t>
  </si>
  <si>
    <t>EF.1.4</t>
  </si>
  <si>
    <t>Electricity</t>
  </si>
  <si>
    <t>EF.1.10</t>
  </si>
  <si>
    <t>Other Fuels5</t>
  </si>
  <si>
    <t>EF.1.8</t>
  </si>
  <si>
    <t>Renewable Energy Usage6</t>
  </si>
  <si>
    <t>EF.1.11</t>
  </si>
  <si>
    <t>Renewable Energy Credits</t>
  </si>
  <si>
    <t>EF.1.12</t>
  </si>
  <si>
    <t>Power Purchase Agreements</t>
  </si>
  <si>
    <t>EF.1.13</t>
  </si>
  <si>
    <t>On-Site Renewable Energy</t>
  </si>
  <si>
    <t>OE.N/A.0</t>
  </si>
  <si>
    <t>Landfilled</t>
  </si>
  <si>
    <t>OE</t>
  </si>
  <si>
    <t>N/A</t>
  </si>
  <si>
    <t>OE.4.1</t>
  </si>
  <si>
    <t>Recycled</t>
  </si>
  <si>
    <t>OE.1.1</t>
  </si>
  <si>
    <t>Incinerated</t>
  </si>
  <si>
    <t>OE.4.2</t>
  </si>
  <si>
    <t>Composted</t>
  </si>
  <si>
    <t>OE.1.2</t>
  </si>
  <si>
    <t>Hazardous Waste (included in the categories above)</t>
  </si>
  <si>
    <t>OE.???.0</t>
  </si>
  <si>
    <t>Recycled Hazardous Waste (included in the categories above)</t>
  </si>
  <si>
    <t>NOX Emissions</t>
  </si>
  <si>
    <t>NOX Emissions - Asia</t>
  </si>
  <si>
    <t>NOX Emissions - Europe, Middle East, Africa</t>
  </si>
  <si>
    <t>NOX Emissions - Latin America</t>
  </si>
  <si>
    <t>NOX Emissions - North America</t>
  </si>
  <si>
    <t>SOX Emissions</t>
  </si>
  <si>
    <t>SOX Emissions - Asia</t>
  </si>
  <si>
    <t>SOX Emissions - Europe, Middle East, Africa</t>
  </si>
  <si>
    <t>SOX Emissions - Latin America</t>
  </si>
  <si>
    <t>SOX Emissions - North America</t>
  </si>
  <si>
    <t>Em.17.13</t>
  </si>
  <si>
    <t>Em.17.14</t>
  </si>
  <si>
    <t>VOC Emissions</t>
  </si>
  <si>
    <t>VOC Emissions - Asia</t>
  </si>
  <si>
    <t>VOC Emissions - Europe, Middle East, Africa</t>
  </si>
  <si>
    <t>VOC Emissions - Latin America</t>
  </si>
  <si>
    <t>VOC Emissions - North America</t>
  </si>
  <si>
    <t>Em.17.10</t>
  </si>
  <si>
    <t>PM Emissions</t>
  </si>
  <si>
    <t>Em.17.1</t>
  </si>
  <si>
    <t>CO Emissions</t>
  </si>
  <si>
    <t>Em.17.2</t>
  </si>
  <si>
    <t>Ozone Depleting Substances</t>
  </si>
  <si>
    <t>Total Electricity Consumed</t>
  </si>
  <si>
    <t>Electricity Consumed - Asia</t>
  </si>
  <si>
    <t>Electricity Consumed - Europe, Middle East, Africa</t>
  </si>
  <si>
    <t>Electricity Consumed - Latin America</t>
  </si>
  <si>
    <t>Electricity Consumed - North America</t>
  </si>
  <si>
    <t>EF.1.14</t>
  </si>
  <si>
    <t>Non-Renewable Electricity Purchased &amp; Consumed - Asia</t>
  </si>
  <si>
    <t>Complement</t>
  </si>
  <si>
    <t>Non-Renewable Electricity Purchased &amp; Consumed - Europe, Middle East, Africa</t>
  </si>
  <si>
    <t>Non-Renewable Electricity Purchased &amp; Consumed - Latin America</t>
  </si>
  <si>
    <t>Non-Renewable Electricity Purchased &amp; Consumed - North America</t>
  </si>
  <si>
    <t>EF.1.15</t>
  </si>
  <si>
    <t>Non-Renewable Electricity by Source - Coal</t>
  </si>
  <si>
    <t>Coal</t>
  </si>
  <si>
    <t>EF.1.16</t>
  </si>
  <si>
    <t>Non-Renewable Electricity by Source - Petroleum</t>
  </si>
  <si>
    <t>Petroleum</t>
  </si>
  <si>
    <t>EF.1.17</t>
  </si>
  <si>
    <t>Non-Renewable Electricity by Source - Natural Gas</t>
  </si>
  <si>
    <t>Natural Gas</t>
  </si>
  <si>
    <t>EF.1.18</t>
  </si>
  <si>
    <t>Non-Renewable Electricity by Source - Nuclear</t>
  </si>
  <si>
    <t>Nuclear</t>
  </si>
  <si>
    <t>EF.1.19</t>
  </si>
  <si>
    <t>Renewable Energy Purchased &amp; Consumed - Asia</t>
  </si>
  <si>
    <t>Renewable Energy Purchased &amp; Consumed - Europe, Middle East, Africa</t>
  </si>
  <si>
    <t>Renewable Energy Purchased &amp; Consumed - Latin America</t>
  </si>
  <si>
    <t>Renewable Energy Purchased &amp; Consumed - North America</t>
  </si>
  <si>
    <t>EF.1.20</t>
  </si>
  <si>
    <t>Renewable Energy Purchased &amp; Consumed - Wind</t>
  </si>
  <si>
    <t>Wind</t>
  </si>
  <si>
    <t>EF.1.21</t>
  </si>
  <si>
    <t>Renewable Energy Purchased &amp; Consumed - Landfill Gas</t>
  </si>
  <si>
    <t>Landfill Gas</t>
  </si>
  <si>
    <t>EF.1.22</t>
  </si>
  <si>
    <t>Renewable Energy Purchased &amp; Consumed - Biomass</t>
  </si>
  <si>
    <t>Biomass</t>
  </si>
  <si>
    <t>EF.1.23</t>
  </si>
  <si>
    <t>Renewable Energy Purchased &amp; Consumed - Hydro</t>
  </si>
  <si>
    <t>Hydro</t>
  </si>
  <si>
    <t>EF.1.24</t>
  </si>
  <si>
    <t>Renewable Energy Purchased &amp; Consumed - Geothermal</t>
  </si>
  <si>
    <t>Geothermal</t>
  </si>
  <si>
    <t>EF.1.25</t>
  </si>
  <si>
    <t>Renewable Energy Purchased &amp; Consumed - Solar</t>
  </si>
  <si>
    <t>Solar</t>
  </si>
  <si>
    <t>HOLD OFF.???.0</t>
  </si>
  <si>
    <t>Total Non-Renewable Energy Purchased &amp; Consumed</t>
  </si>
  <si>
    <t>HOLD OFF</t>
  </si>
  <si>
    <t>Non-Renewable Energy Purchased &amp; Consumed - Asia</t>
  </si>
  <si>
    <t>Non-Renewable Energy Purchased &amp; Consumed - Europe, Middle East, Africa</t>
  </si>
  <si>
    <t>Non-Renewable Energy Purchased &amp; Consumed - Latin America</t>
  </si>
  <si>
    <t>Non-Renewable Energy Purchased &amp; Consumed - NorAm</t>
  </si>
  <si>
    <t>Non-Renewable Energy Purchased &amp; Consumed - Coal</t>
  </si>
  <si>
    <t>Non-Renewable Energy Purchased &amp; Consumed - Natural Gas</t>
  </si>
  <si>
    <t>Non-Renewable Energy Purchased &amp; Consumed - Crude Oil/Diesel</t>
  </si>
  <si>
    <t>Non-Renewable Energy Purchased &amp; Consumed - LPG/Propane/Jet Fuel</t>
  </si>
  <si>
    <t>Non-Renewable Energy Purchased &amp; Consumed - Gasoline</t>
  </si>
  <si>
    <t>Non-Renewable Energy Purchased &amp; Consumed - Chilled Water</t>
  </si>
  <si>
    <t>Non-Renewable Energy Purchased &amp; Consumed - Hot Water/Steam</t>
  </si>
  <si>
    <t>Scope 3 - Category 3 (Transmission and Distribution Losses)</t>
  </si>
  <si>
    <t>WR.2.1</t>
  </si>
  <si>
    <t>Water Withdrawals</t>
  </si>
  <si>
    <t>WR</t>
  </si>
  <si>
    <t>m3</t>
  </si>
  <si>
    <t>TC-SI-130a.2a</t>
  </si>
  <si>
    <t>WR.1.1</t>
  </si>
  <si>
    <t>Water Consumption</t>
  </si>
  <si>
    <t>TC-SI-130a.2b</t>
  </si>
  <si>
    <t>WR.14.0</t>
  </si>
  <si>
    <t>Water Discharge</t>
  </si>
  <si>
    <t>WR.1.0</t>
  </si>
  <si>
    <t>Total Water Withdrawals</t>
  </si>
  <si>
    <t>Municipal</t>
  </si>
  <si>
    <t>Water Withdrawals - Municipal Supply</t>
  </si>
  <si>
    <t>Surface</t>
  </si>
  <si>
    <t>Water Withdrawals - Surface Water</t>
  </si>
  <si>
    <t>Ground</t>
  </si>
  <si>
    <t>Water Withdrawals - Ground Water</t>
  </si>
  <si>
    <t>Salt/Brackish</t>
  </si>
  <si>
    <t>Water Withdrawals - Salt/Brackish water</t>
  </si>
  <si>
    <t>Rain</t>
  </si>
  <si>
    <t>Water Withdrawals - Rain water</t>
  </si>
  <si>
    <t>Process</t>
  </si>
  <si>
    <t>Water Withdrawals - Process Water</t>
  </si>
  <si>
    <t>Water Withdrawals - Asia</t>
  </si>
  <si>
    <t>Water Withdrawals - Europe, Middle East, Africa</t>
  </si>
  <si>
    <t>Water Withdrawals - Latin America</t>
  </si>
  <si>
    <t>Water Withdrawals - North America</t>
  </si>
  <si>
    <t>WR.2.0</t>
  </si>
  <si>
    <t>Total Water Consumption</t>
  </si>
  <si>
    <t>Water Consumption - Municipal supply</t>
  </si>
  <si>
    <t>Water Consumption - Surface Water</t>
  </si>
  <si>
    <t>Water Consumption - Ground Water</t>
  </si>
  <si>
    <t>Water Consumption - Salt/Brackish water</t>
  </si>
  <si>
    <t>Water Consumption - Rain Water</t>
  </si>
  <si>
    <t>Water Consumption - Process Water</t>
  </si>
  <si>
    <t>Water Consumption - ASIA</t>
  </si>
  <si>
    <t>Water Consumption - EMEA</t>
  </si>
  <si>
    <t>Water Consumption - LATAM</t>
  </si>
  <si>
    <t>Water Consumption - NorAm</t>
  </si>
  <si>
    <t>Total Water Discharges - Municipal Treatment</t>
  </si>
  <si>
    <t>Water Discharges - Asia</t>
  </si>
  <si>
    <t>Water Discharges - Europe, Middle East, Africa</t>
  </si>
  <si>
    <t>Water Discharges - Latin America</t>
  </si>
  <si>
    <t>Water Discharges - North America</t>
  </si>
  <si>
    <t>AU000000BHP4</t>
  </si>
  <si>
    <t>BHP BILLITON LIMITED</t>
  </si>
  <si>
    <t>B0710</t>
  </si>
  <si>
    <t>Mining and quarrying</t>
  </si>
  <si>
    <t>Mining of metal ores</t>
  </si>
  <si>
    <t>Mining of iron ores</t>
  </si>
  <si>
    <t>FY20</t>
  </si>
  <si>
    <t>Total operational energy consumption</t>
  </si>
  <si>
    <t>PJ</t>
  </si>
  <si>
    <t>GJ</t>
  </si>
  <si>
    <t>200914_Sustainability and ESG Navigators and Databook 2020.xlsx</t>
  </si>
  <si>
    <t>Baltzell</t>
  </si>
  <si>
    <t>EM-MM</t>
  </si>
  <si>
    <t>EM-MM-130a.1a</t>
  </si>
  <si>
    <t>FY19</t>
  </si>
  <si>
    <t>BRVALEACNOR0</t>
  </si>
  <si>
    <t>VALE SA</t>
  </si>
  <si>
    <t>mil TJ</t>
  </si>
  <si>
    <t>Relatorio_Sustentabilidade_Vale_2019-en.pdf</t>
  </si>
  <si>
    <t>MXP225611567</t>
  </si>
  <si>
    <t>CEMEX SAB-CPO</t>
  </si>
  <si>
    <t>C2394</t>
  </si>
  <si>
    <t>Manufacturing</t>
  </si>
  <si>
    <t>Manufacture of other non-metallic mineral products</t>
  </si>
  <si>
    <t>Manufacture of non-metallic mineral products n.e.c.</t>
  </si>
  <si>
    <t>Manufacture of cement, lime and plaster</t>
  </si>
  <si>
    <t>TJ</t>
  </si>
  <si>
    <t>IntegratedReport2019.pdf</t>
  </si>
  <si>
    <t>EM-CM</t>
  </si>
  <si>
    <t>EM-CM-130a.1a</t>
  </si>
  <si>
    <t>GB00B03MLX29</t>
  </si>
  <si>
    <t>Royal Dutch Shell plc</t>
  </si>
  <si>
    <t>B0610</t>
  </si>
  <si>
    <t>Extraction of crude petroleum and natural gas</t>
  </si>
  <si>
    <t>Extraction of crude petroleum</t>
  </si>
  <si>
    <t>Global</t>
  </si>
  <si>
    <t>Direct GHG emissions (Scope 1) (million tonnes CO2 equivalent) [A]</t>
  </si>
  <si>
    <t>Shell Sustainability Report 2019</t>
  </si>
  <si>
    <t>US69351T1060</t>
  </si>
  <si>
    <t>PPL CORP</t>
  </si>
  <si>
    <t>D3510</t>
  </si>
  <si>
    <t>Electricity, gas, steam and air conditioning supply</t>
  </si>
  <si>
    <t>Electric power generation, transmission and distribution</t>
  </si>
  <si>
    <t>Gross global Scope 1 emissions</t>
  </si>
  <si>
    <t>PPL SASB Map 2019</t>
  </si>
  <si>
    <t>IF-EU-110a.1a</t>
  </si>
  <si>
    <t>DE000ENAG999</t>
  </si>
  <si>
    <t>E.ON SE</t>
  </si>
  <si>
    <t>Greenhouse gas emissions - Scope 1</t>
  </si>
  <si>
    <t>million mtCO2e</t>
  </si>
  <si>
    <t>https://www.eon.com/en/about-us/sustainability/facts-and-figures.html</t>
  </si>
  <si>
    <t>US0255371017</t>
  </si>
  <si>
    <t>AMERICAN ELECTRIC POWER</t>
  </si>
  <si>
    <t>Final ESG Data Center.xlsx</t>
  </si>
  <si>
    <t>Emissions</t>
  </si>
  <si>
    <t>Scope 1 Emissions Total</t>
  </si>
  <si>
    <t/>
  </si>
  <si>
    <t>IF-EU</t>
  </si>
  <si>
    <t>C6.1</t>
  </si>
  <si>
    <t>C6.1.1</t>
  </si>
  <si>
    <t>JP3246400000</t>
  </si>
  <si>
    <t>KYUSHU ELECTRIC POWER CO INC</t>
  </si>
  <si>
    <t>t-CO2</t>
  </si>
  <si>
    <t>JP3585800000</t>
  </si>
  <si>
    <t>TOKYO ELECTRIC POWER COMPANY</t>
  </si>
  <si>
    <t>TEPCO/sasb2020-e.pdf</t>
  </si>
  <si>
    <t>Scope 1 GHG emissions(6)</t>
  </si>
  <si>
    <t>EM-MM-110a.1a</t>
  </si>
  <si>
    <t>US8425871071</t>
  </si>
  <si>
    <t>SOUTHERN CO/THE</t>
  </si>
  <si>
    <t>The-Southern-Company-2018-CDP-Climate-Change-response.pdf</t>
  </si>
  <si>
    <t>EM-CM-110a.1a</t>
  </si>
  <si>
    <t>Use of our refinery and natural gas products (Scope 3 Category 11) (million tonnes CO2 equivalent) [Q]</t>
  </si>
  <si>
    <t>[not disclosed]</t>
  </si>
  <si>
    <t>EM-MM-120a.1a</t>
  </si>
  <si>
    <t>thousand tonnes</t>
  </si>
  <si>
    <t>NOx</t>
  </si>
  <si>
    <t>metric tonnes</t>
  </si>
  <si>
    <t>IF-EU-120a.1a</t>
  </si>
  <si>
    <t>NOx (MT)</t>
  </si>
  <si>
    <t>Air Emissions other than GHG</t>
  </si>
  <si>
    <t>NO</t>
  </si>
  <si>
    <t>tonnes</t>
  </si>
  <si>
    <t>Total oxides of nitrogen</t>
  </si>
  <si>
    <t>EM-MM-120a.1b</t>
  </si>
  <si>
    <t>thousand tons</t>
  </si>
  <si>
    <t>tons</t>
  </si>
  <si>
    <t>EM-CM-120a.1a</t>
  </si>
  <si>
    <t>particulate matter (PM10)</t>
  </si>
  <si>
    <t>IF-EU-120a.1c</t>
  </si>
  <si>
    <t>[not found]</t>
  </si>
  <si>
    <t>Not Disclosed</t>
  </si>
  <si>
    <t>EM-MM-120a.1d</t>
  </si>
  <si>
    <t>thousand MT</t>
  </si>
  <si>
    <t>EEI-ESG-Sustainability-Reporting-Template.pdf</t>
  </si>
  <si>
    <t>EM-CM-120a.1c</t>
  </si>
  <si>
    <t>SOx</t>
  </si>
  <si>
    <t>IF-EU-120a.1b</t>
  </si>
  <si>
    <t>SO2 (MT)</t>
  </si>
  <si>
    <t>SO</t>
  </si>
  <si>
    <t>Total oxides of sulphur</t>
  </si>
  <si>
    <t>EM-MM-120a.1c</t>
  </si>
  <si>
    <t>EM-CM-120a.1b</t>
  </si>
  <si>
    <t>EM-MM-120a.1g</t>
  </si>
  <si>
    <t>CFCs/halons/trichloroethane (tonnes)</t>
  </si>
  <si>
    <t>Hydrochlorofluorocarbons (HCFCs) (tonnes)</t>
  </si>
  <si>
    <t>Hydrofluorocarbons (HFCs) (tonnes) [P]</t>
  </si>
  <si>
    <t>SF6 (MT CO2e)</t>
  </si>
  <si>
    <t>Scope 1 emissions by source</t>
  </si>
  <si>
    <t>Sulfur hexafluoride (SF6)</t>
  </si>
  <si>
    <t>Carbon dioxide (CO2) (million tonnes)</t>
  </si>
  <si>
    <t>million tonnes</t>
  </si>
  <si>
    <t>CO2 (MT)</t>
  </si>
  <si>
    <t>CH4 (MT CO2e)</t>
  </si>
  <si>
    <t>N2O (MT CO2e)</t>
  </si>
  <si>
    <t>Location Based</t>
  </si>
  <si>
    <t>Scope 2 Emissions Total</t>
  </si>
  <si>
    <t>C6.3</t>
  </si>
  <si>
    <t>C6.3.1</t>
  </si>
  <si>
    <t>Scope 2, location-based</t>
  </si>
  <si>
    <t>Market Based</t>
  </si>
  <si>
    <t>C6.3.2</t>
  </si>
  <si>
    <t>Scope 2, market-based</t>
  </si>
  <si>
    <t>[could be calculated]</t>
  </si>
  <si>
    <t>EM-CM-140a.1b</t>
  </si>
  <si>
    <t>EM-CM-140a.1c</t>
  </si>
  <si>
    <t>Billions of Liters/Net MWh</t>
  </si>
  <si>
    <t>IF-EU-140a.1b</t>
  </si>
  <si>
    <t>Total Water Consumption (m3/year)</t>
  </si>
  <si>
    <t>m³/year</t>
  </si>
  <si>
    <t>Water Risk, Adaptation, and Resilience</t>
  </si>
  <si>
    <t>Total water consumed</t>
  </si>
  <si>
    <t>1,000 m³</t>
  </si>
  <si>
    <t>1,000m3</t>
  </si>
  <si>
    <t>Millions of Gallons/Net MWh</t>
  </si>
  <si>
    <t>IF-EU-140a.1a</t>
  </si>
  <si>
    <t>Total Water Withdrawal (m3/year)</t>
  </si>
  <si>
    <t>Water Withdrawal</t>
  </si>
  <si>
    <t>Total water withdrawn</t>
  </si>
  <si>
    <t>Em.13.1</t>
  </si>
  <si>
    <t>Net Carbon Footprint (gCO2e/MJ)</t>
  </si>
  <si>
    <t>gCO2e/MJ</t>
  </si>
  <si>
    <t>Em.7.0</t>
  </si>
  <si>
    <t>Energy indirect GHG emissions (Scope 2) (million tonnes CO2 equivalent) [B]</t>
  </si>
  <si>
    <t>Em.5.4</t>
  </si>
  <si>
    <t>GHG emissions associated with exported energy (subset of direct GHGs)</t>
  </si>
  <si>
    <t>million tonnes tCO2e</t>
  </si>
  <si>
    <t>Em.5.1</t>
  </si>
  <si>
    <t>Scope 1 – Upstream (million tonnes CO2 equivalent)</t>
  </si>
  <si>
    <t>Em.5.2</t>
  </si>
  <si>
    <t>Scope 1 – Integrated Gas (million tonnes CO2 equivalent)</t>
  </si>
  <si>
    <t>Em.5.3</t>
  </si>
  <si>
    <t>Scope 1 – Downstream (million tonnes CO2 equivalent)</t>
  </si>
  <si>
    <t>Em.9.1</t>
  </si>
  <si>
    <t>Scope 2 – Upstream [B] (million tonnes CO2 equivalent)</t>
  </si>
  <si>
    <t>Em.9.2</t>
  </si>
  <si>
    <t>Scope 2 – Integrated Gas [B] (million tonnes CO2 equivalent)</t>
  </si>
  <si>
    <t>Em.9.3</t>
  </si>
  <si>
    <t>Scope 2 – Downstream [B] (million tonnes CO2 equivalent)</t>
  </si>
  <si>
    <t>Em.13.29</t>
  </si>
  <si>
    <t>Upstream and Integrated Gas GHG intensity</t>
  </si>
  <si>
    <t>tonnes of CO2e/ tonne of hydrocarbon production available for sale</t>
  </si>
  <si>
    <t>Em.13.30</t>
  </si>
  <si>
    <t>Refinery GHG intensity</t>
  </si>
  <si>
    <t>tonnes of CO2e/UEDC</t>
  </si>
  <si>
    <t>Solomon’s Utilised Equivalent Distillation Capacity (UEDC)</t>
  </si>
  <si>
    <t>Em.13.31</t>
  </si>
  <si>
    <t>Chemical GHG intensity</t>
  </si>
  <si>
    <t>tonnes of CO2e/tonne of high-value petrochemicals produced</t>
  </si>
  <si>
    <t>Em.2.1</t>
  </si>
  <si>
    <t>Percentage of gross global Scope 1 emissions covered under emissions-limiting regulations</t>
  </si>
  <si>
    <t>IF-EU-110a.1b</t>
  </si>
  <si>
    <t>Em.2.2</t>
  </si>
  <si>
    <t>Percentage of gross global Scope 1 emissions covered under emissions-reporting regulations</t>
  </si>
  <si>
    <t>IF-EU-110a.1c</t>
  </si>
  <si>
    <t>Em.5.5</t>
  </si>
  <si>
    <t>Greenhouse gas (GHG) emissions associated with power deliveries</t>
  </si>
  <si>
    <t>IF-EU-110a.2a</t>
  </si>
  <si>
    <t>Em.14.7</t>
  </si>
  <si>
    <t>IF-EU-110a.3a</t>
  </si>
  <si>
    <t>EF.6.1</t>
  </si>
  <si>
    <t>customers</t>
  </si>
  <si>
    <t>IF-EU-110a.4a</t>
  </si>
  <si>
    <t>EF.6.2</t>
  </si>
  <si>
    <t>percentage</t>
  </si>
  <si>
    <t>IF-EU-110a.4b</t>
  </si>
  <si>
    <t>Em.17.6</t>
  </si>
  <si>
    <t>lead (Pb)</t>
  </si>
  <si>
    <t>IF-EU-120a.1d</t>
  </si>
  <si>
    <t>Em.17.8</t>
  </si>
  <si>
    <t>mercury (Hg)</t>
  </si>
  <si>
    <t>kg</t>
  </si>
  <si>
    <t>IF-EU-120a.1e</t>
  </si>
  <si>
    <t>Em.17.16</t>
  </si>
  <si>
    <t>NOx percentage of each in or near areas of dense population</t>
  </si>
  <si>
    <t>IF-EU-120a.1f</t>
  </si>
  <si>
    <t>Em.17.18</t>
  </si>
  <si>
    <t>SOx percentage of each in or near areas of dense population</t>
  </si>
  <si>
    <t>IF-EU-120a.1g</t>
  </si>
  <si>
    <t>Em.17.17</t>
  </si>
  <si>
    <t>particulate matter (PM10) percentage of each in or near areas of dense population</t>
  </si>
  <si>
    <t>IF-EU-120a.1h</t>
  </si>
  <si>
    <t>lead (Pb) percentage of each in or near areas of dense population</t>
  </si>
  <si>
    <t>IF-EU-120a.1i</t>
  </si>
  <si>
    <t>Em.17.15</t>
  </si>
  <si>
    <t>mercury (Hg) percentage of each in or near areas of dense population</t>
  </si>
  <si>
    <t>IF-EU-120a.1j</t>
  </si>
  <si>
    <t>WR.2.3</t>
  </si>
  <si>
    <t>IF-EU-140a.1c</t>
  </si>
  <si>
    <t>WR.1.3</t>
  </si>
  <si>
    <t>IF-EU-140a.1d</t>
  </si>
  <si>
    <t>EF.9.1</t>
  </si>
  <si>
    <t>dollars/kilowatt-hour</t>
  </si>
  <si>
    <t>IF-EU-240a.1a</t>
  </si>
  <si>
    <t>EF.9.2</t>
  </si>
  <si>
    <t>IF-EU-240a.1b</t>
  </si>
  <si>
    <t>EF.9.3</t>
  </si>
  <si>
    <t>IF-EU-240a.1c</t>
  </si>
  <si>
    <t>EF.9.4</t>
  </si>
  <si>
    <t>[not available]</t>
  </si>
  <si>
    <t>IF-EU-240a.2a</t>
  </si>
  <si>
    <t>EF.9.5</t>
  </si>
  <si>
    <t>dollars/1000 kilowatt-hour</t>
  </si>
  <si>
    <t>IF-EU-240a.2b</t>
  </si>
  <si>
    <t>EF.9.6</t>
  </si>
  <si>
    <t>number of customers</t>
  </si>
  <si>
    <t>IF-EU-240a.3a</t>
  </si>
  <si>
    <t>EF.9.7</t>
  </si>
  <si>
    <t>IF-EU-240a.3b</t>
  </si>
  <si>
    <t>EF.8.1</t>
  </si>
  <si>
    <t>IF-EU-420a.1a</t>
  </si>
  <si>
    <t>EF.8.2</t>
  </si>
  <si>
    <t>IF-EU-420a.1b</t>
  </si>
  <si>
    <t>EF.7.2</t>
  </si>
  <si>
    <t>(1) System Average Interruption Duration Index (SAIDI)</t>
  </si>
  <si>
    <t>minutes</t>
  </si>
  <si>
    <t>CSR</t>
  </si>
  <si>
    <t>[used average of three subsidiaries]</t>
  </si>
  <si>
    <t>IF-EU-550a.2-1</t>
  </si>
  <si>
    <t>EF.7.3</t>
  </si>
  <si>
    <t>(2) System Average Interruption Frequency Index (SAIFI)</t>
  </si>
  <si>
    <t>number of interruptions</t>
  </si>
  <si>
    <t>IF-EU-550a.2-2</t>
  </si>
  <si>
    <t>EF.7.4</t>
  </si>
  <si>
    <t xml:space="preserve">(3) Customer Average Interruption Duration Index (CAIDI), inclusive of major event days
</t>
  </si>
  <si>
    <t>IF-EU-550a.2-3</t>
  </si>
  <si>
    <t>mtCO2e/$</t>
  </si>
  <si>
    <t>Em.13.8</t>
  </si>
  <si>
    <t>mtCO2e/MWh generated</t>
  </si>
  <si>
    <t xml:space="preserve">Mercury (kg) </t>
  </si>
  <si>
    <t>Pounds</t>
  </si>
  <si>
    <t>SASB 2020 Report</t>
  </si>
  <si>
    <t>EF.8.3</t>
  </si>
  <si>
    <t>[see notes]</t>
  </si>
  <si>
    <t>2020 SASB Report</t>
  </si>
  <si>
    <t>Refers to 6 documents</t>
  </si>
  <si>
    <t>IF-EU-420a.2a</t>
  </si>
  <si>
    <t>EF.8.4</t>
  </si>
  <si>
    <t>IF-EU-420a.2b</t>
  </si>
  <si>
    <t>EF.8.5</t>
  </si>
  <si>
    <t>refers to 2 documents</t>
  </si>
  <si>
    <t>IF-EU-420a.3a</t>
  </si>
  <si>
    <t>EF.8.6</t>
  </si>
  <si>
    <t>IF-EU-420a.3b</t>
  </si>
  <si>
    <t>[see subsidiaries]</t>
  </si>
  <si>
    <t>this percentage is for power reconnected within 1 week</t>
  </si>
  <si>
    <t>EF.9.8</t>
  </si>
  <si>
    <t>http://aepsustainability.com/community-customer/customer/energy-assistance/</t>
  </si>
  <si>
    <t>IF-EU-240a.4a</t>
  </si>
  <si>
    <t>CO2e Lbs/MWh</t>
  </si>
  <si>
    <t>[see report]</t>
  </si>
  <si>
    <t>https://www.aep.com/Assets/docs/AEP2018CleanEnergyFutureReport.pdf</t>
  </si>
  <si>
    <t>Number of Customers</t>
  </si>
  <si>
    <t>Percentage (%)</t>
  </si>
  <si>
    <t>EF.6.3</t>
  </si>
  <si>
    <t>text</t>
  </si>
  <si>
    <t>IF-EU-110a.4c</t>
  </si>
  <si>
    <t>EF.7.1</t>
  </si>
  <si>
    <t>GRI Report Appendix 21</t>
  </si>
  <si>
    <t>could not confirm 0 incidents</t>
  </si>
  <si>
    <t>IF-EU-550a.1a</t>
  </si>
  <si>
    <t>System Average Interruption Duration Index (SAIDI) (Minutes)</t>
  </si>
  <si>
    <t>Minutes</t>
  </si>
  <si>
    <t>IF-EU-550a.2a</t>
  </si>
  <si>
    <t>System Average Interruption Frequency Index (SAIFI) - Number of interruptions</t>
  </si>
  <si>
    <t>IF-EU-550a.2b</t>
  </si>
  <si>
    <t>Customer Average Interruption Duration index (CAIDI) (Minutes)</t>
  </si>
  <si>
    <t>IF-EU-550a.2c</t>
  </si>
  <si>
    <t>EF.7.5</t>
  </si>
  <si>
    <t>Text</t>
  </si>
  <si>
    <t>IF-EU-550a.2d</t>
  </si>
  <si>
    <t>WR.3.1</t>
  </si>
  <si>
    <t>IF-EU-140a.2a</t>
  </si>
  <si>
    <t>WR.3.2</t>
  </si>
  <si>
    <t>IF-EU-140a.3a</t>
  </si>
  <si>
    <t>Carbon Intensity</t>
  </si>
  <si>
    <t>unit total revenue</t>
  </si>
  <si>
    <t>C6.10</t>
  </si>
  <si>
    <t>C6.10.1</t>
  </si>
  <si>
    <t>megawatt hour generated (MWh)</t>
  </si>
  <si>
    <t>C6.10.8</t>
  </si>
  <si>
    <t>Energy/Fuel</t>
  </si>
  <si>
    <t>Grid Resiliency</t>
  </si>
  <si>
    <t>System Average Interruption Duration Index (SAIDI)</t>
  </si>
  <si>
    <t>System Average Interruption Frequency Index (SAIFI)</t>
  </si>
  <si>
    <t>Customer Average Interruption Duration Index (CAIDI), inclusive of major event days</t>
  </si>
  <si>
    <t>Not answered</t>
  </si>
  <si>
    <t>The following information is disclosed as quantitative data instead of reduced
power amounts.
○ Number of electrification and energy-saving solution proposals:
Approximately 2,000
(5 years from 2015 to 2019)
* Kyushu Electric Power Company provides a variety of solutions to customers for
electrification and energy conservation.
(URL: http://www.kyuden.co.jp/service_index/)</t>
  </si>
  <si>
    <t>Yen</t>
  </si>
  <si>
    <t>No data</t>
  </si>
  <si>
    <t>The Electricity Business Act in Japan stipulates that general transmission and
distribution operators shall not refuse consignment supply in their supply areas
without justifiable grounds. When we accept an application to supply electricity
in areas handled by Kyushu Electric Power Transmission and Distribution, in
principle, we supply to the designated area. We believe that there is no difference
in the opportunities for consumers to obtain low-cost energy, and therefore we
recognize that there are no areas without power in these areas. With that, we
recognize that the factors affecting electricity prices include the promotion of
renewable energy generation based on the national system and fuel cost
adjustments due to price fluctuations of thermal fuel that affect electricity prices.</t>
  </si>
  <si>
    <t>○ The industry-wide target set by the Electricity Business Low Carbon Society
Council is approximately 0.37 kg-CO2/kWh based on the 2030 energy mix
and greenhouse gas reduction targets set by the Japanese government. In
order to achieve this industry-wide target, we will take into account the
country's Strategic Energy Plan with a focus on “S+3E”*
 so as to contribute to
the reduction of carbon in Kyushu.
 ・ Proactive development of renewable energy, maximum acceptance,
utilization of nuclear power generation on the premise of ensuring safety,
and utilization of power that does not produce CO2
・ Promote electrification on the demand side of energy through electric
vehicles (EV) and heat pump technology
○ Business Performance Targets
・ Make a 70% contribution to Kyushu's CO2 emission reduction (26 million tons)
 ・ Develop renewable energy systems to produce 5 million kW of energy by
2030 [Development output]
 (2.5 million kW [equity output])
○ Scope 1 emissions trends: 26.4 million tons in 2017, 17.56 million tons in
2018, and 19.04 million tons in 2019.
 In May, 2020, we participated as a member company in the Consortium for
the Promotion of Electric Vehicle Utilization (hereinafter referred to as the
Consortium) to help spread the popularity of electric commercial vehicles.
 In addition, we have set a goal of modifying all company vehicles (excluding
vehicles that are not suitable for EV conversion) into EVs by 2030.
 We will continue to plan and proceed with initiatives required to achieve
Japan's greenhouse gas reduction targets for 2030.</t>
  </si>
  <si>
    <t>Not Answered</t>
  </si>
  <si>
    <t>number</t>
  </si>
  <si>
    <t>outages</t>
  </si>
  <si>
    <t>minutes/month</t>
  </si>
  <si>
    <t>We manage the following risks regarding the use of water resources, which are
essential for the power generation business.
Our hydroelectric power business is in compliance with laws and regulations
regarding water intake. At hydroelectric power plants of or larger than a specific
size, we release water to maintain the river environment. Our thermal power
generation business collects and reuses water for power generation to reduce
the amount of water intake. Our thermal power generation business and
nuclear power generation business use seawater as indirect cooling water for
power generation facilities. As such, we monitor the temperature difference
between water intake and discharge.
The results of verifying water stress in the current and future facility locations
using WRI Aqueduct 3.0 tools to identify water risks are as follows:
According to the Baseline Water Stress tool, maximum water stress is
low-medium in the Kyushu region where we have installed a power plant that
uses fresh water or seawater. Water-related risks such as droughts are
assumed to occur less frequently there.
* The extension of the section where the water flow rate of the river decreases due to water
intake for hydroelectric power generation is 10 km or more, and the water collection area is
200 km².</t>
  </si>
  <si>
    <t>Since the TEPCO Group transferred its fuel and thermal power operations to JERA in April 2019, scope 1 emissions are extremely low,
at 200,000 t-CO2. On the other hand, electric power retailers are required to calculate and report greenhouse gas emissions at the retail
stage, which are major part of Scope 3 emissions, in accordance with the "Act on Promotion of Global Warming Countermeasures". For
this reason, the TEPCO Group has set a target of reducing CO2 emissions from retail electricity sales by 50% by fiscal 2030 (compared to
fiscal 2013). CO2 emissions were 139.2 million tons in fiscal 2013, and were reduced to 92.6 million tons in fiscal 2019 due to the spread
of renewable energy and the procurement of electricity from high-efficiency thermal power plants. In the future, we will work to expand
renewable energy further and to restart nuclear power in order to contribute to achieving the target.</t>
  </si>
  <si>
    <t>Not Applicable</t>
  </si>
  <si>
    <t>The TEPCO Group operates hydroelectric power plants in more than 200 locations in Honshu, Japan, and the amount of power
generation accounts for about 98% of the total. The use of water resources is essential for a clean hydroelectric power generation
business that does not emit CO2 during power generation, and the following risk management is carried out.
At dams and downstream of embankments at hydroelectric power plants, the water necessary to maintain the environment of the
river is discharged, and the amount of water withdrawn from the river for power generation complies with the amount of water intake
permitted by law. In addition, when river flooding due to heavy rain is expected, water will be discharged in advance from the dam
based on the flood control agreement with the national government, and it plays an important role in reducing heavy rain damage in
regional disaster prevention.
The results of verifying water stress in the area where our facility is located by using “WRI Aqueduct Water Risk Atlas” tool to identify water
risk are as follows.
According to the "Baseline Water Stress", water stress is "Medium-high" at the maximum in the business area of the TEPCO Group. So
there are no facilities such as hydroelectric power plants in water-stressed areas, and it is assumed that the frequency of water-related
risks such as drought is low. In "Future Water Stress", there is a suggestion that water stress may be higher. With reference to this result,
we will carry out risk assessment based on the actual water usage conditions at specific rivers and basins, as well as at power plants
locations, and will continue to strive for risk management.
In the future, we will consider long-term strategies regarding the impact of physical risks on our facilities such as floods due to climate
change.</t>
  </si>
  <si>
    <t>yen</t>
  </si>
  <si>
    <t>According to Electricity Business Act,"A General Electricity Utility shall not refuse to supply electricity to meet general demand in its service
area (excluding, however, demand at the Point of Business Commencement and Specified-Scale Demand) without justifiable grounds."
Thus, we do not recognize there are any areas without electricity in all the service areas of the TEPCO group.
We also recognize that external factors which impact electricity rates are fluctuations in the price of thermal power fuels and levies from
the Feed-in-tariff law for renewable energies.(price based regulations: requires electricity companies to purchase renewable energy at a
certain price</t>
  </si>
  <si>
    <t>Offering Electricity
Saving Solutions to
Approx. 750 Companies
Approx. 39,000 Households
Offering Online Services to
9,294,043 Members</t>
  </si>
  <si>
    <t>times</t>
  </si>
  <si>
    <t>minutes/times</t>
  </si>
  <si>
    <t>EM-MM-120a.1e</t>
  </si>
  <si>
    <t>EM-MM-120a.1f</t>
  </si>
  <si>
    <t>EF.2.4</t>
  </si>
  <si>
    <t>Consumption of electricity from grid</t>
  </si>
  <si>
    <t>EM-MM-130a.1b</t>
  </si>
  <si>
    <t>EF.2.7</t>
  </si>
  <si>
    <t>Operational energy consumption from renewable sources (PJ)</t>
  </si>
  <si>
    <t>EM-MM-130a.1c</t>
  </si>
  <si>
    <t>EM-MM-110a.1b</t>
  </si>
  <si>
    <t>Em.6.6</t>
  </si>
  <si>
    <t>Annual Report 2020 section 1.7.8 Climate Change.
Climate Change Report 2020 section 2.2 Reducing our GHG emissions.
BHP’s strategy is not driven by any regulatory emissions trading scheme.</t>
  </si>
  <si>
    <t>EM-MM-110a.2a</t>
  </si>
  <si>
    <t>WR.2.2</t>
  </si>
  <si>
    <t>Withdrawals(6)</t>
  </si>
  <si>
    <t>ML</t>
  </si>
  <si>
    <t>EM-MM-140a.1a</t>
  </si>
  <si>
    <t>WR.1.2</t>
  </si>
  <si>
    <t>Consumption(8)</t>
  </si>
  <si>
    <t>EM-MM-140a.1b</t>
  </si>
  <si>
    <t>WR.2.4</t>
  </si>
  <si>
    <t>EM-MM-140a.1c</t>
  </si>
  <si>
    <t>WR.2.5</t>
  </si>
  <si>
    <t>EM-MM-140a.1d</t>
  </si>
  <si>
    <t>EM-MM-140a.2a</t>
  </si>
  <si>
    <t>EM-MM-140a.2b</t>
  </si>
  <si>
    <t>EM-MM-140a.2c</t>
  </si>
  <si>
    <t>Climate change is one of humanity’s main risks today.
Increasing demands from society, the market and other
stakeholders, in addition to competitiveness issues, reinforce
Vale’s commitment to contribute to a low-carbon economy.
Vale recognizes that climate change represents one of society’s
greatest challenges and is committed to contributing to
solutions that limit temperature increases to 2°C, as defined
in the Paris Agreement. In this regard, in 2019, the Board of
Directors of Vale updated the organization’s carbon neutral
mining strategy17.
Vale aims to act actively to induce the neutrality of greenhouse
gas emissions in the steel, metallurgical and shipping chains.
In this context, the company’s main commitment is to become
carbon neutral in its operations (scopes 1 and 2) by 2050.
In 2018, the target was set to reduce the intensity of
greenhouse gas emissions by 16%. In 2019, although absolute
emissions were approximately 11% lower, the intensity of
emissions grew 8%18 compared to the base year of 2017.
In 2019, the company published a group of sustainability
goals (link to the governance part - goals), including new
commitments to reduce reduce greenhouse gas (GHG)
emissions, bolder than goals established previously in 2018,
aiming to become a carbon neutral mining company.
• To reduce the absolute emission of scopes 1 and 2 in 2030,
aligned with the Paris Agreement19;
• To become carbon neutral (scope 1 and 2) by 2050;
• To adopt a shadow price of USD 50 per ton of CO2
equivalent, to be used in the economic feasibility studies
of projects;
To adopt a shadow price of USD 10 a ton of CO2
 equivalent
for carbon sequestration in forest restoration and
reforestation projects;
• To adopt a target for scope 3 emissions.</t>
  </si>
  <si>
    <t>EM-CM-130a.1b</t>
  </si>
  <si>
    <t>EF.2.1</t>
  </si>
  <si>
    <t>EM-CM-130a.1c</t>
  </si>
  <si>
    <t>EM-CM-130a.1d</t>
  </si>
  <si>
    <t>EM-CM-110a.1b</t>
  </si>
  <si>
    <t>Em.6.1</t>
  </si>
  <si>
    <t>CLIMATE ACTION: REDUCING OUR CARBON FOOTPRINT
We support urgent collective action seeking to ensure compliance by
all parties in the implementation of the Paris Agreement´s commitments and the fulfillment of the UN Sustainable Development Goals
(SDGs) on Climate Action. Advancing climate solutions requires
collaborative cross-industry action and cooperation with governments,
non-profit organizations, and multilateral institutions.
As part of our commitment to support climate action, we recently redefined a more ambitious 2030 target. Aligned with the International Energy
Agency (IEA) Roadmap to limit global warming potential to 2°C, we aim to
reduce our net specific CO2 emissions by 35% compared to 1990 levels,
reaching 520 kg CO2 per ton of cementitious product.
Up to 2019, we reduced our net CO2 emissions per ton of cementitious products by 22.4% compared with our 1990 baseline, reaching
622 kg CO2 per ton of cementitious material. For 2019 alone, we
avoided emitting approximately 7.5 million tons of CO2, equivalent to
the annual emissions of 1.6 million passenger vehicles. With our new
target, we aim to reduce up to 16 million tons of CO2 by 2030 compared to 1990 levels, equivalent to the annual emissions of 3 million
passenger vehicles. To meet our target, we intend to invest approximately US$130 million in initiatives related to the use of alternative
fuels and raw materials over the next five years.
To this end, we developed a CO2 Reduction Roadmap across all of our
cement sites to model and assess the carbon mitigation potential that
can be seized from each installation, considering local challenges,
regulations, materials supply, technical limitations, and market dynamics, among other decisive factors. Building on this roadmap, we
are reinforcing our role in reducing direct and indirect emissions in
our production process through the implementation of our traditional
and non-traditional CO2 reduction levers, enabled by our research and
development of emerging technologies.</t>
  </si>
  <si>
    <t>EM-CM-110a.2a</t>
  </si>
  <si>
    <t>Po.0.0</t>
  </si>
  <si>
    <t>EM-CM-410a.1a</t>
  </si>
  <si>
    <t>TR.0.0</t>
  </si>
  <si>
    <t>EM-CM-410a.2a</t>
  </si>
  <si>
    <t>million m3</t>
  </si>
  <si>
    <t>EM-CM-140a.1a</t>
  </si>
  <si>
    <t>Scope 3 emissions by category</t>
  </si>
  <si>
    <t>Purchased Goods &amp; Services / Capital Goods</t>
  </si>
  <si>
    <t>Fuel-and-energy-related activities (not included in Scope 1 or 2)</t>
  </si>
  <si>
    <t>C6.5</t>
  </si>
  <si>
    <t>C6.5.3</t>
  </si>
  <si>
    <t>Upstream transportation and distribution</t>
  </si>
  <si>
    <t>C6.5.4</t>
  </si>
  <si>
    <t>Waste generated in operations</t>
  </si>
  <si>
    <t>C6.5.5</t>
  </si>
  <si>
    <t>Business travel</t>
  </si>
  <si>
    <t>C6.5.6</t>
  </si>
  <si>
    <t>Employee commuting</t>
  </si>
  <si>
    <t>C6.5.7</t>
  </si>
  <si>
    <t>Downstream transportation and distribution</t>
  </si>
  <si>
    <t>C6.5.9</t>
  </si>
  <si>
    <t>Use of sold products</t>
  </si>
  <si>
    <t>C6.5.11</t>
  </si>
  <si>
    <t>End of life treatment of sold products</t>
  </si>
  <si>
    <t>C6.5.12</t>
  </si>
  <si>
    <t>Downstream leased assets</t>
  </si>
  <si>
    <t>C6.5.13</t>
  </si>
  <si>
    <t>Total GHG Emissions</t>
  </si>
  <si>
    <t>Hydrofluorocarbons (HFCs) (tonnes)</t>
  </si>
  <si>
    <t>Perfluorocarbons (PFCs) (tonnes)</t>
  </si>
  <si>
    <t>Scope 1 emissions by region</t>
  </si>
  <si>
    <t>C7.2</t>
  </si>
  <si>
    <t>(C7.2) Break down your total gross global Scope 1 emissions by country/region.</t>
  </si>
  <si>
    <t>Energy consumption</t>
  </si>
  <si>
    <t>TC-SI-130a.1a</t>
  </si>
  <si>
    <t>Total energy from electricity</t>
  </si>
  <si>
    <t>Total energy from other fuels</t>
  </si>
  <si>
    <t>Total energy from renewables</t>
  </si>
  <si>
    <t>volatile organic compounds (VOCs)</t>
  </si>
  <si>
    <t>particulate matter (PM)</t>
  </si>
  <si>
    <t>CO</t>
  </si>
  <si>
    <t>Ozone depleting substances</t>
  </si>
  <si>
    <t>Non-Renewable Electricity by Region</t>
  </si>
  <si>
    <t>Renewable Energy Purchased &amp; Consumed by region</t>
  </si>
  <si>
    <t>Total energy consumed</t>
  </si>
  <si>
    <t>EM-EP-110a.1a</t>
  </si>
  <si>
    <t>EM-EP-120a.1a</t>
  </si>
  <si>
    <t>NO (excluding N O)</t>
  </si>
  <si>
    <t>EM-EP-120a.1b</t>
  </si>
  <si>
    <t>EM-EP-120a.1c</t>
  </si>
  <si>
    <t>Water Management</t>
  </si>
  <si>
    <t>Percentage recycled of total fresh water withdrawn</t>
  </si>
  <si>
    <t>Percentage in regions with High or Extremely High Baseline Water Stress of total fresh water withdrawn</t>
  </si>
  <si>
    <t>Scope 1 emissions by business</t>
  </si>
  <si>
    <t>Upstream</t>
  </si>
  <si>
    <t>Integrated Gas</t>
  </si>
  <si>
    <t>Downstream</t>
  </si>
  <si>
    <t>Scope 2 emissions by business</t>
  </si>
  <si>
    <t>Scope 1 Emissions, % regulated</t>
  </si>
  <si>
    <t>Scope 1 Emissions, % regulated under emissions-limiting regulations</t>
  </si>
  <si>
    <t>Scope 1 Emissions, % regulated under emissions-reporting regulations</t>
  </si>
  <si>
    <t>Targets - Emissions Reduction</t>
  </si>
  <si>
    <t>Strategy</t>
  </si>
  <si>
    <t>RPS</t>
  </si>
  <si>
    <t>Number of customers served in markets subject to renewable portfolio standards (RPS)</t>
  </si>
  <si>
    <t>Percentage fulfillment of renewable portfolio standards (RPS) target by market</t>
  </si>
  <si>
    <t>Percentage of NO (excluding N O) emissions in or near areas of dense population</t>
  </si>
  <si>
    <t>Percentage of SO emissions in or near areas of dense population</t>
  </si>
  <si>
    <t>Percentage of particulate matter (PM ) emissions in or near areas of dense population</t>
  </si>
  <si>
    <t>Percentage of lead (Pb) emissions in or near areas of dense population</t>
  </si>
  <si>
    <t>Percentage of mercury (Hg) emissions in or near areas of dense population</t>
  </si>
  <si>
    <t>% withdrawn in regions with High or Extremely High Baseline Water Stress</t>
  </si>
  <si>
    <t>% consumed in regions with High or Extremely High Baseline Water Stress</t>
  </si>
  <si>
    <t>Energy Affordability</t>
  </si>
  <si>
    <t>Average retail electric rate for residential customers</t>
  </si>
  <si>
    <t>Average retail electric rate for commercial customers</t>
  </si>
  <si>
    <t>Average retail electric rate for industrial customers</t>
  </si>
  <si>
    <t>Typical monthly electric bill for residential customers for 500 kWh of electricity delivered per month</t>
  </si>
  <si>
    <t>Typical monthly electric bill for residential customers for 1,000 kWh of electricity delivered per month</t>
  </si>
  <si>
    <t>Number of residential customer electric disconnections for non payment</t>
  </si>
  <si>
    <t>Percentage of residential customer electric disconnections for non payment that were reconnected within 30 days</t>
  </si>
  <si>
    <t>End-Use Efficiency &amp; Demand</t>
  </si>
  <si>
    <t>Percentage of electric utility revenues from rate structures that are decoupled</t>
  </si>
  <si>
    <t>Percentage of electric utility revenues from rate structures that contain a lost revenue adjustment mechanism (LRAM)</t>
  </si>
  <si>
    <t>Percentage of electric load served by smart grid technology</t>
  </si>
  <si>
    <t>The entity shall discuss the opportunities and challenges associated with the development and operations of a smart grid</t>
  </si>
  <si>
    <t>Customer electricity savings from efficiency measures by market</t>
  </si>
  <si>
    <t>The entity shall discuss customer efficiency regulations relevant to each market in which it operates</t>
  </si>
  <si>
    <t>Discussion of impact of external factors on customer affordability of electricity, including the economic conditions of the service territory</t>
  </si>
  <si>
    <t>Customers served</t>
  </si>
  <si>
    <t>Number of incidents of non-compliance with physical and/or cybersecurity standards or regulations</t>
  </si>
  <si>
    <t>The entity shall discuss notable service disruptions such as those that affected a significant number of customers or disruptions of extended duration</t>
  </si>
  <si>
    <t>Non-compliance incidents</t>
  </si>
  <si>
    <t>Po</t>
  </si>
  <si>
    <t>TR</t>
  </si>
  <si>
    <t>Energy consumption %</t>
  </si>
  <si>
    <t>% of energy from grid</t>
  </si>
  <si>
    <t>% of energy from renewables</t>
  </si>
  <si>
    <t>Scope 1 emissions strategy description</t>
  </si>
  <si>
    <t>SHOULD MAP TO CDP BUT SEEMS TO RELATE TO MULTIPLE QUESTIONS</t>
  </si>
  <si>
    <t>Total fresh water withdrawn</t>
  </si>
  <si>
    <t>Total fresh water consumed</t>
  </si>
  <si>
    <t>Percentage of fresh water withdrawn in regions with High or Extremely High Baseline Water Stress</t>
  </si>
  <si>
    <t>% of energy from alternative sources</t>
  </si>
  <si>
    <t>Policy</t>
  </si>
  <si>
    <t>Transition Risk, Adaptation, and Resilience</t>
  </si>
  <si>
    <t>TC-SI</t>
  </si>
  <si>
    <t>EM-EP</t>
  </si>
  <si>
    <t>Gigajoules (GJ), Percentage (%)</t>
  </si>
  <si>
    <t>Thousand cubic meters (m³), Percentage (%)</t>
  </si>
  <si>
    <t>Air emissions for the following pollutant: CO</t>
  </si>
  <si>
    <t>Air emissions from NO (excluding N O)</t>
  </si>
  <si>
    <t>Air emissions for the following pollutant: NO (excluding N O)</t>
  </si>
  <si>
    <t>Air emissions from particulate matter (PM )</t>
  </si>
  <si>
    <t>Air emissions for the following pollutant: particulate matter (PM)</t>
  </si>
  <si>
    <t>Air emissions from SO</t>
  </si>
  <si>
    <t>Air emissions for the following pollutant: SO</t>
  </si>
  <si>
    <t>Air emissions for the following pollutant: volatile organic compounds (VOCs)</t>
  </si>
  <si>
    <t>n/a</t>
  </si>
  <si>
    <t>Number, Percentage (%)</t>
  </si>
  <si>
    <t>Rate</t>
  </si>
  <si>
    <t>Reporting currency</t>
  </si>
  <si>
    <t>Percentage (%) by megawatt hours (MWh)</t>
  </si>
  <si>
    <t>Megawatt hours (MWh)</t>
  </si>
  <si>
    <t>Number</t>
  </si>
  <si>
    <t>Minutes, Number</t>
  </si>
  <si>
    <t>Percentage (%) by annual sales revenue</t>
  </si>
  <si>
    <t>Reporting currency, Percentage (%)</t>
  </si>
  <si>
    <t>Discussion of long-term and short-term strategy or plan to manage Scope 1 emissions, emissions reduction targets, and an analysis of performance against those targets</t>
  </si>
  <si>
    <t>Percentage of water withdrawn in regions with High or Extremely High Baseline Water Stress</t>
  </si>
  <si>
    <t>Percentage of water consumed in regions with High or Extremely High Baseline Water Stress</t>
  </si>
  <si>
    <t>Air emissions from lead (Pb)</t>
  </si>
  <si>
    <t>The entity shall discuss its operations in markets with RPS regulations or where regulations are emerging, including whether it is meeting its regulatory obligations, whether regulations require future increases or changes to the entity’s renewable energy portfolio, and strategies to maintain compliance with emerging regulations.</t>
  </si>
  <si>
    <t>Number of incidents of non-compliance associated with water quantity and/or quality permits, standards, and regulations</t>
  </si>
  <si>
    <t>Description of water management risks and discussion of strategies and practices to mitigate those risks</t>
  </si>
  <si>
    <t>Air emissions from mercury (Hg)</t>
  </si>
  <si>
    <t>Air emissions for the following pollutant: mercury (Hg)</t>
  </si>
  <si>
    <t>Air emissions for the following pollutant: lead (Pb)</t>
  </si>
  <si>
    <t>Percentage of fresh water consumed in regions with High or Extremely High Baseline Water Stress</t>
  </si>
  <si>
    <t>Number of incidents of non-compliance associated with water quality permits</t>
  </si>
  <si>
    <t>Number of incidents of non-compliance associated with water quality standards</t>
  </si>
  <si>
    <t>Number of incidents of non-compliance associated with water quality regulations</t>
  </si>
  <si>
    <t>Percentage of total energy consumed from purchased electricity</t>
  </si>
  <si>
    <t>Percentage of total energy consumed from alternative sources</t>
  </si>
  <si>
    <t>Percentage of total energy consumed from renewable sources</t>
  </si>
  <si>
    <t>Percentage of Gross global Scope 1 emissions covered under emissions-limiting regulations</t>
  </si>
  <si>
    <t>Percentage of products that qualify for credits in sustainable building design and construction certifications</t>
  </si>
  <si>
    <t>Total addressable market for products that reduce energy, water, and/or material impacts during usage and/or production</t>
  </si>
  <si>
    <t>Global-X</t>
  </si>
  <si>
    <t>Em.3.1</t>
  </si>
  <si>
    <t>Em.17.11</t>
  </si>
  <si>
    <t>Factor Area Code</t>
  </si>
  <si>
    <t>Factor Code</t>
  </si>
  <si>
    <t>Sub-Factor Code</t>
  </si>
  <si>
    <t>Fiscal Year</t>
  </si>
  <si>
    <t>Report Date</t>
  </si>
  <si>
    <t>Month</t>
  </si>
  <si>
    <t>Em.17.19</t>
  </si>
  <si>
    <t>dam3</t>
  </si>
  <si>
    <t>(C6.1) What were your organization’s gross global Scope 1 emissions in Mg CO2e?</t>
  </si>
  <si>
    <t>Mg</t>
  </si>
  <si>
    <t>Mg CO₂-e (t), Percentage (%)</t>
  </si>
  <si>
    <t>Mg (t) CO₂-e, Percentage (%)</t>
  </si>
  <si>
    <t>Total Scope 1 emissions CO2e (Mg)</t>
  </si>
  <si>
    <t>Mg (t)</t>
  </si>
  <si>
    <t>Mg (t), Percentage (%)</t>
  </si>
  <si>
    <t>(C6.10) Describe your gross global combined Scope 1 and 2 emissions for the reporting year in Mg CO2e per unit currency total revenue and provide any additional intensity metrics that are appropriate to your business operations.</t>
  </si>
  <si>
    <t>(C6.3) What were your organization’s gross global Scope 2 emissions in Mg CO2e?</t>
  </si>
  <si>
    <t>Mg (t) CO₂-e</t>
  </si>
  <si>
    <t xml:space="preserve">Scope 1 and 2 intensity (Mg CO2e/total revenue $) </t>
  </si>
  <si>
    <t xml:space="preserve">Scope 1 and 2 intensity (Mg CO2e/MWh generated) </t>
  </si>
  <si>
    <t>Methane (CH4) (Gg)</t>
  </si>
  <si>
    <t>Nitrous oxide (N2O) (Gg)</t>
  </si>
  <si>
    <t>Gg</t>
  </si>
  <si>
    <t>Volatile organic compounds (VOCs) (Gg) [P]</t>
  </si>
  <si>
    <t>Methane (CH4) (Gg) [P]</t>
  </si>
  <si>
    <t>Tg CO2</t>
  </si>
  <si>
    <t>Total - Scope 1, Scope 2, and Scope 3</t>
  </si>
  <si>
    <t>Total Scope 1 emissions CO2e (metric tonnes)</t>
  </si>
  <si>
    <t>million metric tons CO2</t>
  </si>
  <si>
    <t>Nitrogen oxides (NOx) (thousand metric tons NO2)</t>
  </si>
  <si>
    <t>Sulphur oxides (SOx) (thousand metric tons SO2) [P]</t>
  </si>
  <si>
    <t>thousand metric tons</t>
  </si>
  <si>
    <t>Volatile organic compounds (VOCs) (thousand metric tons) [P]</t>
  </si>
  <si>
    <t>Methane (CH4) (thousand metric tons) [P]</t>
  </si>
  <si>
    <t>Nitrous oxide (N2O) (thousand metric tons)</t>
  </si>
  <si>
    <t>Location Based (MT CO2e)</t>
  </si>
  <si>
    <t>Market Based (MT CO2e)</t>
  </si>
  <si>
    <t>million  mtCO2e</t>
  </si>
  <si>
    <t>thousand TJ</t>
  </si>
  <si>
    <t>GWh</t>
  </si>
  <si>
    <t>thousand metric tons NO2</t>
  </si>
  <si>
    <t>annual_report_fy2020.pdf</t>
  </si>
  <si>
    <t>dam3/MWh</t>
  </si>
  <si>
    <t>USD/kWh</t>
  </si>
  <si>
    <t>USD/MWh</t>
  </si>
  <si>
    <t>mtCO2e/USD</t>
  </si>
  <si>
    <t>JPY</t>
  </si>
  <si>
    <t>WR 2.2</t>
  </si>
  <si>
    <t>AU</t>
  </si>
  <si>
    <t>MX</t>
  </si>
  <si>
    <t>JP</t>
  </si>
  <si>
    <t>BR</t>
  </si>
  <si>
    <t>SE</t>
  </si>
  <si>
    <t>EF.1</t>
  </si>
  <si>
    <t>EF.2</t>
  </si>
  <si>
    <t>EF.6</t>
  </si>
  <si>
    <t>EF.7</t>
  </si>
  <si>
    <t>EF.8</t>
  </si>
  <si>
    <t>EF.9</t>
  </si>
  <si>
    <t>Em.1</t>
  </si>
  <si>
    <t>Em.2</t>
  </si>
  <si>
    <t>Em.3</t>
  </si>
  <si>
    <t>Em.4</t>
  </si>
  <si>
    <t>Em.5</t>
  </si>
  <si>
    <t>Em.6</t>
  </si>
  <si>
    <t>Em.7</t>
  </si>
  <si>
    <t>Em.9</t>
  </si>
  <si>
    <t>Em.11</t>
  </si>
  <si>
    <t>Em.12</t>
  </si>
  <si>
    <t>Em.13</t>
  </si>
  <si>
    <t>Em.14</t>
  </si>
  <si>
    <t>Em.17</t>
  </si>
  <si>
    <t>OE.1</t>
  </si>
  <si>
    <t>OE.4</t>
  </si>
  <si>
    <t>Po.0</t>
  </si>
  <si>
    <t>TR.0</t>
  </si>
  <si>
    <t>WR.1</t>
  </si>
  <si>
    <t>WR.2</t>
  </si>
  <si>
    <t>WR.3</t>
  </si>
  <si>
    <t>WR.14</t>
  </si>
  <si>
    <t>ISIC group</t>
  </si>
  <si>
    <t>ISIC division</t>
  </si>
  <si>
    <t>ISIC section</t>
  </si>
  <si>
    <t>ISIC code</t>
  </si>
  <si>
    <t>name</t>
  </si>
  <si>
    <t>alpha-2</t>
  </si>
  <si>
    <t>alpha-3</t>
  </si>
  <si>
    <t>country-code</t>
  </si>
  <si>
    <t>iso_3166-2</t>
  </si>
  <si>
    <t>region</t>
  </si>
  <si>
    <t>sub-region</t>
  </si>
  <si>
    <t>intermediate-region</t>
  </si>
  <si>
    <t>region-code</t>
  </si>
  <si>
    <t>sub-region-code</t>
  </si>
  <si>
    <t>intermediate-region-code</t>
  </si>
  <si>
    <t>Afghanistan</t>
  </si>
  <si>
    <t>AF</t>
  </si>
  <si>
    <t>AFG</t>
  </si>
  <si>
    <t>ISO 3166-2:AF</t>
  </si>
  <si>
    <t>Southern Asia</t>
  </si>
  <si>
    <t>Åland Islands</t>
  </si>
  <si>
    <t>AX</t>
  </si>
  <si>
    <t>ALA</t>
  </si>
  <si>
    <t>ISO 3166-2:AX</t>
  </si>
  <si>
    <t>Europe</t>
  </si>
  <si>
    <t>Northern Europe</t>
  </si>
  <si>
    <t>Albania</t>
  </si>
  <si>
    <t>AL</t>
  </si>
  <si>
    <t>ALB</t>
  </si>
  <si>
    <t>ISO 3166-2:AL</t>
  </si>
  <si>
    <t>Southern Europe</t>
  </si>
  <si>
    <t>Algeria</t>
  </si>
  <si>
    <t>DZ</t>
  </si>
  <si>
    <t>DZA</t>
  </si>
  <si>
    <t>ISO 3166-2:DZ</t>
  </si>
  <si>
    <t>Africa</t>
  </si>
  <si>
    <t>Northern Africa</t>
  </si>
  <si>
    <t>American Samoa</t>
  </si>
  <si>
    <t>AS</t>
  </si>
  <si>
    <t>ASM</t>
  </si>
  <si>
    <t>ISO 3166-2:AS</t>
  </si>
  <si>
    <t>Oceania</t>
  </si>
  <si>
    <t>Polynesia</t>
  </si>
  <si>
    <t>Andorra</t>
  </si>
  <si>
    <t>AD</t>
  </si>
  <si>
    <t>AND</t>
  </si>
  <si>
    <t>ISO 3166-2:AD</t>
  </si>
  <si>
    <t>Angola</t>
  </si>
  <si>
    <t>AO</t>
  </si>
  <si>
    <t>AGO</t>
  </si>
  <si>
    <t>ISO 3166-2:AO</t>
  </si>
  <si>
    <t>Sub-Saharan Africa</t>
  </si>
  <si>
    <t>Middle Africa</t>
  </si>
  <si>
    <t>Anguilla</t>
  </si>
  <si>
    <t>AI</t>
  </si>
  <si>
    <t>AIA</t>
  </si>
  <si>
    <t>ISO 3166-2:AI</t>
  </si>
  <si>
    <t>Americas</t>
  </si>
  <si>
    <t>Latin America and the Caribbean</t>
  </si>
  <si>
    <t>Caribbean</t>
  </si>
  <si>
    <t>Antarctica</t>
  </si>
  <si>
    <t>AQ</t>
  </si>
  <si>
    <t>ATA</t>
  </si>
  <si>
    <t>ISO 3166-2:AQ</t>
  </si>
  <si>
    <t>Antigua and Barbuda</t>
  </si>
  <si>
    <t>AG</t>
  </si>
  <si>
    <t>ATG</t>
  </si>
  <si>
    <t>ISO 3166-2:AG</t>
  </si>
  <si>
    <t>Argentina</t>
  </si>
  <si>
    <t>AR</t>
  </si>
  <si>
    <t>ARG</t>
  </si>
  <si>
    <t>ISO 3166-2:AR</t>
  </si>
  <si>
    <t>South America</t>
  </si>
  <si>
    <t>Armenia</t>
  </si>
  <si>
    <t>AM</t>
  </si>
  <si>
    <t>ARM</t>
  </si>
  <si>
    <t>ISO 3166-2:AM</t>
  </si>
  <si>
    <t>Western Asia</t>
  </si>
  <si>
    <t>Aruba</t>
  </si>
  <si>
    <t>AW</t>
  </si>
  <si>
    <t>ABW</t>
  </si>
  <si>
    <t>ISO 3166-2:AW</t>
  </si>
  <si>
    <t>Australia</t>
  </si>
  <si>
    <t>AUS</t>
  </si>
  <si>
    <t>ISO 3166-2:AU</t>
  </si>
  <si>
    <t>Australia and New Zealand</t>
  </si>
  <si>
    <t>Austria</t>
  </si>
  <si>
    <t>AT</t>
  </si>
  <si>
    <t>AUT</t>
  </si>
  <si>
    <t>ISO 3166-2:AT</t>
  </si>
  <si>
    <t>Western Europe</t>
  </si>
  <si>
    <t>Azerbaijan</t>
  </si>
  <si>
    <t>AZ</t>
  </si>
  <si>
    <t>AZE</t>
  </si>
  <si>
    <t>ISO 3166-2:AZ</t>
  </si>
  <si>
    <t>Bahamas</t>
  </si>
  <si>
    <t>BS</t>
  </si>
  <si>
    <t>BHS</t>
  </si>
  <si>
    <t>ISO 3166-2:BS</t>
  </si>
  <si>
    <t>Bahrain</t>
  </si>
  <si>
    <t>BH</t>
  </si>
  <si>
    <t>BHR</t>
  </si>
  <si>
    <t>ISO 3166-2:BH</t>
  </si>
  <si>
    <t>Bangladesh</t>
  </si>
  <si>
    <t>BD</t>
  </si>
  <si>
    <t>BGD</t>
  </si>
  <si>
    <t>ISO 3166-2:BD</t>
  </si>
  <si>
    <t>Barbados</t>
  </si>
  <si>
    <t>BB</t>
  </si>
  <si>
    <t>BRB</t>
  </si>
  <si>
    <t>ISO 3166-2:BB</t>
  </si>
  <si>
    <t>Belarus</t>
  </si>
  <si>
    <t>BY</t>
  </si>
  <si>
    <t>BLR</t>
  </si>
  <si>
    <t>ISO 3166-2:BY</t>
  </si>
  <si>
    <t>Eastern Europe</t>
  </si>
  <si>
    <t>Belgium</t>
  </si>
  <si>
    <t>BE</t>
  </si>
  <si>
    <t>BEL</t>
  </si>
  <si>
    <t>ISO 3166-2:BE</t>
  </si>
  <si>
    <t>Belize</t>
  </si>
  <si>
    <t>BZ</t>
  </si>
  <si>
    <t>BLZ</t>
  </si>
  <si>
    <t>ISO 3166-2:BZ</t>
  </si>
  <si>
    <t>Central America</t>
  </si>
  <si>
    <t>Benin</t>
  </si>
  <si>
    <t>BJ</t>
  </si>
  <si>
    <t>BEN</t>
  </si>
  <si>
    <t>ISO 3166-2:BJ</t>
  </si>
  <si>
    <t>Western Africa</t>
  </si>
  <si>
    <t>Bermuda</t>
  </si>
  <si>
    <t>BM</t>
  </si>
  <si>
    <t>BMU</t>
  </si>
  <si>
    <t>ISO 3166-2:BM</t>
  </si>
  <si>
    <t>Northern America</t>
  </si>
  <si>
    <t>Bhutan</t>
  </si>
  <si>
    <t>BT</t>
  </si>
  <si>
    <t>BTN</t>
  </si>
  <si>
    <t>ISO 3166-2:BT</t>
  </si>
  <si>
    <t>Bolivia (Plurinational State of)</t>
  </si>
  <si>
    <t>BO</t>
  </si>
  <si>
    <t>BOL</t>
  </si>
  <si>
    <t>ISO 3166-2:BO</t>
  </si>
  <si>
    <t>Bonaire, Sint Eustatius and Saba</t>
  </si>
  <si>
    <t>BQ</t>
  </si>
  <si>
    <t>BES</t>
  </si>
  <si>
    <t>ISO 3166-2:BQ</t>
  </si>
  <si>
    <t>Bosnia and Herzegovina</t>
  </si>
  <si>
    <t>BA</t>
  </si>
  <si>
    <t>BIH</t>
  </si>
  <si>
    <t>ISO 3166-2:BA</t>
  </si>
  <si>
    <t>Botswana</t>
  </si>
  <si>
    <t>BW</t>
  </si>
  <si>
    <t>BWA</t>
  </si>
  <si>
    <t>ISO 3166-2:BW</t>
  </si>
  <si>
    <t>Southern Africa</t>
  </si>
  <si>
    <t>Bouvet Island</t>
  </si>
  <si>
    <t>BV</t>
  </si>
  <si>
    <t>BVT</t>
  </si>
  <si>
    <t>ISO 3166-2:BV</t>
  </si>
  <si>
    <t>Brazil</t>
  </si>
  <si>
    <t>BRA</t>
  </si>
  <si>
    <t>ISO 3166-2:BR</t>
  </si>
  <si>
    <t>British Indian Ocean Territory</t>
  </si>
  <si>
    <t>IO</t>
  </si>
  <si>
    <t>IOT</t>
  </si>
  <si>
    <t>ISO 3166-2:IO</t>
  </si>
  <si>
    <t>Eastern Africa</t>
  </si>
  <si>
    <t>Brunei Darussalam</t>
  </si>
  <si>
    <t>BN</t>
  </si>
  <si>
    <t>BRN</t>
  </si>
  <si>
    <t>ISO 3166-2:BN</t>
  </si>
  <si>
    <t>South-eastern Asia</t>
  </si>
  <si>
    <t>Bulgaria</t>
  </si>
  <si>
    <t>BG</t>
  </si>
  <si>
    <t>BGR</t>
  </si>
  <si>
    <t>ISO 3166-2:BG</t>
  </si>
  <si>
    <t>Burkina Faso</t>
  </si>
  <si>
    <t>BF</t>
  </si>
  <si>
    <t>BFA</t>
  </si>
  <si>
    <t>ISO 3166-2:BF</t>
  </si>
  <si>
    <t>Burundi</t>
  </si>
  <si>
    <t>BI</t>
  </si>
  <si>
    <t>BDI</t>
  </si>
  <si>
    <t>ISO 3166-2:BI</t>
  </si>
  <si>
    <t>Cabo Verde</t>
  </si>
  <si>
    <t>CV</t>
  </si>
  <si>
    <t>CPV</t>
  </si>
  <si>
    <t>ISO 3166-2:CV</t>
  </si>
  <si>
    <t>Cambodia</t>
  </si>
  <si>
    <t>KH</t>
  </si>
  <si>
    <t>KHM</t>
  </si>
  <si>
    <t>ISO 3166-2:KH</t>
  </si>
  <si>
    <t>Cameroon</t>
  </si>
  <si>
    <t>CM</t>
  </si>
  <si>
    <t>CMR</t>
  </si>
  <si>
    <t>ISO 3166-2:CM</t>
  </si>
  <si>
    <t>Canada</t>
  </si>
  <si>
    <t>CA</t>
  </si>
  <si>
    <t>CAN</t>
  </si>
  <si>
    <t>ISO 3166-2:CA</t>
  </si>
  <si>
    <t>Cayman Islands</t>
  </si>
  <si>
    <t>KY</t>
  </si>
  <si>
    <t>CYM</t>
  </si>
  <si>
    <t>ISO 3166-2:KY</t>
  </si>
  <si>
    <t>Central African Republic</t>
  </si>
  <si>
    <t>CF</t>
  </si>
  <si>
    <t>CAF</t>
  </si>
  <si>
    <t>ISO 3166-2:CF</t>
  </si>
  <si>
    <t>Chad</t>
  </si>
  <si>
    <t>TD</t>
  </si>
  <si>
    <t>TCD</t>
  </si>
  <si>
    <t>ISO 3166-2:TD</t>
  </si>
  <si>
    <t>Chile</t>
  </si>
  <si>
    <t>CL</t>
  </si>
  <si>
    <t>CHL</t>
  </si>
  <si>
    <t>ISO 3166-2:CL</t>
  </si>
  <si>
    <t>China</t>
  </si>
  <si>
    <t>CN</t>
  </si>
  <si>
    <t>CHN</t>
  </si>
  <si>
    <t>ISO 3166-2:CN</t>
  </si>
  <si>
    <t>Eastern Asia</t>
  </si>
  <si>
    <t>Christmas Island</t>
  </si>
  <si>
    <t>CX</t>
  </si>
  <si>
    <t>CXR</t>
  </si>
  <si>
    <t>ISO 3166-2:CX</t>
  </si>
  <si>
    <t>Cocos (Keeling) Islands</t>
  </si>
  <si>
    <t>CC</t>
  </si>
  <si>
    <t>CCK</t>
  </si>
  <si>
    <t>ISO 3166-2:CC</t>
  </si>
  <si>
    <t>Colombia</t>
  </si>
  <si>
    <t>COL</t>
  </si>
  <si>
    <t>ISO 3166-2:CO</t>
  </si>
  <si>
    <t>Comoros</t>
  </si>
  <si>
    <t>KM</t>
  </si>
  <si>
    <t>COM</t>
  </si>
  <si>
    <t>ISO 3166-2:KM</t>
  </si>
  <si>
    <t>Congo</t>
  </si>
  <si>
    <t>CG</t>
  </si>
  <si>
    <t>COG</t>
  </si>
  <si>
    <t>ISO 3166-2:CG</t>
  </si>
  <si>
    <t>Congo, Democratic Republic of the</t>
  </si>
  <si>
    <t>CD</t>
  </si>
  <si>
    <t>COD</t>
  </si>
  <si>
    <t>ISO 3166-2:CD</t>
  </si>
  <si>
    <t>Cook Islands</t>
  </si>
  <si>
    <t>CK</t>
  </si>
  <si>
    <t>COK</t>
  </si>
  <si>
    <t>ISO 3166-2:CK</t>
  </si>
  <si>
    <t>Costa Rica</t>
  </si>
  <si>
    <t>CR</t>
  </si>
  <si>
    <t>CRI</t>
  </si>
  <si>
    <t>ISO 3166-2:CR</t>
  </si>
  <si>
    <t>Côte d'Ivoire</t>
  </si>
  <si>
    <t>CI</t>
  </si>
  <si>
    <t>CIV</t>
  </si>
  <si>
    <t>ISO 3166-2:CI</t>
  </si>
  <si>
    <t>Croatia</t>
  </si>
  <si>
    <t>HR</t>
  </si>
  <si>
    <t>HRV</t>
  </si>
  <si>
    <t>ISO 3166-2:HR</t>
  </si>
  <si>
    <t>Cuba</t>
  </si>
  <si>
    <t>CU</t>
  </si>
  <si>
    <t>CUB</t>
  </si>
  <si>
    <t>ISO 3166-2:CU</t>
  </si>
  <si>
    <t>Curaçao</t>
  </si>
  <si>
    <t>CW</t>
  </si>
  <si>
    <t>CUW</t>
  </si>
  <si>
    <t>ISO 3166-2:CW</t>
  </si>
  <si>
    <t>Cyprus</t>
  </si>
  <si>
    <t>CY</t>
  </si>
  <si>
    <t>CYP</t>
  </si>
  <si>
    <t>ISO 3166-2:CY</t>
  </si>
  <si>
    <t>Czechia</t>
  </si>
  <si>
    <t>CZ</t>
  </si>
  <si>
    <t>CZE</t>
  </si>
  <si>
    <t>ISO 3166-2:CZ</t>
  </si>
  <si>
    <t>Denmark</t>
  </si>
  <si>
    <t>DK</t>
  </si>
  <si>
    <t>DNK</t>
  </si>
  <si>
    <t>ISO 3166-2:DK</t>
  </si>
  <si>
    <t>Djibouti</t>
  </si>
  <si>
    <t>DJ</t>
  </si>
  <si>
    <t>DJI</t>
  </si>
  <si>
    <t>ISO 3166-2:DJ</t>
  </si>
  <si>
    <t>Dominica</t>
  </si>
  <si>
    <t>DM</t>
  </si>
  <si>
    <t>DMA</t>
  </si>
  <si>
    <t>ISO 3166-2:DM</t>
  </si>
  <si>
    <t>Dominican Republic</t>
  </si>
  <si>
    <t>DO</t>
  </si>
  <si>
    <t>DOM</t>
  </si>
  <si>
    <t>ISO 3166-2:DO</t>
  </si>
  <si>
    <t>Ecuador</t>
  </si>
  <si>
    <t>EC</t>
  </si>
  <si>
    <t>ECU</t>
  </si>
  <si>
    <t>ISO 3166-2:EC</t>
  </si>
  <si>
    <t>Egypt</t>
  </si>
  <si>
    <t>EG</t>
  </si>
  <si>
    <t>EGY</t>
  </si>
  <si>
    <t>ISO 3166-2:EG</t>
  </si>
  <si>
    <t>El Salvador</t>
  </si>
  <si>
    <t>SV</t>
  </si>
  <si>
    <t>SLV</t>
  </si>
  <si>
    <t>ISO 3166-2:SV</t>
  </si>
  <si>
    <t>Equatorial Guinea</t>
  </si>
  <si>
    <t>GQ</t>
  </si>
  <si>
    <t>GNQ</t>
  </si>
  <si>
    <t>ISO 3166-2:GQ</t>
  </si>
  <si>
    <t>Eritrea</t>
  </si>
  <si>
    <t>ER</t>
  </si>
  <si>
    <t>ERI</t>
  </si>
  <si>
    <t>ISO 3166-2:ER</t>
  </si>
  <si>
    <t>Estonia</t>
  </si>
  <si>
    <t>EE</t>
  </si>
  <si>
    <t>EST</t>
  </si>
  <si>
    <t>ISO 3166-2:EE</t>
  </si>
  <si>
    <t>Eswatini</t>
  </si>
  <si>
    <t>SZ</t>
  </si>
  <si>
    <t>SWZ</t>
  </si>
  <si>
    <t>ISO 3166-2:SZ</t>
  </si>
  <si>
    <t>Ethiopia</t>
  </si>
  <si>
    <t>ET</t>
  </si>
  <si>
    <t>ETH</t>
  </si>
  <si>
    <t>ISO 3166-2:ET</t>
  </si>
  <si>
    <t>Falkland Islands (Malvinas)</t>
  </si>
  <si>
    <t>FK</t>
  </si>
  <si>
    <t>FLK</t>
  </si>
  <si>
    <t>ISO 3166-2:FK</t>
  </si>
  <si>
    <t>Faroe Islands</t>
  </si>
  <si>
    <t>FO</t>
  </si>
  <si>
    <t>FRO</t>
  </si>
  <si>
    <t>ISO 3166-2:FO</t>
  </si>
  <si>
    <t>Fiji</t>
  </si>
  <si>
    <t>FJ</t>
  </si>
  <si>
    <t>FJI</t>
  </si>
  <si>
    <t>ISO 3166-2:FJ</t>
  </si>
  <si>
    <t>Melanesia</t>
  </si>
  <si>
    <t>Finland</t>
  </si>
  <si>
    <t>FI</t>
  </si>
  <si>
    <t>FIN</t>
  </si>
  <si>
    <t>ISO 3166-2:FI</t>
  </si>
  <si>
    <t>France</t>
  </si>
  <si>
    <t>FR</t>
  </si>
  <si>
    <t>FRA</t>
  </si>
  <si>
    <t>ISO 3166-2:FR</t>
  </si>
  <si>
    <t>French Guiana</t>
  </si>
  <si>
    <t>GF</t>
  </si>
  <si>
    <t>GUF</t>
  </si>
  <si>
    <t>ISO 3166-2:GF</t>
  </si>
  <si>
    <t>French Polynesia</t>
  </si>
  <si>
    <t>PF</t>
  </si>
  <si>
    <t>PYF</t>
  </si>
  <si>
    <t>ISO 3166-2:PF</t>
  </si>
  <si>
    <t>French Southern Territories</t>
  </si>
  <si>
    <t>TF</t>
  </si>
  <si>
    <t>ATF</t>
  </si>
  <si>
    <t>ISO 3166-2:TF</t>
  </si>
  <si>
    <t>Gabon</t>
  </si>
  <si>
    <t>GA</t>
  </si>
  <si>
    <t>GAB</t>
  </si>
  <si>
    <t>ISO 3166-2:GA</t>
  </si>
  <si>
    <t>Gambia</t>
  </si>
  <si>
    <t>GM</t>
  </si>
  <si>
    <t>GMB</t>
  </si>
  <si>
    <t>ISO 3166-2:GM</t>
  </si>
  <si>
    <t>Georgia</t>
  </si>
  <si>
    <t>GE</t>
  </si>
  <si>
    <t>GEO</t>
  </si>
  <si>
    <t>ISO 3166-2:GE</t>
  </si>
  <si>
    <t>Germany</t>
  </si>
  <si>
    <t>DE</t>
  </si>
  <si>
    <t>DEU</t>
  </si>
  <si>
    <t>ISO 3166-2:DE</t>
  </si>
  <si>
    <t>Ghana</t>
  </si>
  <si>
    <t>GH</t>
  </si>
  <si>
    <t>GHA</t>
  </si>
  <si>
    <t>ISO 3166-2:GH</t>
  </si>
  <si>
    <t>Gibraltar</t>
  </si>
  <si>
    <t>GI</t>
  </si>
  <si>
    <t>GIB</t>
  </si>
  <si>
    <t>ISO 3166-2:GI</t>
  </si>
  <si>
    <t>Greece</t>
  </si>
  <si>
    <t>GR</t>
  </si>
  <si>
    <t>GRC</t>
  </si>
  <si>
    <t>ISO 3166-2:GR</t>
  </si>
  <si>
    <t>Greenland</t>
  </si>
  <si>
    <t>GL</t>
  </si>
  <si>
    <t>GRL</t>
  </si>
  <si>
    <t>ISO 3166-2:GL</t>
  </si>
  <si>
    <t>Grenada</t>
  </si>
  <si>
    <t>GD</t>
  </si>
  <si>
    <t>GRD</t>
  </si>
  <si>
    <t>ISO 3166-2:GD</t>
  </si>
  <si>
    <t>Guadeloupe</t>
  </si>
  <si>
    <t>GP</t>
  </si>
  <si>
    <t>GLP</t>
  </si>
  <si>
    <t>ISO 3166-2:GP</t>
  </si>
  <si>
    <t>Guam</t>
  </si>
  <si>
    <t>GU</t>
  </si>
  <si>
    <t>GUM</t>
  </si>
  <si>
    <t>ISO 3166-2:GU</t>
  </si>
  <si>
    <t>Micronesia</t>
  </si>
  <si>
    <t>Guatemala</t>
  </si>
  <si>
    <t>GT</t>
  </si>
  <si>
    <t>GTM</t>
  </si>
  <si>
    <t>ISO 3166-2:GT</t>
  </si>
  <si>
    <t>Guernsey</t>
  </si>
  <si>
    <t>GG</t>
  </si>
  <si>
    <t>GGY</t>
  </si>
  <si>
    <t>ISO 3166-2:GG</t>
  </si>
  <si>
    <t>Channel Islands</t>
  </si>
  <si>
    <t>Guinea</t>
  </si>
  <si>
    <t>GN</t>
  </si>
  <si>
    <t>GIN</t>
  </si>
  <si>
    <t>ISO 3166-2:GN</t>
  </si>
  <si>
    <t>Guinea-Bissau</t>
  </si>
  <si>
    <t>GW</t>
  </si>
  <si>
    <t>GNB</t>
  </si>
  <si>
    <t>ISO 3166-2:GW</t>
  </si>
  <si>
    <t>Guyana</t>
  </si>
  <si>
    <t>GY</t>
  </si>
  <si>
    <t>GUY</t>
  </si>
  <si>
    <t>ISO 3166-2:GY</t>
  </si>
  <si>
    <t>Haiti</t>
  </si>
  <si>
    <t>HT</t>
  </si>
  <si>
    <t>HTI</t>
  </si>
  <si>
    <t>ISO 3166-2:HT</t>
  </si>
  <si>
    <t>Heard Island and McDonald Islands</t>
  </si>
  <si>
    <t>HM</t>
  </si>
  <si>
    <t>HMD</t>
  </si>
  <si>
    <t>ISO 3166-2:HM</t>
  </si>
  <si>
    <t>Holy See</t>
  </si>
  <si>
    <t>VA</t>
  </si>
  <si>
    <t>VAT</t>
  </si>
  <si>
    <t>ISO 3166-2:VA</t>
  </si>
  <si>
    <t>Honduras</t>
  </si>
  <si>
    <t>HN</t>
  </si>
  <si>
    <t>HND</t>
  </si>
  <si>
    <t>ISO 3166-2:HN</t>
  </si>
  <si>
    <t>Hong Kong</t>
  </si>
  <si>
    <t>HK</t>
  </si>
  <si>
    <t>HKG</t>
  </si>
  <si>
    <t>ISO 3166-2:HK</t>
  </si>
  <si>
    <t>Hungary</t>
  </si>
  <si>
    <t>HU</t>
  </si>
  <si>
    <t>HUN</t>
  </si>
  <si>
    <t>ISO 3166-2:HU</t>
  </si>
  <si>
    <t>Iceland</t>
  </si>
  <si>
    <t>IS</t>
  </si>
  <si>
    <t>ISL</t>
  </si>
  <si>
    <t>ISO 3166-2:IS</t>
  </si>
  <si>
    <t>India</t>
  </si>
  <si>
    <t>IN</t>
  </si>
  <si>
    <t>IND</t>
  </si>
  <si>
    <t>ISO 3166-2:IN</t>
  </si>
  <si>
    <t>Indonesia</t>
  </si>
  <si>
    <t>ID</t>
  </si>
  <si>
    <t>IDN</t>
  </si>
  <si>
    <t>ISO 3166-2:ID</t>
  </si>
  <si>
    <t>Iran (Islamic Republic of)</t>
  </si>
  <si>
    <t>IR</t>
  </si>
  <si>
    <t>IRN</t>
  </si>
  <si>
    <t>ISO 3166-2:IR</t>
  </si>
  <si>
    <t>Iraq</t>
  </si>
  <si>
    <t>IQ</t>
  </si>
  <si>
    <t>IRQ</t>
  </si>
  <si>
    <t>ISO 3166-2:IQ</t>
  </si>
  <si>
    <t>Ireland</t>
  </si>
  <si>
    <t>IE</t>
  </si>
  <si>
    <t>IRL</t>
  </si>
  <si>
    <t>ISO 3166-2:IE</t>
  </si>
  <si>
    <t>Isle of Man</t>
  </si>
  <si>
    <t>IM</t>
  </si>
  <si>
    <t>IMN</t>
  </si>
  <si>
    <t>ISO 3166-2:IM</t>
  </si>
  <si>
    <t>Israel</t>
  </si>
  <si>
    <t>IL</t>
  </si>
  <si>
    <t>ISR</t>
  </si>
  <si>
    <t>ISO 3166-2:IL</t>
  </si>
  <si>
    <t>Italy</t>
  </si>
  <si>
    <t>IT</t>
  </si>
  <si>
    <t>ITA</t>
  </si>
  <si>
    <t>ISO 3166-2:IT</t>
  </si>
  <si>
    <t>Jamaica</t>
  </si>
  <si>
    <t>JM</t>
  </si>
  <si>
    <t>JAM</t>
  </si>
  <si>
    <t>ISO 3166-2:JM</t>
  </si>
  <si>
    <t>Japan</t>
  </si>
  <si>
    <t>JPN</t>
  </si>
  <si>
    <t>ISO 3166-2:JP</t>
  </si>
  <si>
    <t>Jersey</t>
  </si>
  <si>
    <t>JE</t>
  </si>
  <si>
    <t>JEY</t>
  </si>
  <si>
    <t>ISO 3166-2:JE</t>
  </si>
  <si>
    <t>Jordan</t>
  </si>
  <si>
    <t>JO</t>
  </si>
  <si>
    <t>JOR</t>
  </si>
  <si>
    <t>ISO 3166-2:JO</t>
  </si>
  <si>
    <t>Kazakhstan</t>
  </si>
  <si>
    <t>KZ</t>
  </si>
  <si>
    <t>KAZ</t>
  </si>
  <si>
    <t>ISO 3166-2:KZ</t>
  </si>
  <si>
    <t>Central Asia</t>
  </si>
  <si>
    <t>Kenya</t>
  </si>
  <si>
    <t>KE</t>
  </si>
  <si>
    <t>KEN</t>
  </si>
  <si>
    <t>ISO 3166-2:KE</t>
  </si>
  <si>
    <t>Kiribati</t>
  </si>
  <si>
    <t>KI</t>
  </si>
  <si>
    <t>KIR</t>
  </si>
  <si>
    <t>ISO 3166-2:KI</t>
  </si>
  <si>
    <t>Korea (Democratic People's Republic of)</t>
  </si>
  <si>
    <t>KP</t>
  </si>
  <si>
    <t>PRK</t>
  </si>
  <si>
    <t>ISO 3166-2:KP</t>
  </si>
  <si>
    <t>Korea, Republic of</t>
  </si>
  <si>
    <t>KR</t>
  </si>
  <si>
    <t>KOR</t>
  </si>
  <si>
    <t>ISO 3166-2:KR</t>
  </si>
  <si>
    <t>Kuwait</t>
  </si>
  <si>
    <t>KW</t>
  </si>
  <si>
    <t>KWT</t>
  </si>
  <si>
    <t>ISO 3166-2:KW</t>
  </si>
  <si>
    <t>Kyrgyzstan</t>
  </si>
  <si>
    <t>KG</t>
  </si>
  <si>
    <t>KGZ</t>
  </si>
  <si>
    <t>ISO 3166-2:KG</t>
  </si>
  <si>
    <t>Lao People's Democratic Republic</t>
  </si>
  <si>
    <t>LA</t>
  </si>
  <si>
    <t>LAO</t>
  </si>
  <si>
    <t>ISO 3166-2:LA</t>
  </si>
  <si>
    <t>Latvia</t>
  </si>
  <si>
    <t>LV</t>
  </si>
  <si>
    <t>LVA</t>
  </si>
  <si>
    <t>ISO 3166-2:LV</t>
  </si>
  <si>
    <t>Lebanon</t>
  </si>
  <si>
    <t>LB</t>
  </si>
  <si>
    <t>LBN</t>
  </si>
  <si>
    <t>ISO 3166-2:LB</t>
  </si>
  <si>
    <t>Lesotho</t>
  </si>
  <si>
    <t>LS</t>
  </si>
  <si>
    <t>LSO</t>
  </si>
  <si>
    <t>ISO 3166-2:LS</t>
  </si>
  <si>
    <t>Liberia</t>
  </si>
  <si>
    <t>LR</t>
  </si>
  <si>
    <t>LBR</t>
  </si>
  <si>
    <t>ISO 3166-2:LR</t>
  </si>
  <si>
    <t>Libya</t>
  </si>
  <si>
    <t>LY</t>
  </si>
  <si>
    <t>LBY</t>
  </si>
  <si>
    <t>ISO 3166-2:LY</t>
  </si>
  <si>
    <t>Liechtenstein</t>
  </si>
  <si>
    <t>LI</t>
  </si>
  <si>
    <t>LIE</t>
  </si>
  <si>
    <t>ISO 3166-2:LI</t>
  </si>
  <si>
    <t>Lithuania</t>
  </si>
  <si>
    <t>LT</t>
  </si>
  <si>
    <t>LTU</t>
  </si>
  <si>
    <t>ISO 3166-2:LT</t>
  </si>
  <si>
    <t>Luxembourg</t>
  </si>
  <si>
    <t>LU</t>
  </si>
  <si>
    <t>LUX</t>
  </si>
  <si>
    <t>ISO 3166-2:LU</t>
  </si>
  <si>
    <t>Macao</t>
  </si>
  <si>
    <t>MO</t>
  </si>
  <si>
    <t>MAC</t>
  </si>
  <si>
    <t>ISO 3166-2:MO</t>
  </si>
  <si>
    <t>Madagascar</t>
  </si>
  <si>
    <t>MG</t>
  </si>
  <si>
    <t>MDG</t>
  </si>
  <si>
    <t>ISO 3166-2:MG</t>
  </si>
  <si>
    <t>Malawi</t>
  </si>
  <si>
    <t>MW</t>
  </si>
  <si>
    <t>MWI</t>
  </si>
  <si>
    <t>ISO 3166-2:MW</t>
  </si>
  <si>
    <t>Malaysia</t>
  </si>
  <si>
    <t>MY</t>
  </si>
  <si>
    <t>MYS</t>
  </si>
  <si>
    <t>ISO 3166-2:MY</t>
  </si>
  <si>
    <t>Maldives</t>
  </si>
  <si>
    <t>MV</t>
  </si>
  <si>
    <t>MDV</t>
  </si>
  <si>
    <t>ISO 3166-2:MV</t>
  </si>
  <si>
    <t>Mali</t>
  </si>
  <si>
    <t>MLI</t>
  </si>
  <si>
    <t>ISO 3166-2:ML</t>
  </si>
  <si>
    <t>Malta</t>
  </si>
  <si>
    <t>MT</t>
  </si>
  <si>
    <t>MLT</t>
  </si>
  <si>
    <t>ISO 3166-2:MT</t>
  </si>
  <si>
    <t>Marshall Islands</t>
  </si>
  <si>
    <t>MH</t>
  </si>
  <si>
    <t>MHL</t>
  </si>
  <si>
    <t>ISO 3166-2:MH</t>
  </si>
  <si>
    <t>Martinique</t>
  </si>
  <si>
    <t>MQ</t>
  </si>
  <si>
    <t>MTQ</t>
  </si>
  <si>
    <t>ISO 3166-2:MQ</t>
  </si>
  <si>
    <t>Mauritania</t>
  </si>
  <si>
    <t>MR</t>
  </si>
  <si>
    <t>MRT</t>
  </si>
  <si>
    <t>ISO 3166-2:MR</t>
  </si>
  <si>
    <t>Mauritius</t>
  </si>
  <si>
    <t>MU</t>
  </si>
  <si>
    <t>MUS</t>
  </si>
  <si>
    <t>ISO 3166-2:MU</t>
  </si>
  <si>
    <t>Mayotte</t>
  </si>
  <si>
    <t>YT</t>
  </si>
  <si>
    <t>MYT</t>
  </si>
  <si>
    <t>ISO 3166-2:YT</t>
  </si>
  <si>
    <t>Mexico</t>
  </si>
  <si>
    <t>MEX</t>
  </si>
  <si>
    <t>ISO 3166-2:MX</t>
  </si>
  <si>
    <t>Micronesia (Federated States of)</t>
  </si>
  <si>
    <t>FM</t>
  </si>
  <si>
    <t>FSM</t>
  </si>
  <si>
    <t>ISO 3166-2:FM</t>
  </si>
  <si>
    <t>Moldova, Republic of</t>
  </si>
  <si>
    <t>MD</t>
  </si>
  <si>
    <t>MDA</t>
  </si>
  <si>
    <t>ISO 3166-2:MD</t>
  </si>
  <si>
    <t>Monaco</t>
  </si>
  <si>
    <t>MC</t>
  </si>
  <si>
    <t>MCO</t>
  </si>
  <si>
    <t>ISO 3166-2:MC</t>
  </si>
  <si>
    <t>Mongolia</t>
  </si>
  <si>
    <t>MN</t>
  </si>
  <si>
    <t>MNG</t>
  </si>
  <si>
    <t>ISO 3166-2:MN</t>
  </si>
  <si>
    <t>Montenegro</t>
  </si>
  <si>
    <t>ME</t>
  </si>
  <si>
    <t>MNE</t>
  </si>
  <si>
    <t>ISO 3166-2:ME</t>
  </si>
  <si>
    <t>Montserrat</t>
  </si>
  <si>
    <t>MS</t>
  </si>
  <si>
    <t>MSR</t>
  </si>
  <si>
    <t>ISO 3166-2:MS</t>
  </si>
  <si>
    <t>Morocco</t>
  </si>
  <si>
    <t>MA</t>
  </si>
  <si>
    <t>MAR</t>
  </si>
  <si>
    <t>ISO 3166-2:MA</t>
  </si>
  <si>
    <t>Mozambique</t>
  </si>
  <si>
    <t>MZ</t>
  </si>
  <si>
    <t>MOZ</t>
  </si>
  <si>
    <t>ISO 3166-2:MZ</t>
  </si>
  <si>
    <t>Myanmar</t>
  </si>
  <si>
    <t>MM</t>
  </si>
  <si>
    <t>MMR</t>
  </si>
  <si>
    <t>ISO 3166-2:MM</t>
  </si>
  <si>
    <t>Namibia</t>
  </si>
  <si>
    <t>NA</t>
  </si>
  <si>
    <t>NAM</t>
  </si>
  <si>
    <t>ISO 3166-2:NA</t>
  </si>
  <si>
    <t>Nauru</t>
  </si>
  <si>
    <t>NR</t>
  </si>
  <si>
    <t>NRU</t>
  </si>
  <si>
    <t>ISO 3166-2:NR</t>
  </si>
  <si>
    <t>Nepal</t>
  </si>
  <si>
    <t>NP</t>
  </si>
  <si>
    <t>NPL</t>
  </si>
  <si>
    <t>ISO 3166-2:NP</t>
  </si>
  <si>
    <t>Netherlands</t>
  </si>
  <si>
    <t>NL</t>
  </si>
  <si>
    <t>NLD</t>
  </si>
  <si>
    <t>ISO 3166-2:NL</t>
  </si>
  <si>
    <t>New Caledonia</t>
  </si>
  <si>
    <t>NC</t>
  </si>
  <si>
    <t>NCL</t>
  </si>
  <si>
    <t>ISO 3166-2:NC</t>
  </si>
  <si>
    <t>New Zealand</t>
  </si>
  <si>
    <t>NZ</t>
  </si>
  <si>
    <t>NZL</t>
  </si>
  <si>
    <t>ISO 3166-2:NZ</t>
  </si>
  <si>
    <t>Nicaragua</t>
  </si>
  <si>
    <t>NI</t>
  </si>
  <si>
    <t>NIC</t>
  </si>
  <si>
    <t>ISO 3166-2:NI</t>
  </si>
  <si>
    <t>Niger</t>
  </si>
  <si>
    <t>NE</t>
  </si>
  <si>
    <t>NER</t>
  </si>
  <si>
    <t>ISO 3166-2:NE</t>
  </si>
  <si>
    <t>Nigeria</t>
  </si>
  <si>
    <t>NG</t>
  </si>
  <si>
    <t>NGA</t>
  </si>
  <si>
    <t>ISO 3166-2:NG</t>
  </si>
  <si>
    <t>Niue</t>
  </si>
  <si>
    <t>NU</t>
  </si>
  <si>
    <t>NIU</t>
  </si>
  <si>
    <t>ISO 3166-2:NU</t>
  </si>
  <si>
    <t>Norfolk Island</t>
  </si>
  <si>
    <t>NF</t>
  </si>
  <si>
    <t>NFK</t>
  </si>
  <si>
    <t>ISO 3166-2:NF</t>
  </si>
  <si>
    <t>North Macedonia</t>
  </si>
  <si>
    <t>MK</t>
  </si>
  <si>
    <t>MKD</t>
  </si>
  <si>
    <t>ISO 3166-2:MK</t>
  </si>
  <si>
    <t>Northern Mariana Islands</t>
  </si>
  <si>
    <t>MP</t>
  </si>
  <si>
    <t>MNP</t>
  </si>
  <si>
    <t>ISO 3166-2:MP</t>
  </si>
  <si>
    <t>Norway</t>
  </si>
  <si>
    <t>NOR</t>
  </si>
  <si>
    <t>ISO 3166-2:NO</t>
  </si>
  <si>
    <t>Oman</t>
  </si>
  <si>
    <t>OM</t>
  </si>
  <si>
    <t>OMN</t>
  </si>
  <si>
    <t>ISO 3166-2:OM</t>
  </si>
  <si>
    <t>Pakistan</t>
  </si>
  <si>
    <t>PK</t>
  </si>
  <si>
    <t>PAK</t>
  </si>
  <si>
    <t>ISO 3166-2:PK</t>
  </si>
  <si>
    <t>Palau</t>
  </si>
  <si>
    <t>PW</t>
  </si>
  <si>
    <t>PLW</t>
  </si>
  <si>
    <t>ISO 3166-2:PW</t>
  </si>
  <si>
    <t>Palestine, State of</t>
  </si>
  <si>
    <t>PS</t>
  </si>
  <si>
    <t>PSE</t>
  </si>
  <si>
    <t>ISO 3166-2:PS</t>
  </si>
  <si>
    <t>Panama</t>
  </si>
  <si>
    <t>PA</t>
  </si>
  <si>
    <t>PAN</t>
  </si>
  <si>
    <t>ISO 3166-2:PA</t>
  </si>
  <si>
    <t>Papua New Guinea</t>
  </si>
  <si>
    <t>PG</t>
  </si>
  <si>
    <t>PNG</t>
  </si>
  <si>
    <t>ISO 3166-2:PG</t>
  </si>
  <si>
    <t>Paraguay</t>
  </si>
  <si>
    <t>PY</t>
  </si>
  <si>
    <t>PRY</t>
  </si>
  <si>
    <t>ISO 3166-2:PY</t>
  </si>
  <si>
    <t>Peru</t>
  </si>
  <si>
    <t>PE</t>
  </si>
  <si>
    <t>PER</t>
  </si>
  <si>
    <t>ISO 3166-2:PE</t>
  </si>
  <si>
    <t>Philippines</t>
  </si>
  <si>
    <t>PH</t>
  </si>
  <si>
    <t>PHL</t>
  </si>
  <si>
    <t>ISO 3166-2:PH</t>
  </si>
  <si>
    <t>Pitcairn</t>
  </si>
  <si>
    <t>PN</t>
  </si>
  <si>
    <t>PCN</t>
  </si>
  <si>
    <t>ISO 3166-2:PN</t>
  </si>
  <si>
    <t>Poland</t>
  </si>
  <si>
    <t>PL</t>
  </si>
  <si>
    <t>POL</t>
  </si>
  <si>
    <t>ISO 3166-2:PL</t>
  </si>
  <si>
    <t>Portugal</t>
  </si>
  <si>
    <t>PT</t>
  </si>
  <si>
    <t>PRT</t>
  </si>
  <si>
    <t>ISO 3166-2:PT</t>
  </si>
  <si>
    <t>Puerto Rico</t>
  </si>
  <si>
    <t>PR</t>
  </si>
  <si>
    <t>PRI</t>
  </si>
  <si>
    <t>ISO 3166-2:PR</t>
  </si>
  <si>
    <t>Qatar</t>
  </si>
  <si>
    <t>QA</t>
  </si>
  <si>
    <t>QAT</t>
  </si>
  <si>
    <t>ISO 3166-2:QA</t>
  </si>
  <si>
    <t>Réunion</t>
  </si>
  <si>
    <t>RE</t>
  </si>
  <si>
    <t>REU</t>
  </si>
  <si>
    <t>ISO 3166-2:RE</t>
  </si>
  <si>
    <t>Romania</t>
  </si>
  <si>
    <t>RO</t>
  </si>
  <si>
    <t>ROU</t>
  </si>
  <si>
    <t>ISO 3166-2:RO</t>
  </si>
  <si>
    <t>Russian Federation</t>
  </si>
  <si>
    <t>RU</t>
  </si>
  <si>
    <t>RUS</t>
  </si>
  <si>
    <t>ISO 3166-2:RU</t>
  </si>
  <si>
    <t>Rwanda</t>
  </si>
  <si>
    <t>RW</t>
  </si>
  <si>
    <t>RWA</t>
  </si>
  <si>
    <t>ISO 3166-2:RW</t>
  </si>
  <si>
    <t>Saint Barthélemy</t>
  </si>
  <si>
    <t>BL</t>
  </si>
  <si>
    <t>BLM</t>
  </si>
  <si>
    <t>ISO 3166-2:BL</t>
  </si>
  <si>
    <t>Saint Helena, Ascension and Tristan da Cunha</t>
  </si>
  <si>
    <t>SH</t>
  </si>
  <si>
    <t>SHN</t>
  </si>
  <si>
    <t>ISO 3166-2:SH</t>
  </si>
  <si>
    <t>Saint Kitts and Nevis</t>
  </si>
  <si>
    <t>KN</t>
  </si>
  <si>
    <t>KNA</t>
  </si>
  <si>
    <t>ISO 3166-2:KN</t>
  </si>
  <si>
    <t>Saint Lucia</t>
  </si>
  <si>
    <t>LC</t>
  </si>
  <si>
    <t>LCA</t>
  </si>
  <si>
    <t>ISO 3166-2:LC</t>
  </si>
  <si>
    <t>Saint Martin (French part)</t>
  </si>
  <si>
    <t>MF</t>
  </si>
  <si>
    <t>MAF</t>
  </si>
  <si>
    <t>ISO 3166-2:MF</t>
  </si>
  <si>
    <t>Saint Pierre and Miquelon</t>
  </si>
  <si>
    <t>PM</t>
  </si>
  <si>
    <t>SPM</t>
  </si>
  <si>
    <t>ISO 3166-2:PM</t>
  </si>
  <si>
    <t>Saint Vincent and the Grenadines</t>
  </si>
  <si>
    <t>VC</t>
  </si>
  <si>
    <t>VCT</t>
  </si>
  <si>
    <t>ISO 3166-2:VC</t>
  </si>
  <si>
    <t>Samoa</t>
  </si>
  <si>
    <t>WS</t>
  </si>
  <si>
    <t>WSM</t>
  </si>
  <si>
    <t>ISO 3166-2:WS</t>
  </si>
  <si>
    <t>San Marino</t>
  </si>
  <si>
    <t>SM</t>
  </si>
  <si>
    <t>SMR</t>
  </si>
  <si>
    <t>ISO 3166-2:SM</t>
  </si>
  <si>
    <t>Sao Tome and Principe</t>
  </si>
  <si>
    <t>ST</t>
  </si>
  <si>
    <t>STP</t>
  </si>
  <si>
    <t>ISO 3166-2:ST</t>
  </si>
  <si>
    <t>Saudi Arabia</t>
  </si>
  <si>
    <t>SA</t>
  </si>
  <si>
    <t>SAU</t>
  </si>
  <si>
    <t>ISO 3166-2:SA</t>
  </si>
  <si>
    <t>Senegal</t>
  </si>
  <si>
    <t>SN</t>
  </si>
  <si>
    <t>SEN</t>
  </si>
  <si>
    <t>ISO 3166-2:SN</t>
  </si>
  <si>
    <t>Serbia</t>
  </si>
  <si>
    <t>RS</t>
  </si>
  <si>
    <t>SRB</t>
  </si>
  <si>
    <t>ISO 3166-2:RS</t>
  </si>
  <si>
    <t>Seychelles</t>
  </si>
  <si>
    <t>SC</t>
  </si>
  <si>
    <t>SYC</t>
  </si>
  <si>
    <t>ISO 3166-2:SC</t>
  </si>
  <si>
    <t>Sierra Leone</t>
  </si>
  <si>
    <t>SL</t>
  </si>
  <si>
    <t>SLE</t>
  </si>
  <si>
    <t>ISO 3166-2:SL</t>
  </si>
  <si>
    <t>Singapore</t>
  </si>
  <si>
    <t>SG</t>
  </si>
  <si>
    <t>SGP</t>
  </si>
  <si>
    <t>ISO 3166-2:SG</t>
  </si>
  <si>
    <t>Sint Maarten (Dutch part)</t>
  </si>
  <si>
    <t>SX</t>
  </si>
  <si>
    <t>SXM</t>
  </si>
  <si>
    <t>ISO 3166-2:SX</t>
  </si>
  <si>
    <t>Slovakia</t>
  </si>
  <si>
    <t>SK</t>
  </si>
  <si>
    <t>SVK</t>
  </si>
  <si>
    <t>ISO 3166-2:SK</t>
  </si>
  <si>
    <t>Slovenia</t>
  </si>
  <si>
    <t>SI</t>
  </si>
  <si>
    <t>SVN</t>
  </si>
  <si>
    <t>ISO 3166-2:SI</t>
  </si>
  <si>
    <t>Solomon Islands</t>
  </si>
  <si>
    <t>SB</t>
  </si>
  <si>
    <t>SLB</t>
  </si>
  <si>
    <t>ISO 3166-2:SB</t>
  </si>
  <si>
    <t>Somalia</t>
  </si>
  <si>
    <t>SOM</t>
  </si>
  <si>
    <t>ISO 3166-2:SO</t>
  </si>
  <si>
    <t>South Africa</t>
  </si>
  <si>
    <t>ZA</t>
  </si>
  <si>
    <t>ZAF</t>
  </si>
  <si>
    <t>ISO 3166-2:ZA</t>
  </si>
  <si>
    <t>South Georgia and the South Sandwich Islands</t>
  </si>
  <si>
    <t>GS</t>
  </si>
  <si>
    <t>SGS</t>
  </si>
  <si>
    <t>ISO 3166-2:GS</t>
  </si>
  <si>
    <t>South Sudan</t>
  </si>
  <si>
    <t>SS</t>
  </si>
  <si>
    <t>SSD</t>
  </si>
  <si>
    <t>ISO 3166-2:SS</t>
  </si>
  <si>
    <t>Spain</t>
  </si>
  <si>
    <t>ES</t>
  </si>
  <si>
    <t>ESP</t>
  </si>
  <si>
    <t>ISO 3166-2:ES</t>
  </si>
  <si>
    <t>Sri Lanka</t>
  </si>
  <si>
    <t>LK</t>
  </si>
  <si>
    <t>LKA</t>
  </si>
  <si>
    <t>ISO 3166-2:LK</t>
  </si>
  <si>
    <t>Sudan</t>
  </si>
  <si>
    <t>SD</t>
  </si>
  <si>
    <t>SDN</t>
  </si>
  <si>
    <t>ISO 3166-2:SD</t>
  </si>
  <si>
    <t>Suriname</t>
  </si>
  <si>
    <t>SR</t>
  </si>
  <si>
    <t>SUR</t>
  </si>
  <si>
    <t>ISO 3166-2:SR</t>
  </si>
  <si>
    <t>Svalbard and Jan Mayen</t>
  </si>
  <si>
    <t>SJ</t>
  </si>
  <si>
    <t>SJM</t>
  </si>
  <si>
    <t>ISO 3166-2:SJ</t>
  </si>
  <si>
    <t>Sweden</t>
  </si>
  <si>
    <t>SWE</t>
  </si>
  <si>
    <t>ISO 3166-2:SE</t>
  </si>
  <si>
    <t>Switzerland</t>
  </si>
  <si>
    <t>CH</t>
  </si>
  <si>
    <t>CHE</t>
  </si>
  <si>
    <t>ISO 3166-2:CH</t>
  </si>
  <si>
    <t>Syrian Arab Republic</t>
  </si>
  <si>
    <t>SY</t>
  </si>
  <si>
    <t>SYR</t>
  </si>
  <si>
    <t>ISO 3166-2:SY</t>
  </si>
  <si>
    <t>Taiwan, Province of China</t>
  </si>
  <si>
    <t>TW</t>
  </si>
  <si>
    <t>TWN</t>
  </si>
  <si>
    <t>ISO 3166-2:TW</t>
  </si>
  <si>
    <t>Tajikistan</t>
  </si>
  <si>
    <t>TJK</t>
  </si>
  <si>
    <t>ISO 3166-2:TJ</t>
  </si>
  <si>
    <t>Tanzania, United Republic of</t>
  </si>
  <si>
    <t>TZ</t>
  </si>
  <si>
    <t>TZA</t>
  </si>
  <si>
    <t>ISO 3166-2:TZ</t>
  </si>
  <si>
    <t>Thailand</t>
  </si>
  <si>
    <t>TH</t>
  </si>
  <si>
    <t>THA</t>
  </si>
  <si>
    <t>ISO 3166-2:TH</t>
  </si>
  <si>
    <t>Timor-Leste</t>
  </si>
  <si>
    <t>TL</t>
  </si>
  <si>
    <t>TLS</t>
  </si>
  <si>
    <t>ISO 3166-2:TL</t>
  </si>
  <si>
    <t>Togo</t>
  </si>
  <si>
    <t>TG</t>
  </si>
  <si>
    <t>TGO</t>
  </si>
  <si>
    <t>ISO 3166-2:TG</t>
  </si>
  <si>
    <t>Tokelau</t>
  </si>
  <si>
    <t>TK</t>
  </si>
  <si>
    <t>TKL</t>
  </si>
  <si>
    <t>ISO 3166-2:TK</t>
  </si>
  <si>
    <t>Tonga</t>
  </si>
  <si>
    <t>TO</t>
  </si>
  <si>
    <t>TON</t>
  </si>
  <si>
    <t>ISO 3166-2:TO</t>
  </si>
  <si>
    <t>Trinidad and Tobago</t>
  </si>
  <si>
    <t>TT</t>
  </si>
  <si>
    <t>TTO</t>
  </si>
  <si>
    <t>ISO 3166-2:TT</t>
  </si>
  <si>
    <t>Tunisia</t>
  </si>
  <si>
    <t>TN</t>
  </si>
  <si>
    <t>TUN</t>
  </si>
  <si>
    <t>ISO 3166-2:TN</t>
  </si>
  <si>
    <t>Turkey</t>
  </si>
  <si>
    <t>TUR</t>
  </si>
  <si>
    <t>ISO 3166-2:TR</t>
  </si>
  <si>
    <t>Turkmenistan</t>
  </si>
  <si>
    <t>TM</t>
  </si>
  <si>
    <t>TKM</t>
  </si>
  <si>
    <t>ISO 3166-2:TM</t>
  </si>
  <si>
    <t>Turks and Caicos Islands</t>
  </si>
  <si>
    <t>TC</t>
  </si>
  <si>
    <t>TCA</t>
  </si>
  <si>
    <t>ISO 3166-2:TC</t>
  </si>
  <si>
    <t>Tuvalu</t>
  </si>
  <si>
    <t>TV</t>
  </si>
  <si>
    <t>TUV</t>
  </si>
  <si>
    <t>ISO 3166-2:TV</t>
  </si>
  <si>
    <t>Uganda</t>
  </si>
  <si>
    <t>UG</t>
  </si>
  <si>
    <t>UGA</t>
  </si>
  <si>
    <t>ISO 3166-2:UG</t>
  </si>
  <si>
    <t>Ukraine</t>
  </si>
  <si>
    <t>UA</t>
  </si>
  <si>
    <t>UKR</t>
  </si>
  <si>
    <t>ISO 3166-2:UA</t>
  </si>
  <si>
    <t>United Arab Emirates</t>
  </si>
  <si>
    <t>AE</t>
  </si>
  <si>
    <t>ARE</t>
  </si>
  <si>
    <t>ISO 3166-2:AE</t>
  </si>
  <si>
    <t>United Kingdom of Great Britain and Northern Ireland</t>
  </si>
  <si>
    <t>GB</t>
  </si>
  <si>
    <t>GBR</t>
  </si>
  <si>
    <t>ISO 3166-2:GB</t>
  </si>
  <si>
    <t>United States of America</t>
  </si>
  <si>
    <t>USA</t>
  </si>
  <si>
    <t>ISO 3166-2:US</t>
  </si>
  <si>
    <t>United States Minor Outlying Islands</t>
  </si>
  <si>
    <t>UM</t>
  </si>
  <si>
    <t>UMI</t>
  </si>
  <si>
    <t>ISO 3166-2:UM</t>
  </si>
  <si>
    <t>Uruguay</t>
  </si>
  <si>
    <t>UY</t>
  </si>
  <si>
    <t>URY</t>
  </si>
  <si>
    <t>ISO 3166-2:UY</t>
  </si>
  <si>
    <t>Uzbekistan</t>
  </si>
  <si>
    <t>UZ</t>
  </si>
  <si>
    <t>UZB</t>
  </si>
  <si>
    <t>ISO 3166-2:UZ</t>
  </si>
  <si>
    <t>Vanuatu</t>
  </si>
  <si>
    <t>VU</t>
  </si>
  <si>
    <t>VUT</t>
  </si>
  <si>
    <t>ISO 3166-2:VU</t>
  </si>
  <si>
    <t>Venezuela (Bolivarian Republic of)</t>
  </si>
  <si>
    <t>VE</t>
  </si>
  <si>
    <t>VEN</t>
  </si>
  <si>
    <t>ISO 3166-2:VE</t>
  </si>
  <si>
    <t>Viet Nam</t>
  </si>
  <si>
    <t>VN</t>
  </si>
  <si>
    <t>VNM</t>
  </si>
  <si>
    <t>ISO 3166-2:VN</t>
  </si>
  <si>
    <t>Virgin Islands (British)</t>
  </si>
  <si>
    <t>VG</t>
  </si>
  <si>
    <t>VGB</t>
  </si>
  <si>
    <t>ISO 3166-2:VG</t>
  </si>
  <si>
    <t>Virgin Islands (U.S.)</t>
  </si>
  <si>
    <t>VI</t>
  </si>
  <si>
    <t>VIR</t>
  </si>
  <si>
    <t>ISO 3166-2:VI</t>
  </si>
  <si>
    <t>Wallis and Futuna</t>
  </si>
  <si>
    <t>WF</t>
  </si>
  <si>
    <t>WLF</t>
  </si>
  <si>
    <t>ISO 3166-2:WF</t>
  </si>
  <si>
    <t>Western Sahara</t>
  </si>
  <si>
    <t>EH</t>
  </si>
  <si>
    <t>ESH</t>
  </si>
  <si>
    <t>ISO 3166-2:EH</t>
  </si>
  <si>
    <t>Yemen</t>
  </si>
  <si>
    <t>YE</t>
  </si>
  <si>
    <t>YEM</t>
  </si>
  <si>
    <t>ISO 3166-2:YE</t>
  </si>
  <si>
    <t>Zambia</t>
  </si>
  <si>
    <t>ZM</t>
  </si>
  <si>
    <t>ZMB</t>
  </si>
  <si>
    <t>ISO 3166-2:ZM</t>
  </si>
  <si>
    <t>Zimbabwe</t>
  </si>
  <si>
    <t>ZW</t>
  </si>
  <si>
    <t>ZWE</t>
  </si>
  <si>
    <t>ISO 3166-2:ZW</t>
  </si>
  <si>
    <t>HOLD OFF.-1</t>
  </si>
  <si>
    <t>OE.-1</t>
  </si>
  <si>
    <t>OE.-2</t>
  </si>
  <si>
    <t>HOLD OFF.-1.0</t>
  </si>
  <si>
    <t>Discussion</t>
  </si>
  <si>
    <t xml:space="preserve">(C3.1b) Provide details of your organization’s use of climate-related scenario analysis.
Climate-related
scenarios and
models applied
Details
IEA 450
Other, please specify
Each operating
company uses its
own in-house
scenario analysis.
Climate-related scenario analyses and predictive analytics are used at the
enterprise level as well as at the operating company level. At the enterprise
level, these analyses guide overall business investment and strategy. At the
operating company level, these analyses guide operational strategies and
decisions.
In 2017, PPL conducted a detailed assessment of how future requirements
and technological advances aimed at limiting global warming to 2 degrees
Celsius above pre-industrial levels could impact PPL. In conducting the
assessment, PPL considered the recommendations of the Task Force on
Climate-Related Financial Disclosures. The assessment examined several
policy and technology scenarios, including a scenario consistent with limiting
global temperatures to an increase of 2 degrees Celsius over pre-industrial
levels as set forth in IEA 450. A report of the assessment is publicly available
on PPL’s website. PPL recognizes that IEA’s Sustainable Development
Scenarios continue to evolve as global goalposts shift. This will be reflected
in PPL’s updated assessment expected in 2021. The 2017 assessment
formed the basis for PPL’s first carbon reduction goal, and PPL will continue
to use these assessments to guide PPL’s long-term business strategy.
At the operating company level, all companies monitor their reliability
performance and conduct planning analyses of their systems, looking at
trends in weather, vegetation management and other impacts to system
reliability under various scenarios. For example, as part of these analyses in
Pennsylvania, PPL EU is replacing many of its wooden poles with steel
structures and is adding more redundancies to the system. In the U.K, WPD
has created a climate adaptation plan and has a rigorous flood control
program for its substations.
(C3.1d) Describe where and how climate-related risks and opportunities have
influenced your strategy.
Have climate-related
risks and
opportunities
influenced your
strategy in this area?
Description of influence
Products and
services
Yes The reliability of PPL’s electric service is at risk of being
impacted by increasingly frequent severe storm events as
well as the increase in distributed energy resources and
private renewable energy. This poses a risk of adversely
affecting PPL’s reputation and future rate recovery but also
presents the opportunity to invest in modernizing the grid
with more storm-resistant materials, increased
redundancies, automated systems and more data-driven
management of the grid. PPL is also making enhancements
necessary to meet electricity demand over the longer-term
to support the adoption of electricity-fueled transportation.
In addition to grid enhancements, PPL is offering new types
of products and services in response to increasing public
desire for renewable energy. LGE and KU have recently
built the largest universal solar facility in Kentucky and have
begun construction of a community solar site. WPD is
transitioning from a Distribution Network Operator to a
Distribution System Operator which will allow WPD to more
proactively support customer adoption of low-carbon
technologies. In 2018, PPL acquired Safari Energy, a
leading provider of solar energy solutions for commercial
customers in the United States.
Supply chain
and/or value
chain
Yes Through PPL’s Supplier Code of Conduct, suppliers have
an obligation to carry out all of their activities on our behalf
in ways that preserve and promote a clean, safe and
healthy environment, which includes understanding and
abiding by our environmental policies and the environmental
laws and regulations applicable to the locations in which we
operate.
PPL EU requires electricity suppliers to provide sufficient
renewable energy credits to allow PPL EU to meet
Pennsylvania’s Alternative Energy Portfolio Standards
requirements. Additionally, PPL EU is purchasing
remanufactured furniture from its furniture manufacturer and
supplier and intends to purchase remanufactured office
panels going forward.
In 2019, LGE and KU issued a request for proposal to
energy suppliers for solar energy to meet increasing
demand for renewable energy from certain customers.
The WPD purchasing team follows the company’s
sustainable purchasing practices and sustainability policy to
ensure all suppliers understand the concept of sustainability
and recognize how business operations can influence
sustainability outcomes both for WPD, themselves and
other third parties. Throughout the duration of a contract,
the WPD purchasing team have the role of discussing
sustainability with a view to achieving the following actions:
• Understanding how suppliers manage sustainability
aspects within their own organizations by asking specific
questions included in Sustainability Questions for Contract
Review Meetings (CRM)
• Recognizing and highlighting any opportunities for
improvement i.e. potential alterations to specifications, use
of alternative products or services etc.
Investment in
R&amp;D
Yes PPL is a long-time member of the Electric Power Research
Institute (EPRI) which conducts research and development
on a variety of electric sector topics including climate
change, carbon capture and electrification. PPL is a
participant in research projects to advance low-carbon
technologies including the recently announced Low-Carbon
Resources Initiative to accelerate the development and
demonstration of low-carbon energy technology.
PPL EU is participating in the Keystone Solar Future Project
which leverages several different grid technologies to
develop a distributed system platform that bridges the gap
between existing and future technologies by monitoring,
controlling, and optimizing high penetration of solar
generation. Additionally, PPL EU is working to carry out a
500-customer pilot on at least 10 distribution circuits.
LGE and KU have created an Energy Storage Research
and Demonstration Site to continue developing large-scale
battery storage technologies.
WPD participates in the U.K. Network Innovation Allowance
and Competitions, which has launched projects that test
innovative methods to enable the widespread adoption by
customers of low-carbon technologies. This includes
technology such as solar panels, heat pumps and electric
vehicles. Projects underway include Electric Nation, which
has piloted electric vehicle usage on a large scale to
determine impacts on the grid and required investments to
support electric vehicle deployment.
Operations Yes Operational impacts are primarily related to enhancing and
managing the grid in all of PPL’s service areas to meet the
growing demand for renewable energy, and to address
physical risks from increasingly frequent severe storms.
WPD’s operations will be significantly altered when it
completes its transition from Distribution Network Operator
to Distribution System Operator.
(C3.1f) Provide any additional information on how climate-related risks and
opportunities have influenced your strategy and financial planning (optional).
At the enterprise level, input from our strategy groups (including input on climate-related issues)
resulted in PPL’s decision to strategically restructure the corporation in 2015, significantly
reducing the power generation component of its portfolio. In 2018, PPL acquired Safari Energy,
a leading provider of solar energy solutions for commercial customers in the United States. PPL
was the first U.S.-based utility to release a scenario-based climate assessment of its generation
portfolio. That assessment informed the company’s first carbon reduction goal, announced in
early 2018. PPL recently announced a more ambitious enterprise-wide goal of 80% carbon
reduction by 2050 and advanced the prior 70% goal by 10 years (by 2040) based upon updated
resource planning and market dynamics. Through 2019, PPL’s Kentucky operations have
economically retired 1,200 MW of coal-fired generation and are expanding renewable options
for customers through construction of solar facilities and purchase power agreements for new,
in-state solar energy (currently under regulatory review).
At the operating company level, multi-disciplinary teams research, evaluate and model
changing business conditions, including physical and transition risks related to climate change.
These assessments drive the operating company’s business plans. For example, we are
making significant investments in grid reliability and resilience, recognizing that increased
renewables on the grid as well as increasingly frequent severe storms require a more modern
and flexible grid. In 2019, our operating companies invested about $3 billion, the bulk of which
was invested in transmission and distribution infrastructure improvements. Under our business
plans, we are on track to invest approximately $14 billion from 2020 through 2024 in projects
that strengthen reliability, make the grid smarter and more resilient, and enable reliable
integration of increased renewable energy on our networks. Our U.K. utilities alone have
connected more than 6.2 GW of renewable energy to the grid. In Pennsylvania, PPL Electric
Utilities developed and implemented an advanced Distributed Energy Resource Management
System designed to manage solar, wind and other renewable power coming onto the grid. 
CSR p27-29
Climate change
As the world considers climate change, PPL is committed to
assessing climate-related risks and opportunities, cutting the
company’s carbon emissions and advancing a sustainable
energy future.
Our actions, and our approach to climate change, reflect these
commitments:
• We have set a goal to reduce PPL’s overall carbon emissions
(CO2
e) 80% from 2010 levels by 2050 and 70% by 2040.
• We have conducted a comprehensive climate assessment. Our
assessment, published in November 2017, included a scenario
analysis consistent with keeping global warming to no more
than 2°C, and our effort carefully considered the
recommendations of the Task Force on Climate-Related
Financial Disclosures. We expect to update this climate
assessment in 2021 in conjunction with our next Integrated
Resource Plan in Kentucky.
• We have cut PPL’s carbon emissions by 56 percent since 2010.
Our actions have included retiring approximately 1,200
megawatts of coal-fired generation in Kentucky and divesting
another 4,000 megawatts of competitive coal-fired generation.
In 2019, less than 25% of the company's revenues and about
15% of our rate base was contributed by the generation
segment of our business.
• We have invested more than $27 billion over the past decade to
strengthen grid resilience in the face of future storms, reduce
power plant emissions and prepare networks to better integrate
more distributed energy resources, including renewables and
energy storage. We expect to invest an additional $14 billion
through 2024 to further advance these efforts.
PPL’s carbon emissions reductions are on a path consistent with a
less than 2°C change in global temperatures. Importantly, they are
meaningful reductions, able to be achieved in an economic
manner with today’s technology and current legislative and
regulatory construct.
As technology advances, it may become possible for PPL to
achieve even greater carbon reductions than our current targets,
while at the same time ensuring the best value and reliability for
our customers. As always, we will continuously assess our
strategy and adjust, as appropriate.
RISKS AND OPPORTUNITIES
As a result of our actions over the past decade, PPL has reduced
its risk associated with climate change. The company’s portfolio is
now heavily focused on electricity delivery, with more than 80% of
our rate-regulated asset base consisting of transmission,
distribution and non-coal-fired generation. We believe there will be
significant future investment opportunities in our delivery
infrastructure and cleaner energy resources, which are expected
to further decrease the percentage of our rate-regulated asset
base from coal-fired generation assets.
As PPL looks to the future, we will continue to take steps to
identify, understand and manage risks and opportunities
associated with climate change and the transition to a cleaner
energy future. This includes evaluating different options to inform
business strategy, using modeling and input from our internal
experts and third parties, as needed, and reviewing assessments
with senior management and our board on an ongoing basis.
Methods for managing various risks and strategies while
realizing opportunities are highlighted to the right.
See PPL’s CDP response for further detail. 
CLEANER ENERGY OPTIONS
PPL’s operating companies are making investments to expand
customer access to renewable and distributed resources and
research low-carbon technologies.
In the U.K., WPD:
• Supports the U.K.’s Net-Zero goal by participating in the
U.K. Network Innovation Allowance and Competitions,
which has launched projects that test innovative methods to
enable the widespread adoption by customers of low-carbon
technologies. This includes technology such as solar panels,
heat pumps and electric vehicles.
• Announced a commitment to reduce its business carbon
footprint 5% from 2012/2013 levels by 2023. In 2018/2019,
WPD achieved a 17% reduction from 2012/2013 levels.
• Has connected 6.2 gigawatts of renewable energy to its
network.
• Regularly reports to regulators regarding climate adaptation
and progress toward reducing its business carbon footprint,
including the following efforts:
• Taking steps to prevent substation flooding.
• Developing the capability to respond to flood events using
portable equipment and mobile pumps.
• Altering specifications for pole-mounted transformers to
improve their resilience to lightning.
• Amending overhead line design standards to account for a
potential rise in temperature.
In Kentucky, LG&amp;E and KU:
• Have built a utility-scale solar photovoltaic facility at the
companies’ E.W. Brown Generating Station. The solar facility
features more than 45,000 solar panels on approximately
50 acres. The panels produce more than 17,000 megawatt
hours of energy, enough to power more than 1,400 homes
based on a usage of 1,000 kilowatt hours per month. The
company makes data from the project available to the public,
allowing individuals to view energy production in real time.
• Offer a Green Tariff to support the growth of renewable energy
and economic development in Kentucky. New or existing
businesses can choose from several options to meet their
renewable energy goals, including purchasing renewable
energy certificates through the Green Energy Program, building
a solar array or purchasing solar, hydro or wind power through
the utility’s renewable power agreement.
• Recently completed upgrades at its hydroelectric power plants,
boosting the generating capacity at Ohio Falls by 25% and at
Dix Dam by 38%.
• Issued a request for proposal in February 2019 for up to
200 megawatts of renewable energy that could potentially
grow the utilities’ renewable energy portfolio and help
attract businesses with sustainability goals.
• Offer a Solar Share program, which gives residential, business
and industrial customers the opportunity to share in local solar
energy and receive credits on their monthly bills.
• Began construction of the first 500-kilowatt section of LG&amp;E
and KU’s Solar Share Program in early 2019 thanks to founding
partner Ford Motor Company and other participating business
and residential customers. The nearly 1,400-panel array
became fully operational and began serving up solar energy
in July 2019.
• Continue to collaborate with the Electric Power Research
Institute on an energy storage research and demonstration
site to allow utilities to develop, test and evaluate the
potential benefits and operating needs of large-scale battery
technologies. The site includes testing bays for up to
3 megawatts of energy storage.
In Pennsylvania, PPL Electric:
• Participates in a statewide alternative-energy portfolio
standard. From June 2018 to May 2019, alternative power
sources comprised 15.2% of the power PPL Electric bought for
customers who had not chosen a competitive supplier. This
included 7% from solar, wind and hydropower energy sources.
The projected renewable energy obligation for June 2019
through May 2020 is 15.7%.
• Developed and implemented an advanced Distributed Energy
Resource Management System designed to manage solar,
wind and other renewable power coming onto the grid. The
system will help the company ensure good power quality and
reliability and keep the grid running smoothly. Moving forward,
it will also help PPL Electric better integrate more distributed
energy resources like private solar, while preserving network
reliability and power quality.
• Made it easier for customers to apply to connect solar panels
and other generation systems to the grid through a user-friendly Renewable Energy Connection website. To date, PPL Electric
has connected more than 200 megawatts of renewable energy
to the grid through the program.
Across the U.S., PPL’s renewable energy development company,
Safari Energy:
• Has developed hundreds of commercial-scale solar projects
since 2008 that have generated approximately 300 million
kilowatt-hours of electricity, or the equivalent of avoiding more
than 200,000 metric tons of CO2
 emissions.
</t>
  </si>
  <si>
    <t>OS-Code2</t>
  </si>
  <si>
    <t>[not used; Em.1 is Global GHG Scope 1 Emissions]</t>
  </si>
  <si>
    <t>[not used: Em.3.1 is Scope 1 emissions by region]</t>
  </si>
  <si>
    <t>[not used: Em6.1 is Scope 1 emissions strategy description]</t>
  </si>
  <si>
    <t>[not used: Em6.6 is Scope 1 emissions strategy description]</t>
  </si>
  <si>
    <t>[not used: Em.7.0 is Scope 2 Emissions Total]</t>
  </si>
  <si>
    <t>[not used: Em.12.1 is Total GHG Emissions]</t>
  </si>
  <si>
    <t>Factor Area-Factor Code</t>
  </si>
  <si>
    <t>Sub-Factor</t>
  </si>
  <si>
    <t>HOLD OFF.-1.1</t>
  </si>
  <si>
    <t>OS-C Code Entry</t>
  </si>
  <si>
    <t>MSFT ESG 2020 Report</t>
  </si>
  <si>
    <t>1,2</t>
  </si>
  <si>
    <t>Scope 2 - Market-Based</t>
  </si>
  <si>
    <t>Scope 3 - Purchased Goods &amp; Services / Capital Goods (2018 Combined)</t>
  </si>
  <si>
    <t>3,5</t>
  </si>
  <si>
    <t>Scope 3 - (2020) Capital Goods Note 3,5</t>
  </si>
  <si>
    <t>Scope 3 - Upstream Transportation</t>
  </si>
  <si>
    <t>Scope 3 - Waste</t>
  </si>
  <si>
    <t>Scope 3 - Business Travel</t>
  </si>
  <si>
    <t>Scope 3 - Employee Commuting</t>
  </si>
  <si>
    <t>1,4</t>
  </si>
  <si>
    <t>Scope 3 - Downstream Transportation</t>
  </si>
  <si>
    <t>2,5</t>
  </si>
  <si>
    <t>Scope 3 - Use of Sold Products</t>
  </si>
  <si>
    <t>mtCO2e/M$</t>
  </si>
  <si>
    <t>Other Fuels</t>
  </si>
  <si>
    <t>7,8</t>
  </si>
  <si>
    <t>Renewable Energy Usage</t>
  </si>
  <si>
    <t>Power Purchase Agreements (+ PPA for 2020)</t>
  </si>
  <si>
    <t>On-Site Renewable Energy (2018 only)</t>
  </si>
  <si>
    <t>Percentage of Renewable Electricity</t>
  </si>
  <si>
    <t>Reused</t>
  </si>
  <si>
    <t>Electricity Consumption Normalized by Revenue (MWh/M$)</t>
  </si>
  <si>
    <t>Scope 1 intensity</t>
  </si>
  <si>
    <t>Other Efficiency</t>
  </si>
  <si>
    <t>Water Withdrawals (dup)</t>
  </si>
  <si>
    <t>Water Discharge (dup)</t>
  </si>
  <si>
    <t>Water Consumption (dup)</t>
  </si>
  <si>
    <t>Capital Goods</t>
  </si>
  <si>
    <t>Scope 2, Market-based - Asia</t>
  </si>
  <si>
    <t>Water Discharged</t>
  </si>
  <si>
    <t>EF.13.1</t>
  </si>
  <si>
    <t>EF.44.1</t>
  </si>
  <si>
    <t>Renewable Energy by Region</t>
  </si>
  <si>
    <t>Renewable Energy by Fuel</t>
  </si>
  <si>
    <t>Global GHG Scope 1 Emissions</t>
  </si>
  <si>
    <t>Scope 2 - Location Based</t>
  </si>
  <si>
    <t>Scope 2 - Market Based</t>
  </si>
  <si>
    <t>Em.11.1</t>
  </si>
  <si>
    <t>Purchased Goods &amp; Services</t>
  </si>
  <si>
    <t>Em.11.2</t>
  </si>
  <si>
    <t>Scope 2 intensity - Location Based</t>
  </si>
  <si>
    <t>Scope 2 intensity - Market Based</t>
  </si>
  <si>
    <t>Scope 3 intensity - Business Travel</t>
  </si>
  <si>
    <t>Waste</t>
  </si>
  <si>
    <t>Waste incinerated</t>
  </si>
  <si>
    <t>Hazardous Waste disposed</t>
  </si>
  <si>
    <t>Recycling</t>
  </si>
  <si>
    <t>Materials recycled</t>
  </si>
  <si>
    <t>Materials composted</t>
  </si>
  <si>
    <t>OE.13.1</t>
  </si>
  <si>
    <t>Hazardous Materials recycled</t>
  </si>
  <si>
    <t>Em.7.0 is Scope 2 Emissions Total</t>
  </si>
  <si>
    <t>EF.1.26</t>
  </si>
  <si>
    <t>Electricity Consumptions Normalized by Revenue (intensity)</t>
  </si>
  <si>
    <t>EF.1.27</t>
  </si>
  <si>
    <t>EF.1.28</t>
  </si>
  <si>
    <t>Non-Renewable Electricity by Source - LPG/Propane/Jet Fuel</t>
  </si>
  <si>
    <t>Non-Renewable Electricity by Source - Crude Oil/Diesel</t>
  </si>
  <si>
    <t>EF.1.29</t>
  </si>
  <si>
    <t>Non-Renewable Electricity by Source - Gasoline</t>
  </si>
  <si>
    <t>EF.1.30</t>
  </si>
  <si>
    <t>EF.1.31</t>
  </si>
  <si>
    <t>Non-Renewable Electricity by Source - Chilled Water</t>
  </si>
  <si>
    <t>Non-Renewable Electricity by Source - Hot Water/Steam</t>
  </si>
  <si>
    <t>WR.1.10</t>
  </si>
  <si>
    <t>Municipal Supply</t>
  </si>
  <si>
    <t>WR.1.11</t>
  </si>
  <si>
    <t>WR.1.12</t>
  </si>
  <si>
    <t>WR.1.13</t>
  </si>
  <si>
    <t>WR.1.14</t>
  </si>
  <si>
    <t>WR.1.15</t>
  </si>
  <si>
    <t>Surface Water</t>
  </si>
  <si>
    <t>Ground Water</t>
  </si>
  <si>
    <t>Salt/Brackish Water</t>
  </si>
  <si>
    <t>Rain Water</t>
  </si>
  <si>
    <t>Process Water</t>
  </si>
  <si>
    <t>WR.2.10</t>
  </si>
  <si>
    <t>WR.2.11</t>
  </si>
  <si>
    <t>WR.2.12</t>
  </si>
  <si>
    <t>WR.2.13</t>
  </si>
  <si>
    <t>WR.2.14</t>
  </si>
  <si>
    <t>WR.2.15</t>
  </si>
  <si>
    <t>Municipal Treatment</t>
  </si>
  <si>
    <t>EF.13</t>
  </si>
  <si>
    <t>EF.44</t>
  </si>
  <si>
    <t>Em.31</t>
  </si>
  <si>
    <t>Emissions Intensity</t>
  </si>
  <si>
    <t>Em.13.40</t>
  </si>
  <si>
    <t>Em.13.41</t>
  </si>
  <si>
    <t>Em.13.42</t>
  </si>
  <si>
    <t>Em.13.43</t>
  </si>
  <si>
    <t>Water Consumption - Asia</t>
  </si>
  <si>
    <t>msft index</t>
  </si>
  <si>
    <t>OE.13</t>
  </si>
  <si>
    <t>OE.4.3</t>
  </si>
  <si>
    <t>Em.11.-1</t>
  </si>
  <si>
    <t xml:space="preserve">Purchased Goods &amp; Services </t>
  </si>
  <si>
    <t>OE.-2.1</t>
  </si>
  <si>
    <t>WR.14.1</t>
  </si>
  <si>
    <t>WR.14.2</t>
  </si>
  <si>
    <t>Renewable Energy Purchased &amp; Consumed by region (see EF.1.19)</t>
  </si>
  <si>
    <t>Renewable Energy Purchased &amp; Consumed by fuel (see EF.1.20-EF.1.25)</t>
  </si>
  <si>
    <t>Renewable Energy by Fuel (see EF.1.20-EF.1.25)</t>
  </si>
  <si>
    <t>Renewable Energy by Region (see EF.1)</t>
  </si>
  <si>
    <t>Renewable Energy by Fuel (see EF.1)</t>
  </si>
  <si>
    <t>Renewable Energy by Region (see EF.1.19)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</si>
</sst>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0000"/>
    <numFmt numFmtId="166" formatCode="#,##0.0"/>
  </numFmts>
  <fonts count="7" x14ac:knownFonts="1">
    <font>
      <sz val="10"/>
      <color rgb="FF000000"/>
      <name val="Arial"/>
      <family val="2"/>
    </font>
    <font>
      <sz val="10"/>
      <color rgb="FF000000"/>
      <name val="Arial"/>
      <family val="2"/>
    </font>
    <font>
      <sz val="10"/>
      <color theme="1"/>
      <name val="Arial"/>
      <family val="2"/>
    </font>
    <font>
      <sz val="10"/>
      <name val="Arial"/>
      <family val="2"/>
    </font>
    <font>
      <sz val="11"/>
      <color theme="1"/>
      <name val="Calibri"/>
      <family val="2"/>
    </font>
    <font>
      <u/>
      <sz val="10"/>
      <color theme="10"/>
      <name val="Arial"/>
      <family val="2"/>
    </font>
    <font>
      <sz val="9"/>
      <color rgb="FF000000"/>
      <name val="Arial"/>
      <family val="2"/>
    </font>
  </fonts>
  <fills count="13">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F0000"/>
        <bgColor indexed="64"/>
      </patternFill>
    </fill>
    <fill>
      <patternFill patternType="solid">
        <fgColor rgb="FF92D05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2"/>
        <bgColor indexed="64"/>
      </patternFill>
    </fill>
    <fill>
      <patternFill patternType="solid">
        <fgColor theme="5" tint="0.39997558519241921"/>
        <bgColor indexed="64"/>
      </patternFill>
    </fill>
    <fill>
      <patternFill patternType="solid">
        <fgColor theme="0"/>
        <bgColor auto="1"/>
      </patternFill>
    </fill>
  </fills>
  <borders count="1">
    <border>
      <left/>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116">
    <xf numFmtId="0" fontId="0" fillId="0" borderId="0" xfId="0"/>
    <xf numFmtId="0" fontId="0" fillId="0" borderId="0" xfId="0" applyAlignment="1">
      <alignment vertical="top" wrapText="1"/>
    </xf>
    <xf numFmtId="0" fontId="2" fillId="0" borderId="0" xfId="0" applyFont="1" applyAlignment="1">
      <alignment vertical="top" wrapText="1"/>
    </xf>
    <xf numFmtId="0" fontId="2" fillId="2" borderId="0" xfId="0" applyFont="1" applyFill="1" applyAlignment="1">
      <alignment vertical="top" wrapText="1"/>
    </xf>
    <xf numFmtId="0" fontId="0" fillId="2" borderId="0" xfId="0" applyFill="1" applyAlignment="1">
      <alignment vertical="top" wrapText="1"/>
    </xf>
    <xf numFmtId="0" fontId="0" fillId="3" borderId="0" xfId="0" applyFill="1"/>
    <xf numFmtId="0" fontId="2" fillId="3" borderId="0" xfId="0" applyFont="1" applyFill="1"/>
    <xf numFmtId="0" fontId="2" fillId="0" borderId="0" xfId="0" applyFont="1"/>
    <xf numFmtId="0" fontId="0" fillId="4" borderId="0" xfId="0" applyFill="1"/>
    <xf numFmtId="0" fontId="2" fillId="4" borderId="0" xfId="0" applyFont="1" applyFill="1"/>
    <xf numFmtId="0" fontId="0" fillId="5" borderId="0" xfId="0" applyFill="1"/>
    <xf numFmtId="0" fontId="2" fillId="5" borderId="0" xfId="0" applyFont="1" applyFill="1"/>
    <xf numFmtId="3" fontId="2" fillId="5" borderId="0" xfId="0" applyNumberFormat="1" applyFont="1" applyFill="1"/>
    <xf numFmtId="164" fontId="2" fillId="5" borderId="0" xfId="1" applyNumberFormat="1" applyFont="1" applyFill="1"/>
    <xf numFmtId="0" fontId="3" fillId="3" borderId="0" xfId="0" applyFont="1" applyFill="1"/>
    <xf numFmtId="0" fontId="3" fillId="4" borderId="0" xfId="0" applyFont="1" applyFill="1"/>
    <xf numFmtId="0" fontId="3" fillId="5" borderId="0" xfId="0" applyFont="1" applyFill="1"/>
    <xf numFmtId="0" fontId="2" fillId="6" borderId="0" xfId="0" applyFont="1" applyFill="1"/>
    <xf numFmtId="0" fontId="4" fillId="0" borderId="0" xfId="0" applyFont="1"/>
    <xf numFmtId="0" fontId="0" fillId="2" borderId="0" xfId="0" applyFill="1"/>
    <xf numFmtId="3" fontId="0" fillId="0" borderId="0" xfId="0" applyNumberFormat="1"/>
    <xf numFmtId="0" fontId="0" fillId="0" borderId="0" xfId="0" applyAlignment="1">
      <alignment wrapText="1"/>
    </xf>
    <xf numFmtId="0" fontId="0" fillId="7" borderId="0" xfId="0" applyFill="1"/>
    <xf numFmtId="0" fontId="0" fillId="8" borderId="0" xfId="0" applyFill="1"/>
    <xf numFmtId="165" fontId="0" fillId="0" borderId="0" xfId="0" applyNumberFormat="1"/>
    <xf numFmtId="3" fontId="0" fillId="0" borderId="0" xfId="0" applyNumberFormat="1" applyAlignment="1">
      <alignment wrapText="1"/>
    </xf>
    <xf numFmtId="0" fontId="1" fillId="0" borderId="0" xfId="0" applyFont="1"/>
    <xf numFmtId="2" fontId="0" fillId="0" borderId="0" xfId="0" applyNumberFormat="1"/>
    <xf numFmtId="164" fontId="0" fillId="0" borderId="0" xfId="1" applyNumberFormat="1" applyFont="1" applyFill="1" applyAlignment="1"/>
    <xf numFmtId="0" fontId="1" fillId="7" borderId="0" xfId="0" applyFont="1" applyFill="1"/>
    <xf numFmtId="0" fontId="1" fillId="2" borderId="0" xfId="0" applyFont="1" applyFill="1"/>
    <xf numFmtId="0" fontId="1" fillId="5" borderId="0" xfId="0" applyFont="1" applyFill="1"/>
    <xf numFmtId="0" fontId="0" fillId="9" borderId="0" xfId="0" applyFill="1"/>
    <xf numFmtId="164" fontId="0" fillId="8" borderId="0" xfId="1" applyNumberFormat="1" applyFont="1" applyFill="1" applyAlignment="1"/>
    <xf numFmtId="0" fontId="2" fillId="8" borderId="0" xfId="0" applyFont="1" applyFill="1"/>
    <xf numFmtId="0" fontId="5" fillId="8" borderId="0" xfId="3" applyFill="1"/>
    <xf numFmtId="164" fontId="0" fillId="0" borderId="0" xfId="1" applyNumberFormat="1" applyFont="1" applyAlignment="1"/>
    <xf numFmtId="4" fontId="0" fillId="0" borderId="0" xfId="0" applyNumberFormat="1"/>
    <xf numFmtId="164" fontId="0" fillId="0" borderId="0" xfId="1" applyNumberFormat="1" applyFont="1" applyAlignment="1">
      <alignment wrapText="1"/>
    </xf>
    <xf numFmtId="2" fontId="1" fillId="0" borderId="0" xfId="0" applyNumberFormat="1" applyFont="1"/>
    <xf numFmtId="164" fontId="2" fillId="0" borderId="0" xfId="1" applyNumberFormat="1" applyFont="1" applyFill="1" applyAlignment="1"/>
    <xf numFmtId="164" fontId="1" fillId="0" borderId="0" xfId="1" applyNumberFormat="1" applyFont="1" applyFill="1" applyAlignment="1"/>
    <xf numFmtId="0" fontId="0" fillId="10" borderId="0" xfId="0" applyFill="1"/>
    <xf numFmtId="10" fontId="0" fillId="0" borderId="0" xfId="2" applyNumberFormat="1" applyFont="1" applyFill="1"/>
    <xf numFmtId="164" fontId="0" fillId="2" borderId="0" xfId="1" applyNumberFormat="1" applyFont="1" applyFill="1" applyAlignment="1"/>
    <xf numFmtId="10" fontId="0" fillId="0" borderId="0" xfId="0" applyNumberFormat="1"/>
    <xf numFmtId="10" fontId="0" fillId="0" borderId="0" xfId="2" applyNumberFormat="1" applyFont="1"/>
    <xf numFmtId="0" fontId="5" fillId="0" borderId="0" xfId="3"/>
    <xf numFmtId="0" fontId="0" fillId="9" borderId="0" xfId="0" applyFill="1" applyAlignment="1">
      <alignment wrapText="1"/>
    </xf>
    <xf numFmtId="0" fontId="0" fillId="11" borderId="0" xfId="0" applyFill="1"/>
    <xf numFmtId="166" fontId="0" fillId="0" borderId="0" xfId="0" applyNumberFormat="1"/>
    <xf numFmtId="10" fontId="0" fillId="0" borderId="0" xfId="0" applyNumberFormat="1" applyAlignment="1">
      <alignment wrapText="1"/>
    </xf>
    <xf numFmtId="165" fontId="0" fillId="0" borderId="0" xfId="0" applyNumberFormat="1" applyAlignment="1">
      <alignment wrapText="1"/>
    </xf>
    <xf numFmtId="0" fontId="0" fillId="12" borderId="0" xfId="0" applyFill="1"/>
    <xf numFmtId="0" fontId="2" fillId="12" borderId="0" xfId="0" applyFont="1" applyFill="1"/>
    <xf numFmtId="0" fontId="1" fillId="12" borderId="0" xfId="0" applyFont="1" applyFill="1"/>
    <xf numFmtId="2" fontId="2" fillId="0" borderId="0" xfId="0" applyNumberFormat="1" applyFont="1" applyAlignment="1">
      <alignment vertical="top" wrapText="1"/>
    </xf>
    <xf numFmtId="2" fontId="2" fillId="3" borderId="0" xfId="0" applyNumberFormat="1" applyFont="1" applyFill="1"/>
    <xf numFmtId="2" fontId="2" fillId="4" borderId="0" xfId="0" applyNumberFormat="1" applyFont="1" applyFill="1"/>
    <xf numFmtId="2" fontId="2" fillId="5" borderId="0" xfId="0" applyNumberFormat="1" applyFont="1" applyFill="1"/>
    <xf numFmtId="2" fontId="0" fillId="8" borderId="0" xfId="0" applyNumberFormat="1" applyFill="1"/>
    <xf numFmtId="2" fontId="0" fillId="0" borderId="0" xfId="0" applyNumberFormat="1" applyAlignment="1">
      <alignment wrapText="1"/>
    </xf>
    <xf numFmtId="2" fontId="0" fillId="0" borderId="0" xfId="2" applyNumberFormat="1" applyFont="1" applyFill="1"/>
    <xf numFmtId="2" fontId="0" fillId="2" borderId="0" xfId="0" applyNumberFormat="1" applyFill="1"/>
    <xf numFmtId="2" fontId="0" fillId="0" borderId="0" xfId="2" applyNumberFormat="1" applyFont="1"/>
    <xf numFmtId="2" fontId="0" fillId="9" borderId="0" xfId="0" applyNumberFormat="1" applyFill="1" applyAlignment="1">
      <alignment wrapText="1"/>
    </xf>
    <xf numFmtId="2" fontId="2" fillId="3" borderId="0" xfId="1" applyNumberFormat="1" applyFont="1" applyFill="1"/>
    <xf numFmtId="2" fontId="2" fillId="4" borderId="0" xfId="1" applyNumberFormat="1" applyFont="1" applyFill="1"/>
    <xf numFmtId="2" fontId="2" fillId="5" borderId="0" xfId="1" applyNumberFormat="1" applyFont="1" applyFill="1"/>
    <xf numFmtId="2" fontId="0" fillId="0" borderId="0" xfId="1" applyNumberFormat="1" applyFont="1" applyFill="1" applyAlignment="1"/>
    <xf numFmtId="2" fontId="0" fillId="8" borderId="0" xfId="1" applyNumberFormat="1" applyFont="1" applyFill="1" applyAlignment="1"/>
    <xf numFmtId="2" fontId="0" fillId="0" borderId="0" xfId="1" applyNumberFormat="1" applyFont="1" applyAlignment="1"/>
    <xf numFmtId="2" fontId="0" fillId="0" borderId="0" xfId="1" applyNumberFormat="1" applyFont="1" applyAlignment="1">
      <alignment wrapText="1"/>
    </xf>
    <xf numFmtId="2" fontId="2" fillId="0" borderId="0" xfId="1" applyNumberFormat="1" applyFont="1" applyFill="1" applyAlignment="1"/>
    <xf numFmtId="2" fontId="1" fillId="0" borderId="0" xfId="1" applyNumberFormat="1" applyFont="1" applyFill="1" applyAlignment="1"/>
    <xf numFmtId="2" fontId="0" fillId="2" borderId="0" xfId="1" applyNumberFormat="1" applyFont="1" applyFill="1" applyAlignment="1"/>
    <xf numFmtId="0" fontId="0" fillId="0" borderId="0" xfId="0" applyFill="1"/>
    <xf numFmtId="0" fontId="2" fillId="0" borderId="0" xfId="0" applyFont="1" applyFill="1"/>
    <xf numFmtId="49" fontId="0" fillId="0" borderId="0" xfId="0" applyNumberFormat="1"/>
    <xf numFmtId="3" fontId="6" fillId="0" borderId="0" xfId="0" applyNumberFormat="1" applyFont="1"/>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8" borderId="0" xfId="0" applyFill="1" applyAlignment="1">
      <alignment wrapText="1"/>
    </xf>
    <xf numFmtId="0" fontId="2" fillId="0" borderId="0" xfId="0" applyNumberFormat="1" applyFont="1" applyAlignment="1">
      <alignment vertical="top" wrapText="1"/>
    </xf>
    <xf numFmtId="0" fontId="2" fillId="5" borderId="0" xfId="0" applyNumberFormat="1" applyFont="1" applyFill="1"/>
    <xf numFmtId="0" fontId="0" fillId="0" borderId="0" xfId="0" applyNumberFormat="1"/>
    <xf numFmtId="0" fontId="0" fillId="2" borderId="0" xfId="0" applyNumberFormat="1" applyFill="1"/>
    <xf numFmtId="0" fontId="0" fillId="8" borderId="0" xfId="0" applyNumberFormat="1" applyFill="1"/>
    <xf numFmtId="0" fontId="2" fillId="4" borderId="0" xfId="0" applyNumberFormat="1" applyFont="1" applyFill="1"/>
    <xf numFmtId="0" fontId="0" fillId="0" borderId="0" xfId="2" applyNumberFormat="1" applyFont="1" applyFill="1"/>
    <xf numFmtId="0" fontId="0" fillId="0" borderId="0" xfId="0" applyNumberFormat="1" applyAlignment="1">
      <alignment wrapText="1"/>
    </xf>
    <xf numFmtId="0" fontId="2" fillId="3" borderId="0" xfId="0" applyNumberFormat="1" applyFont="1" applyFill="1"/>
    <xf numFmtId="0" fontId="0" fillId="0" borderId="0" xfId="2" applyNumberFormat="1" applyFont="1"/>
    <xf numFmtId="0" fontId="0" fillId="9" borderId="0" xfId="0" applyNumberFormat="1" applyFill="1" applyAlignment="1">
      <alignment wrapText="1"/>
    </xf>
    <xf numFmtId="1" fontId="0" fillId="0" borderId="0" xfId="0" applyNumberFormat="1" applyAlignment="1">
      <alignment vertical="top" wrapText="1"/>
    </xf>
    <xf numFmtId="1" fontId="0" fillId="12" borderId="0" xfId="0" applyNumberFormat="1" applyFill="1"/>
    <xf numFmtId="1" fontId="0" fillId="0" borderId="0" xfId="0" applyNumberFormat="1"/>
    <xf numFmtId="1" fontId="2" fillId="0" borderId="0" xfId="0" applyNumberFormat="1" applyFont="1" applyAlignment="1">
      <alignment vertical="top" wrapText="1"/>
    </xf>
    <xf numFmtId="1" fontId="2" fillId="5" borderId="0" xfId="0" applyNumberFormat="1" applyFont="1" applyFill="1"/>
    <xf numFmtId="1" fontId="2" fillId="5" borderId="0" xfId="1" applyNumberFormat="1" applyFont="1" applyFill="1"/>
    <xf numFmtId="1" fontId="0" fillId="0" borderId="0" xfId="1" applyNumberFormat="1" applyFont="1" applyFill="1" applyAlignment="1"/>
    <xf numFmtId="1" fontId="1" fillId="0" borderId="0" xfId="0" applyNumberFormat="1" applyFont="1"/>
    <xf numFmtId="1" fontId="2" fillId="0" borderId="0" xfId="1" applyNumberFormat="1" applyFont="1" applyFill="1" applyAlignment="1"/>
    <xf numFmtId="1" fontId="1" fillId="0" borderId="0" xfId="1" applyNumberFormat="1" applyFont="1" applyFill="1" applyAlignment="1"/>
    <xf numFmtId="1" fontId="0" fillId="2" borderId="0" xfId="0" applyNumberFormat="1" applyFill="1"/>
    <xf numFmtId="1" fontId="0" fillId="0" borderId="0" xfId="1" applyNumberFormat="1" applyFont="1" applyAlignment="1"/>
    <xf numFmtId="1" fontId="0" fillId="2" borderId="0" xfId="1" applyNumberFormat="1" applyFont="1" applyFill="1" applyAlignment="1"/>
    <xf numFmtId="1" fontId="0" fillId="0" borderId="0" xfId="0" applyNumberFormat="1" applyAlignment="1">
      <alignment wrapText="1"/>
    </xf>
    <xf numFmtId="1" fontId="0" fillId="0" borderId="0" xfId="1" applyNumberFormat="1" applyFont="1" applyAlignment="1">
      <alignment wrapText="1"/>
    </xf>
    <xf numFmtId="1" fontId="0" fillId="8" borderId="0" xfId="1" applyNumberFormat="1" applyFont="1" applyFill="1" applyAlignment="1"/>
    <xf numFmtId="1" fontId="2" fillId="4" borderId="0" xfId="0" applyNumberFormat="1" applyFont="1" applyFill="1"/>
    <xf numFmtId="1" fontId="2" fillId="4" borderId="0" xfId="1" applyNumberFormat="1" applyFont="1" applyFill="1"/>
    <xf numFmtId="1" fontId="2" fillId="3" borderId="0" xfId="0" applyNumberFormat="1" applyFont="1" applyFill="1"/>
    <xf numFmtId="1" fontId="2" fillId="3" borderId="0" xfId="1" applyNumberFormat="1" applyFont="1" applyFill="1"/>
    <xf numFmtId="9" fontId="0" fillId="0" borderId="0" xfId="0" applyNumberFormat="1"/>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ISO-3166-Countries-with-Regional-Codes" connectionId="3" xr16:uid="{99D5F4F6-A764-A24A-87D8-7BC3691A1683}"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FactorAreaCode" connectionId="1" xr16:uid="{01171D6E-9110-2F4F-96BE-00205583595C}"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FactorCode" connectionId="2" xr16:uid="{36E89E0D-B7E7-B040-9663-C451A83FE978}"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SubFactorCode" connectionId="4" xr16:uid="{9C3D6764-EE6C-B846-A87D-EF84B32920AE}"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eon.com/en/about-us/sustainability/facts-and-figures.html" TargetMode="External"/><Relationship Id="rId7" Type="http://schemas.openxmlformats.org/officeDocument/2006/relationships/hyperlink" Target="http://aepsustainability.com/community-customer/customer/energy-assistance/" TargetMode="External"/><Relationship Id="rId2" Type="http://schemas.openxmlformats.org/officeDocument/2006/relationships/hyperlink" Target="https://www.eon.com/en/about-us/sustainability/facts-and-figures.html" TargetMode="External"/><Relationship Id="rId1" Type="http://schemas.openxmlformats.org/officeDocument/2006/relationships/hyperlink" Target="https://www.eon.com/en/about-us/sustainability/facts-and-figures.html" TargetMode="External"/><Relationship Id="rId6" Type="http://schemas.openxmlformats.org/officeDocument/2006/relationships/hyperlink" Target="https://www.aep.com/Assets/docs/AEP2018CleanEnergyFutureReport.pdf" TargetMode="External"/><Relationship Id="rId5" Type="http://schemas.openxmlformats.org/officeDocument/2006/relationships/hyperlink" Target="http://aepsustainability.com/community-customer/customer/energy-assistance/" TargetMode="External"/><Relationship Id="rId4" Type="http://schemas.openxmlformats.org/officeDocument/2006/relationships/hyperlink" Target="https://www.aep.com/Assets/docs/AEP2018CleanEnergyFutureReport.pdf" TargetMode="External"/></Relationships>
</file>

<file path=xl/worksheets/_rels/sheet10.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11.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14.xml.rels><?xml version="1.0" encoding="UTF-8" standalone="yes"?>
<Relationships xmlns="http://schemas.openxmlformats.org/package/2006/relationships"><Relationship Id="rId3" Type="http://schemas.openxmlformats.org/officeDocument/2006/relationships/hyperlink" Target="https://www.eon.com/en/about-us/sustainability/facts-and-figures.html" TargetMode="External"/><Relationship Id="rId2" Type="http://schemas.openxmlformats.org/officeDocument/2006/relationships/hyperlink" Target="https://www.eon.com/en/about-us/sustainability/facts-and-figures.html" TargetMode="External"/><Relationship Id="rId1" Type="http://schemas.openxmlformats.org/officeDocument/2006/relationships/hyperlink" Target="https://www.eon.com/en/about-us/sustainability/facts-and-figures.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on.com/en/about-us/sustainability/facts-and-figures.html" TargetMode="External"/><Relationship Id="rId2" Type="http://schemas.openxmlformats.org/officeDocument/2006/relationships/hyperlink" Target="https://www.eon.com/en/about-us/sustainability/facts-and-figures.html" TargetMode="External"/><Relationship Id="rId1" Type="http://schemas.openxmlformats.org/officeDocument/2006/relationships/hyperlink" Target="https://www.eon.com/en/about-us/sustainability/facts-and-figures.html" TargetMode="External"/><Relationship Id="rId6" Type="http://schemas.openxmlformats.org/officeDocument/2006/relationships/printerSettings" Target="../printerSettings/printerSettings2.bin"/><Relationship Id="rId5" Type="http://schemas.openxmlformats.org/officeDocument/2006/relationships/hyperlink" Target="http://aepsustainability.com/community-customer/customer/energy-assistance/" TargetMode="External"/><Relationship Id="rId4" Type="http://schemas.openxmlformats.org/officeDocument/2006/relationships/hyperlink" Target="https://www.aep.com/Assets/docs/AEP2018CleanEnergyFutureReport.pdf" TargetMode="Externa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4.xml.rels><?xml version="1.0" encoding="UTF-8" standalone="yes"?>
<Relationships xmlns="http://schemas.openxmlformats.org/package/2006/relationships"><Relationship Id="rId3" Type="http://schemas.openxmlformats.org/officeDocument/2006/relationships/hyperlink" Target="https://www.eon.com/en/about-us/sustainability/facts-and-figures.html" TargetMode="External"/><Relationship Id="rId2" Type="http://schemas.openxmlformats.org/officeDocument/2006/relationships/hyperlink" Target="https://www.eon.com/en/about-us/sustainability/facts-and-figures.html" TargetMode="External"/><Relationship Id="rId1" Type="http://schemas.openxmlformats.org/officeDocument/2006/relationships/hyperlink" Target="https://www.eon.com/en/about-us/sustainability/facts-and-figures.html" TargetMode="External"/><Relationship Id="rId5" Type="http://schemas.openxmlformats.org/officeDocument/2006/relationships/hyperlink" Target="http://aepsustainability.com/community-customer/customer/energy-assistance/" TargetMode="External"/><Relationship Id="rId4" Type="http://schemas.openxmlformats.org/officeDocument/2006/relationships/hyperlink" Target="https://www.aep.com/Assets/docs/AEP2018CleanEnergyFutureReport.pdf" TargetMode="Externa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CC644-407A-4A4C-B852-793C11A2DF60}">
  <sheetPr>
    <tabColor rgb="FFFF0000"/>
    <outlinePr summaryBelow="0" summaryRight="0"/>
    <pageSetUpPr fitToPage="1"/>
  </sheetPr>
  <dimension ref="A1:AL1201"/>
  <sheetViews>
    <sheetView tabSelected="1" topLeftCell="G1" zoomScale="125" zoomScaleNormal="125" workbookViewId="0">
      <pane ySplit="1" topLeftCell="A324" activePane="bottomLeft" state="frozen"/>
      <selection pane="bottomLeft" activeCell="P342" sqref="P342"/>
    </sheetView>
  </sheetViews>
  <sheetFormatPr baseColWidth="10" defaultColWidth="14.5" defaultRowHeight="13.25" customHeight="1" x14ac:dyDescent="0.15"/>
  <cols>
    <col min="1" max="1" width="29.5" customWidth="1"/>
    <col min="2" max="2" width="13.6640625" customWidth="1"/>
    <col min="3" max="3" width="9" customWidth="1"/>
    <col min="4" max="4" width="29.1640625" customWidth="1"/>
    <col min="5" max="5" width="29.5" customWidth="1"/>
    <col min="6" max="6" width="33.5" customWidth="1"/>
    <col min="7" max="7" width="36.83203125" customWidth="1"/>
    <col min="8" max="9" width="14.5" customWidth="1"/>
    <col min="10" max="10" width="8" customWidth="1"/>
    <col min="11" max="12" width="7.1640625" customWidth="1"/>
    <col min="13" max="13" width="17.1640625" customWidth="1"/>
    <col min="14" max="16" width="10.1640625" customWidth="1"/>
    <col min="17" max="17" width="19.1640625" customWidth="1"/>
    <col min="18" max="18" width="24.83203125" customWidth="1"/>
    <col min="19" max="19" width="70.5" customWidth="1"/>
    <col min="20" max="21" width="14.5" customWidth="1"/>
    <col min="22" max="22" width="16.83203125" customWidth="1"/>
    <col min="23" max="23" width="16.5" customWidth="1"/>
    <col min="24" max="24" width="12.1640625" customWidth="1"/>
    <col min="25" max="25" width="23.33203125" customWidth="1"/>
    <col min="26" max="29" width="14.5" customWidth="1"/>
    <col min="30" max="30" width="37.6640625" customWidth="1"/>
    <col min="31" max="31" width="48.5" customWidth="1"/>
    <col min="32" max="32" width="16" customWidth="1"/>
    <col min="33" max="33" width="21.83203125" customWidth="1"/>
    <col min="34" max="34" width="19" customWidth="1"/>
  </cols>
  <sheetData>
    <row r="1" spans="1:38" s="1" customFormat="1" ht="28" x14ac:dyDescent="0.15">
      <c r="A1" s="2" t="s">
        <v>2</v>
      </c>
      <c r="B1" s="2" t="s">
        <v>1</v>
      </c>
      <c r="C1" s="2" t="s">
        <v>3</v>
      </c>
      <c r="D1" s="2" t="s">
        <v>4</v>
      </c>
      <c r="E1" s="2" t="s">
        <v>5</v>
      </c>
      <c r="F1" s="2" t="s">
        <v>6</v>
      </c>
      <c r="G1" s="2" t="s">
        <v>7</v>
      </c>
      <c r="H1" s="2" t="s">
        <v>8</v>
      </c>
      <c r="I1" s="2" t="s">
        <v>779</v>
      </c>
      <c r="J1" s="2" t="s">
        <v>778</v>
      </c>
      <c r="K1" s="2" t="s">
        <v>9</v>
      </c>
      <c r="L1" s="2" t="s">
        <v>780</v>
      </c>
      <c r="M1" s="1" t="s">
        <v>1899</v>
      </c>
      <c r="N1" s="1" t="s">
        <v>775</v>
      </c>
      <c r="O1" s="1" t="s">
        <v>776</v>
      </c>
      <c r="P1" s="1" t="s">
        <v>777</v>
      </c>
      <c r="Q1" s="1" t="s">
        <v>1889</v>
      </c>
      <c r="R1" s="1" t="s">
        <v>0</v>
      </c>
      <c r="S1" s="2" t="s">
        <v>10</v>
      </c>
      <c r="T1" s="2" t="s">
        <v>14</v>
      </c>
      <c r="U1" s="2" t="s">
        <v>15</v>
      </c>
      <c r="V1" s="2" t="s">
        <v>16</v>
      </c>
      <c r="W1" s="2" t="s">
        <v>17</v>
      </c>
      <c r="X1" s="2" t="s">
        <v>18</v>
      </c>
      <c r="Y1" s="2" t="s">
        <v>20</v>
      </c>
      <c r="Z1" s="2" t="s">
        <v>21</v>
      </c>
      <c r="AA1" s="2" t="s">
        <v>22</v>
      </c>
      <c r="AB1" s="2" t="s">
        <v>23</v>
      </c>
      <c r="AC1" s="2" t="s">
        <v>11</v>
      </c>
      <c r="AD1" s="2" t="s">
        <v>12</v>
      </c>
      <c r="AE1" s="2" t="s">
        <v>13</v>
      </c>
      <c r="AF1" s="3" t="s">
        <v>24</v>
      </c>
      <c r="AG1" s="3" t="s">
        <v>25</v>
      </c>
      <c r="AH1" s="3" t="s">
        <v>19</v>
      </c>
      <c r="AI1" s="3" t="s">
        <v>26</v>
      </c>
      <c r="AJ1" s="4" t="s">
        <v>27</v>
      </c>
      <c r="AK1" s="1" t="s">
        <v>1887</v>
      </c>
      <c r="AL1" s="1" t="s">
        <v>1993</v>
      </c>
    </row>
    <row r="2" spans="1:38" s="5" customFormat="1" ht="13.25" customHeight="1" x14ac:dyDescent="0.15">
      <c r="A2" t="s">
        <v>316</v>
      </c>
      <c r="B2" t="s">
        <v>315</v>
      </c>
      <c r="C2" t="s">
        <v>304</v>
      </c>
      <c r="D2" t="s">
        <v>305</v>
      </c>
      <c r="E2" t="s">
        <v>305</v>
      </c>
      <c r="F2" t="s">
        <v>306</v>
      </c>
      <c r="G2" t="s">
        <v>306</v>
      </c>
      <c r="H2"/>
      <c r="I2" t="str">
        <f t="shared" ref="I2:I65" si="0">_xlfn.CONCAT(SUBSTITUTE(J2,"FY","20"),"-01-01")</f>
        <v>2017-01-01</v>
      </c>
      <c r="J2" t="s">
        <v>68</v>
      </c>
      <c r="K2"/>
      <c r="L2"/>
      <c r="M2" t="s">
        <v>497</v>
      </c>
      <c r="N2" t="s">
        <v>107</v>
      </c>
      <c r="O2">
        <v>7</v>
      </c>
      <c r="P2">
        <v>2</v>
      </c>
      <c r="Q2" t="str">
        <f t="shared" ref="Q2:Q65" si="1">_xlfn.CONCAT($N2,".",$O2)</f>
        <v>EF.7</v>
      </c>
      <c r="R2" t="str">
        <f t="shared" ref="R2:R65" si="2">_xlfn.CONCAT($N2,".",$O2,".",$P2)</f>
        <v>EF.7.2</v>
      </c>
      <c r="S2" s="19" t="s">
        <v>545</v>
      </c>
      <c r="T2" s="19">
        <v>215</v>
      </c>
      <c r="U2"/>
      <c r="V2" s="19" t="s">
        <v>546</v>
      </c>
      <c r="W2" s="19">
        <f t="shared" ref="W2:W16" si="3">T2</f>
        <v>215</v>
      </c>
      <c r="X2" s="19" t="str">
        <f>V2</f>
        <v>Minutes</v>
      </c>
      <c r="Y2" t="s">
        <v>317</v>
      </c>
      <c r="Z2"/>
      <c r="AA2"/>
      <c r="AB2" t="s">
        <v>275</v>
      </c>
      <c r="AC2" s="26" t="s">
        <v>565</v>
      </c>
      <c r="AD2" s="26" t="s">
        <v>566</v>
      </c>
      <c r="AE2" s="26" t="s">
        <v>567</v>
      </c>
      <c r="AF2" t="s">
        <v>321</v>
      </c>
      <c r="AG2" t="s">
        <v>547</v>
      </c>
      <c r="AH2" s="7" t="s">
        <v>749</v>
      </c>
      <c r="AI2" t="s">
        <v>320</v>
      </c>
      <c r="AJ2" t="s">
        <v>320</v>
      </c>
      <c r="AK2" t="s">
        <v>320</v>
      </c>
    </row>
    <row r="3" spans="1:38" s="5" customFormat="1" ht="13.25" customHeight="1" x14ac:dyDescent="0.15">
      <c r="A3" t="s">
        <v>316</v>
      </c>
      <c r="B3" t="s">
        <v>315</v>
      </c>
      <c r="C3" t="s">
        <v>304</v>
      </c>
      <c r="D3" t="s">
        <v>305</v>
      </c>
      <c r="E3" t="s">
        <v>305</v>
      </c>
      <c r="F3" t="s">
        <v>306</v>
      </c>
      <c r="G3" t="s">
        <v>306</v>
      </c>
      <c r="H3"/>
      <c r="I3" t="str">
        <f t="shared" si="0"/>
        <v>2017-01-01</v>
      </c>
      <c r="J3" t="s">
        <v>68</v>
      </c>
      <c r="K3"/>
      <c r="L3"/>
      <c r="M3" t="s">
        <v>503</v>
      </c>
      <c r="N3" t="s">
        <v>107</v>
      </c>
      <c r="O3">
        <v>7</v>
      </c>
      <c r="P3">
        <v>3</v>
      </c>
      <c r="Q3" t="str">
        <f t="shared" si="1"/>
        <v>EF.7</v>
      </c>
      <c r="R3" t="str">
        <f t="shared" si="2"/>
        <v>EF.7.3</v>
      </c>
      <c r="S3" s="19" t="s">
        <v>548</v>
      </c>
      <c r="T3" s="19">
        <v>1.389</v>
      </c>
      <c r="U3"/>
      <c r="V3" s="19" t="s">
        <v>546</v>
      </c>
      <c r="W3" s="19">
        <f t="shared" si="3"/>
        <v>1.389</v>
      </c>
      <c r="X3" s="19" t="str">
        <f>V3</f>
        <v>Minutes</v>
      </c>
      <c r="Y3" t="s">
        <v>317</v>
      </c>
      <c r="Z3"/>
      <c r="AA3"/>
      <c r="AB3" t="s">
        <v>275</v>
      </c>
      <c r="AC3" s="26" t="s">
        <v>565</v>
      </c>
      <c r="AD3" s="26" t="s">
        <v>566</v>
      </c>
      <c r="AE3" s="26" t="s">
        <v>568</v>
      </c>
      <c r="AF3" t="s">
        <v>321</v>
      </c>
      <c r="AG3" t="s">
        <v>549</v>
      </c>
      <c r="AH3" s="7" t="s">
        <v>749</v>
      </c>
      <c r="AI3" t="s">
        <v>320</v>
      </c>
      <c r="AJ3" t="s">
        <v>320</v>
      </c>
      <c r="AK3" t="s">
        <v>320</v>
      </c>
    </row>
    <row r="4" spans="1:38" s="5" customFormat="1" ht="13.25" customHeight="1" x14ac:dyDescent="0.15">
      <c r="A4" t="s">
        <v>316</v>
      </c>
      <c r="B4" t="s">
        <v>315</v>
      </c>
      <c r="C4" t="s">
        <v>304</v>
      </c>
      <c r="D4" t="s">
        <v>305</v>
      </c>
      <c r="E4" t="s">
        <v>305</v>
      </c>
      <c r="F4" t="s">
        <v>306</v>
      </c>
      <c r="G4" t="s">
        <v>306</v>
      </c>
      <c r="H4"/>
      <c r="I4" t="str">
        <f t="shared" si="0"/>
        <v>2017-01-01</v>
      </c>
      <c r="J4" t="s">
        <v>68</v>
      </c>
      <c r="K4"/>
      <c r="L4"/>
      <c r="M4" t="s">
        <v>507</v>
      </c>
      <c r="N4" t="s">
        <v>107</v>
      </c>
      <c r="O4">
        <v>7</v>
      </c>
      <c r="P4">
        <v>4</v>
      </c>
      <c r="Q4" t="str">
        <f t="shared" si="1"/>
        <v>EF.7</v>
      </c>
      <c r="R4" t="str">
        <f t="shared" si="2"/>
        <v>EF.7.4</v>
      </c>
      <c r="S4" s="19" t="s">
        <v>550</v>
      </c>
      <c r="T4" s="19">
        <v>154.80000000000001</v>
      </c>
      <c r="U4"/>
      <c r="V4" s="19" t="s">
        <v>546</v>
      </c>
      <c r="W4" s="19">
        <f t="shared" si="3"/>
        <v>154.80000000000001</v>
      </c>
      <c r="X4" s="19" t="str">
        <f>V4</f>
        <v>Minutes</v>
      </c>
      <c r="Y4" t="s">
        <v>317</v>
      </c>
      <c r="Z4"/>
      <c r="AA4"/>
      <c r="AB4" t="s">
        <v>275</v>
      </c>
      <c r="AC4" s="26" t="s">
        <v>565</v>
      </c>
      <c r="AD4" s="26" t="s">
        <v>566</v>
      </c>
      <c r="AE4" s="26" t="s">
        <v>569</v>
      </c>
      <c r="AF4" t="s">
        <v>321</v>
      </c>
      <c r="AG4" t="s">
        <v>551</v>
      </c>
      <c r="AH4" s="7" t="s">
        <v>749</v>
      </c>
      <c r="AI4" t="s">
        <v>320</v>
      </c>
      <c r="AJ4" t="s">
        <v>320</v>
      </c>
      <c r="AK4" t="s">
        <v>320</v>
      </c>
    </row>
    <row r="5" spans="1:38" s="5" customFormat="1" ht="13.25" customHeight="1" x14ac:dyDescent="0.15">
      <c r="A5" t="s">
        <v>316</v>
      </c>
      <c r="B5" t="s">
        <v>315</v>
      </c>
      <c r="C5" t="s">
        <v>304</v>
      </c>
      <c r="D5" t="s">
        <v>305</v>
      </c>
      <c r="E5" t="s">
        <v>305</v>
      </c>
      <c r="F5" t="s">
        <v>306</v>
      </c>
      <c r="G5" t="s">
        <v>306</v>
      </c>
      <c r="H5"/>
      <c r="I5" t="str">
        <f t="shared" si="0"/>
        <v>2017-01-01</v>
      </c>
      <c r="J5" t="s">
        <v>68</v>
      </c>
      <c r="K5"/>
      <c r="L5"/>
      <c r="M5" t="s">
        <v>29</v>
      </c>
      <c r="N5" t="s">
        <v>38</v>
      </c>
      <c r="O5">
        <v>1</v>
      </c>
      <c r="P5">
        <v>1</v>
      </c>
      <c r="Q5" t="str">
        <f t="shared" si="1"/>
        <v>Em.1</v>
      </c>
      <c r="R5" t="str">
        <f t="shared" si="2"/>
        <v>Em.1.1</v>
      </c>
      <c r="S5" s="19" t="s">
        <v>787</v>
      </c>
      <c r="T5">
        <v>78760420</v>
      </c>
      <c r="U5"/>
      <c r="V5" t="s">
        <v>784</v>
      </c>
      <c r="W5" s="36">
        <f t="shared" si="3"/>
        <v>78760420</v>
      </c>
      <c r="X5" s="7" t="s">
        <v>39</v>
      </c>
      <c r="Y5" t="s">
        <v>317</v>
      </c>
      <c r="Z5"/>
      <c r="AA5"/>
      <c r="AB5" t="s">
        <v>275</v>
      </c>
      <c r="AC5" s="26" t="s">
        <v>318</v>
      </c>
      <c r="AD5" s="26" t="s">
        <v>319</v>
      </c>
      <c r="AE5" s="26" t="s">
        <v>320</v>
      </c>
      <c r="AF5" t="s">
        <v>321</v>
      </c>
      <c r="AG5" s="5" t="s">
        <v>309</v>
      </c>
      <c r="AH5" s="7" t="s">
        <v>786</v>
      </c>
      <c r="AI5" t="s">
        <v>322</v>
      </c>
      <c r="AJ5" t="s">
        <v>323</v>
      </c>
      <c r="AK5" t="s">
        <v>783</v>
      </c>
    </row>
    <row r="6" spans="1:38" s="5" customFormat="1" ht="13.25" customHeight="1" x14ac:dyDescent="0.15">
      <c r="A6" t="s">
        <v>316</v>
      </c>
      <c r="B6" t="s">
        <v>315</v>
      </c>
      <c r="C6" t="s">
        <v>304</v>
      </c>
      <c r="D6" t="s">
        <v>305</v>
      </c>
      <c r="E6" t="s">
        <v>305</v>
      </c>
      <c r="F6" t="s">
        <v>306</v>
      </c>
      <c r="G6" t="s">
        <v>306</v>
      </c>
      <c r="H6"/>
      <c r="I6" t="str">
        <f t="shared" si="0"/>
        <v>2017-01-01</v>
      </c>
      <c r="J6" t="s">
        <v>68</v>
      </c>
      <c r="K6"/>
      <c r="L6"/>
      <c r="M6" t="s">
        <v>403</v>
      </c>
      <c r="N6" t="s">
        <v>38</v>
      </c>
      <c r="O6">
        <v>13</v>
      </c>
      <c r="P6">
        <v>1</v>
      </c>
      <c r="Q6" t="str">
        <f t="shared" si="1"/>
        <v>Em.13</v>
      </c>
      <c r="R6" t="str">
        <f t="shared" si="2"/>
        <v>Em.13.1</v>
      </c>
      <c r="S6" s="19" t="s">
        <v>793</v>
      </c>
      <c r="T6">
        <v>5.9560000000000004E-3</v>
      </c>
      <c r="U6"/>
      <c r="V6" t="s">
        <v>510</v>
      </c>
      <c r="W6">
        <f t="shared" si="3"/>
        <v>5.9560000000000004E-3</v>
      </c>
      <c r="X6" t="str">
        <f>V6</f>
        <v>mtCO2e/$</v>
      </c>
      <c r="Y6" t="s">
        <v>317</v>
      </c>
      <c r="Z6"/>
      <c r="AA6"/>
      <c r="AB6" t="s">
        <v>275</v>
      </c>
      <c r="AC6" s="26" t="s">
        <v>318</v>
      </c>
      <c r="AD6" s="26" t="s">
        <v>559</v>
      </c>
      <c r="AE6" s="26" t="s">
        <v>560</v>
      </c>
      <c r="AF6" t="s">
        <v>321</v>
      </c>
      <c r="AG6" t="s">
        <v>342</v>
      </c>
      <c r="AH6" s="7" t="s">
        <v>789</v>
      </c>
      <c r="AI6" t="s">
        <v>561</v>
      </c>
      <c r="AJ6" t="s">
        <v>562</v>
      </c>
      <c r="AK6" t="s">
        <v>790</v>
      </c>
    </row>
    <row r="7" spans="1:38" s="5" customFormat="1" ht="13.25" customHeight="1" x14ac:dyDescent="0.15">
      <c r="A7" t="s">
        <v>316</v>
      </c>
      <c r="B7" t="s">
        <v>315</v>
      </c>
      <c r="C7" t="s">
        <v>304</v>
      </c>
      <c r="D7" t="s">
        <v>305</v>
      </c>
      <c r="E7" t="s">
        <v>305</v>
      </c>
      <c r="F7" t="s">
        <v>306</v>
      </c>
      <c r="G7" t="s">
        <v>306</v>
      </c>
      <c r="H7"/>
      <c r="I7" t="str">
        <f t="shared" si="0"/>
        <v>2017-01-01</v>
      </c>
      <c r="J7" t="s">
        <v>68</v>
      </c>
      <c r="K7"/>
      <c r="L7"/>
      <c r="M7" t="s">
        <v>511</v>
      </c>
      <c r="N7" t="s">
        <v>38</v>
      </c>
      <c r="O7">
        <v>13</v>
      </c>
      <c r="P7">
        <v>8</v>
      </c>
      <c r="Q7" t="str">
        <f t="shared" si="1"/>
        <v>Em.13</v>
      </c>
      <c r="R7" t="str">
        <f t="shared" si="2"/>
        <v>Em.13.8</v>
      </c>
      <c r="S7" s="19" t="s">
        <v>794</v>
      </c>
      <c r="T7">
        <v>0.80289999999999995</v>
      </c>
      <c r="U7"/>
      <c r="V7" t="s">
        <v>512</v>
      </c>
      <c r="W7">
        <f t="shared" si="3"/>
        <v>0.80289999999999995</v>
      </c>
      <c r="X7" t="str">
        <f>V7</f>
        <v>mtCO2e/MWh generated</v>
      </c>
      <c r="Y7" t="s">
        <v>317</v>
      </c>
      <c r="Z7"/>
      <c r="AA7"/>
      <c r="AB7" t="s">
        <v>275</v>
      </c>
      <c r="AC7" s="26" t="s">
        <v>318</v>
      </c>
      <c r="AD7" s="26" t="s">
        <v>559</v>
      </c>
      <c r="AE7" s="26" t="s">
        <v>563</v>
      </c>
      <c r="AF7" t="s">
        <v>321</v>
      </c>
      <c r="AG7" t="s">
        <v>342</v>
      </c>
      <c r="AH7" s="7" t="s">
        <v>789</v>
      </c>
      <c r="AI7" t="s">
        <v>561</v>
      </c>
      <c r="AJ7" t="s">
        <v>564</v>
      </c>
      <c r="AK7" t="s">
        <v>790</v>
      </c>
    </row>
    <row r="8" spans="1:38" s="5" customFormat="1" ht="13.25" customHeight="1" x14ac:dyDescent="0.15">
      <c r="A8" t="s">
        <v>316</v>
      </c>
      <c r="B8" t="s">
        <v>315</v>
      </c>
      <c r="C8" t="s">
        <v>304</v>
      </c>
      <c r="D8" t="s">
        <v>305</v>
      </c>
      <c r="E8" t="s">
        <v>305</v>
      </c>
      <c r="F8" t="s">
        <v>306</v>
      </c>
      <c r="G8" t="s">
        <v>306</v>
      </c>
      <c r="H8"/>
      <c r="I8" t="str">
        <f t="shared" si="0"/>
        <v>2017-01-01</v>
      </c>
      <c r="J8" t="s">
        <v>68</v>
      </c>
      <c r="K8"/>
      <c r="L8"/>
      <c r="M8" t="s">
        <v>152</v>
      </c>
      <c r="N8" t="s">
        <v>38</v>
      </c>
      <c r="O8">
        <v>17</v>
      </c>
      <c r="P8">
        <v>10</v>
      </c>
      <c r="Q8" t="str">
        <f t="shared" si="1"/>
        <v>Em.17</v>
      </c>
      <c r="R8" t="str">
        <f t="shared" si="2"/>
        <v>Em.17.10</v>
      </c>
      <c r="S8" s="19" t="s">
        <v>343</v>
      </c>
      <c r="T8">
        <v>47618</v>
      </c>
      <c r="U8"/>
      <c r="V8" t="s">
        <v>789</v>
      </c>
      <c r="W8" s="41">
        <f t="shared" si="3"/>
        <v>47618</v>
      </c>
      <c r="X8" s="7" t="s">
        <v>784</v>
      </c>
      <c r="Y8" t="s">
        <v>317</v>
      </c>
      <c r="Z8"/>
      <c r="AA8"/>
      <c r="AB8" t="s">
        <v>275</v>
      </c>
      <c r="AC8" s="26" t="s">
        <v>318</v>
      </c>
      <c r="AD8" s="26" t="s">
        <v>344</v>
      </c>
      <c r="AE8" s="26" t="s">
        <v>345</v>
      </c>
      <c r="AF8" t="s">
        <v>321</v>
      </c>
      <c r="AG8" t="s">
        <v>342</v>
      </c>
      <c r="AH8" s="7" t="s">
        <v>789</v>
      </c>
      <c r="AI8" t="s">
        <v>320</v>
      </c>
      <c r="AJ8" t="s">
        <v>320</v>
      </c>
      <c r="AK8" t="s">
        <v>320</v>
      </c>
    </row>
    <row r="9" spans="1:38" s="5" customFormat="1" ht="13.25" customHeight="1" x14ac:dyDescent="0.15">
      <c r="A9" t="s">
        <v>316</v>
      </c>
      <c r="B9" t="s">
        <v>315</v>
      </c>
      <c r="C9" t="s">
        <v>304</v>
      </c>
      <c r="D9" t="s">
        <v>305</v>
      </c>
      <c r="E9" t="s">
        <v>305</v>
      </c>
      <c r="F9" t="s">
        <v>306</v>
      </c>
      <c r="G9" t="s">
        <v>306</v>
      </c>
      <c r="H9"/>
      <c r="I9" t="str">
        <f t="shared" si="0"/>
        <v>2017-01-01</v>
      </c>
      <c r="J9" t="s">
        <v>68</v>
      </c>
      <c r="K9"/>
      <c r="L9"/>
      <c r="M9" t="s">
        <v>145</v>
      </c>
      <c r="N9" t="s">
        <v>38</v>
      </c>
      <c r="O9">
        <v>17</v>
      </c>
      <c r="P9">
        <v>13</v>
      </c>
      <c r="Q9" t="str">
        <f t="shared" si="1"/>
        <v>Em.17</v>
      </c>
      <c r="R9" t="str">
        <f t="shared" si="2"/>
        <v>Em.17.13</v>
      </c>
      <c r="S9" s="19" t="s">
        <v>362</v>
      </c>
      <c r="T9">
        <v>68652</v>
      </c>
      <c r="U9"/>
      <c r="V9" t="s">
        <v>789</v>
      </c>
      <c r="W9" s="41">
        <f t="shared" si="3"/>
        <v>68652</v>
      </c>
      <c r="X9" s="7" t="s">
        <v>784</v>
      </c>
      <c r="Y9" t="s">
        <v>317</v>
      </c>
      <c r="Z9"/>
      <c r="AA9"/>
      <c r="AB9" t="s">
        <v>275</v>
      </c>
      <c r="AC9" s="26" t="s">
        <v>318</v>
      </c>
      <c r="AD9" s="26" t="s">
        <v>344</v>
      </c>
      <c r="AE9" s="26" t="s">
        <v>363</v>
      </c>
      <c r="AF9" t="s">
        <v>321</v>
      </c>
      <c r="AG9" t="s">
        <v>361</v>
      </c>
      <c r="AH9" s="7" t="s">
        <v>789</v>
      </c>
      <c r="AI9" t="s">
        <v>320</v>
      </c>
      <c r="AJ9" t="s">
        <v>320</v>
      </c>
      <c r="AK9" t="s">
        <v>320</v>
      </c>
    </row>
    <row r="10" spans="1:38" s="5" customFormat="1" ht="13.25" customHeight="1" x14ac:dyDescent="0.15">
      <c r="A10" t="s">
        <v>316</v>
      </c>
      <c r="B10" t="s">
        <v>315</v>
      </c>
      <c r="C10" t="s">
        <v>304</v>
      </c>
      <c r="D10" t="s">
        <v>305</v>
      </c>
      <c r="E10" t="s">
        <v>305</v>
      </c>
      <c r="F10" t="s">
        <v>306</v>
      </c>
      <c r="G10" t="s">
        <v>306</v>
      </c>
      <c r="H10"/>
      <c r="I10" t="str">
        <f t="shared" si="0"/>
        <v>2017-01-01</v>
      </c>
      <c r="J10" t="s">
        <v>68</v>
      </c>
      <c r="K10"/>
      <c r="L10"/>
      <c r="M10" t="s">
        <v>453</v>
      </c>
      <c r="N10" t="s">
        <v>38</v>
      </c>
      <c r="O10">
        <v>17</v>
      </c>
      <c r="P10">
        <v>8</v>
      </c>
      <c r="Q10" t="str">
        <f t="shared" si="1"/>
        <v>Em.17</v>
      </c>
      <c r="R10" t="str">
        <f t="shared" si="2"/>
        <v>Em.17.8</v>
      </c>
      <c r="S10" s="19" t="s">
        <v>513</v>
      </c>
      <c r="T10">
        <v>195.9</v>
      </c>
      <c r="U10"/>
      <c r="V10" t="s">
        <v>455</v>
      </c>
      <c r="W10">
        <f t="shared" si="3"/>
        <v>195.9</v>
      </c>
      <c r="X10" t="str">
        <f>V10</f>
        <v>kg</v>
      </c>
      <c r="Y10" t="s">
        <v>317</v>
      </c>
      <c r="Z10"/>
      <c r="AA10"/>
      <c r="AB10" t="s">
        <v>275</v>
      </c>
      <c r="AC10" s="26" t="s">
        <v>318</v>
      </c>
      <c r="AD10" s="26" t="s">
        <v>344</v>
      </c>
      <c r="AE10" s="26" t="s">
        <v>454</v>
      </c>
      <c r="AF10" t="s">
        <v>321</v>
      </c>
      <c r="AG10" t="s">
        <v>456</v>
      </c>
      <c r="AH10" s="7" t="s">
        <v>789</v>
      </c>
      <c r="AI10" t="s">
        <v>320</v>
      </c>
      <c r="AJ10" t="s">
        <v>320</v>
      </c>
      <c r="AK10" t="s">
        <v>320</v>
      </c>
    </row>
    <row r="11" spans="1:38" s="5" customFormat="1" ht="13.25" customHeight="1" x14ac:dyDescent="0.15">
      <c r="A11" t="s">
        <v>316</v>
      </c>
      <c r="B11" t="s">
        <v>315</v>
      </c>
      <c r="C11" t="s">
        <v>304</v>
      </c>
      <c r="D11" t="s">
        <v>305</v>
      </c>
      <c r="E11" t="s">
        <v>305</v>
      </c>
      <c r="F11" t="s">
        <v>306</v>
      </c>
      <c r="G11" t="s">
        <v>306</v>
      </c>
      <c r="H11"/>
      <c r="I11" t="str">
        <f t="shared" si="0"/>
        <v>2017-01-01</v>
      </c>
      <c r="J11" t="s">
        <v>68</v>
      </c>
      <c r="K11"/>
      <c r="L11"/>
      <c r="M11" t="s">
        <v>90</v>
      </c>
      <c r="N11" t="s">
        <v>38</v>
      </c>
      <c r="O11">
        <v>4</v>
      </c>
      <c r="P11">
        <v>12</v>
      </c>
      <c r="Q11" t="str">
        <f t="shared" si="1"/>
        <v>Em.4</v>
      </c>
      <c r="R11" t="str">
        <f t="shared" si="2"/>
        <v>Em.4.12</v>
      </c>
      <c r="S11" s="19" t="s">
        <v>371</v>
      </c>
      <c r="T11">
        <v>189810</v>
      </c>
      <c r="U11"/>
      <c r="V11" t="s">
        <v>39</v>
      </c>
      <c r="W11">
        <f t="shared" si="3"/>
        <v>189810</v>
      </c>
      <c r="X11" t="s">
        <v>39</v>
      </c>
      <c r="Y11" t="s">
        <v>317</v>
      </c>
      <c r="Z11"/>
      <c r="AA11"/>
      <c r="AB11" t="s">
        <v>275</v>
      </c>
      <c r="AC11" s="26" t="s">
        <v>318</v>
      </c>
      <c r="AD11" s="26" t="s">
        <v>372</v>
      </c>
      <c r="AE11" s="26" t="s">
        <v>373</v>
      </c>
      <c r="AF11" t="s">
        <v>321</v>
      </c>
      <c r="AG11"/>
      <c r="AH11"/>
      <c r="AI11" t="s">
        <v>320</v>
      </c>
      <c r="AJ11" t="s">
        <v>320</v>
      </c>
      <c r="AK11" t="s">
        <v>320</v>
      </c>
    </row>
    <row r="12" spans="1:38" s="5" customFormat="1" ht="13.25" customHeight="1" x14ac:dyDescent="0.15">
      <c r="A12" t="s">
        <v>316</v>
      </c>
      <c r="B12" t="s">
        <v>315</v>
      </c>
      <c r="C12" t="s">
        <v>304</v>
      </c>
      <c r="D12" t="s">
        <v>305</v>
      </c>
      <c r="E12" t="s">
        <v>305</v>
      </c>
      <c r="F12" t="s">
        <v>306</v>
      </c>
      <c r="G12" t="s">
        <v>306</v>
      </c>
      <c r="H12"/>
      <c r="I12" t="str">
        <f t="shared" si="0"/>
        <v>2017-01-01</v>
      </c>
      <c r="J12" t="s">
        <v>68</v>
      </c>
      <c r="K12"/>
      <c r="L12"/>
      <c r="M12" t="s">
        <v>70</v>
      </c>
      <c r="N12" t="s">
        <v>38</v>
      </c>
      <c r="O12">
        <v>4</v>
      </c>
      <c r="P12">
        <v>7</v>
      </c>
      <c r="Q12" t="str">
        <f t="shared" si="1"/>
        <v>Em.4</v>
      </c>
      <c r="R12" t="str">
        <f t="shared" si="2"/>
        <v>Em.4.7</v>
      </c>
      <c r="S12" s="19" t="s">
        <v>376</v>
      </c>
      <c r="T12">
        <v>78001430</v>
      </c>
      <c r="U12"/>
      <c r="V12" t="s">
        <v>784</v>
      </c>
      <c r="W12">
        <f t="shared" si="3"/>
        <v>78001430</v>
      </c>
      <c r="X12" t="s">
        <v>39</v>
      </c>
      <c r="Y12" t="s">
        <v>317</v>
      </c>
      <c r="Z12"/>
      <c r="AA12"/>
      <c r="AB12" t="s">
        <v>275</v>
      </c>
      <c r="AC12" s="26" t="s">
        <v>318</v>
      </c>
      <c r="AD12" s="26" t="s">
        <v>372</v>
      </c>
      <c r="AE12" s="26" t="s">
        <v>374</v>
      </c>
      <c r="AF12" t="s">
        <v>321</v>
      </c>
      <c r="AG12"/>
      <c r="AH12"/>
      <c r="AI12" t="s">
        <v>320</v>
      </c>
      <c r="AJ12" t="s">
        <v>320</v>
      </c>
      <c r="AK12" t="s">
        <v>320</v>
      </c>
    </row>
    <row r="13" spans="1:38" s="5" customFormat="1" ht="13.25" customHeight="1" x14ac:dyDescent="0.15">
      <c r="A13" t="s">
        <v>316</v>
      </c>
      <c r="B13" t="s">
        <v>315</v>
      </c>
      <c r="C13" t="s">
        <v>304</v>
      </c>
      <c r="D13" t="s">
        <v>305</v>
      </c>
      <c r="E13" t="s">
        <v>305</v>
      </c>
      <c r="F13" t="s">
        <v>306</v>
      </c>
      <c r="G13" t="s">
        <v>306</v>
      </c>
      <c r="H13"/>
      <c r="I13" t="str">
        <f t="shared" si="0"/>
        <v>2017-01-01</v>
      </c>
      <c r="J13" t="s">
        <v>68</v>
      </c>
      <c r="K13"/>
      <c r="L13"/>
      <c r="M13" t="s">
        <v>74</v>
      </c>
      <c r="N13" t="s">
        <v>38</v>
      </c>
      <c r="O13">
        <v>4</v>
      </c>
      <c r="P13">
        <v>8</v>
      </c>
      <c r="Q13" t="str">
        <f t="shared" si="1"/>
        <v>Em.4</v>
      </c>
      <c r="R13" t="str">
        <f t="shared" si="2"/>
        <v>Em.4.8</v>
      </c>
      <c r="S13" s="19" t="s">
        <v>377</v>
      </c>
      <c r="T13">
        <v>239428</v>
      </c>
      <c r="U13"/>
      <c r="V13" t="s">
        <v>39</v>
      </c>
      <c r="W13">
        <f t="shared" si="3"/>
        <v>239428</v>
      </c>
      <c r="X13" t="s">
        <v>39</v>
      </c>
      <c r="Y13" t="s">
        <v>317</v>
      </c>
      <c r="Z13"/>
      <c r="AA13"/>
      <c r="AB13" t="s">
        <v>275</v>
      </c>
      <c r="AC13" s="26" t="s">
        <v>318</v>
      </c>
      <c r="AD13" s="26" t="s">
        <v>372</v>
      </c>
      <c r="AE13" s="26" t="s">
        <v>795</v>
      </c>
      <c r="AF13" t="s">
        <v>321</v>
      </c>
      <c r="AG13"/>
      <c r="AH13"/>
      <c r="AI13" t="s">
        <v>320</v>
      </c>
      <c r="AJ13" t="s">
        <v>320</v>
      </c>
      <c r="AK13" t="s">
        <v>320</v>
      </c>
    </row>
    <row r="14" spans="1:38" s="5" customFormat="1" ht="13.25" customHeight="1" x14ac:dyDescent="0.15">
      <c r="A14" t="s">
        <v>316</v>
      </c>
      <c r="B14" t="s">
        <v>315</v>
      </c>
      <c r="C14" t="s">
        <v>304</v>
      </c>
      <c r="D14" t="s">
        <v>305</v>
      </c>
      <c r="E14" t="s">
        <v>305</v>
      </c>
      <c r="F14" t="s">
        <v>306</v>
      </c>
      <c r="G14" t="s">
        <v>306</v>
      </c>
      <c r="H14"/>
      <c r="I14" t="str">
        <f t="shared" si="0"/>
        <v>2017-01-01</v>
      </c>
      <c r="J14" t="s">
        <v>68</v>
      </c>
      <c r="K14"/>
      <c r="L14"/>
      <c r="M14" t="s">
        <v>84</v>
      </c>
      <c r="N14" t="s">
        <v>38</v>
      </c>
      <c r="O14">
        <v>4</v>
      </c>
      <c r="P14">
        <v>9</v>
      </c>
      <c r="Q14" t="str">
        <f t="shared" si="1"/>
        <v>Em.4</v>
      </c>
      <c r="R14" t="str">
        <f t="shared" si="2"/>
        <v>Em.4.9</v>
      </c>
      <c r="S14" s="19" t="s">
        <v>378</v>
      </c>
      <c r="T14">
        <v>329753</v>
      </c>
      <c r="U14"/>
      <c r="V14" t="s">
        <v>39</v>
      </c>
      <c r="W14">
        <f t="shared" si="3"/>
        <v>329753</v>
      </c>
      <c r="X14" t="s">
        <v>39</v>
      </c>
      <c r="Y14" t="s">
        <v>317</v>
      </c>
      <c r="Z14"/>
      <c r="AA14"/>
      <c r="AB14" t="s">
        <v>275</v>
      </c>
      <c r="AC14" s="26" t="s">
        <v>318</v>
      </c>
      <c r="AD14" s="26" t="s">
        <v>372</v>
      </c>
      <c r="AE14" s="26" t="s">
        <v>796</v>
      </c>
      <c r="AF14" t="s">
        <v>321</v>
      </c>
      <c r="AG14"/>
      <c r="AH14"/>
      <c r="AI14" t="s">
        <v>320</v>
      </c>
      <c r="AJ14" t="s">
        <v>320</v>
      </c>
      <c r="AK14" t="s">
        <v>320</v>
      </c>
    </row>
    <row r="15" spans="1:38" s="5" customFormat="1" ht="13.25" customHeight="1" x14ac:dyDescent="0.15">
      <c r="A15" t="s">
        <v>316</v>
      </c>
      <c r="B15" t="s">
        <v>315</v>
      </c>
      <c r="C15" t="s">
        <v>304</v>
      </c>
      <c r="D15" t="s">
        <v>305</v>
      </c>
      <c r="E15" t="s">
        <v>305</v>
      </c>
      <c r="F15" t="s">
        <v>306</v>
      </c>
      <c r="G15" t="s">
        <v>306</v>
      </c>
      <c r="H15"/>
      <c r="I15" t="str">
        <f t="shared" si="0"/>
        <v>2017-01-01</v>
      </c>
      <c r="J15" t="s">
        <v>68</v>
      </c>
      <c r="K15"/>
      <c r="L15"/>
      <c r="M15" t="s">
        <v>42</v>
      </c>
      <c r="N15" t="s">
        <v>38</v>
      </c>
      <c r="O15">
        <v>7</v>
      </c>
      <c r="P15">
        <v>1</v>
      </c>
      <c r="Q15" t="str">
        <f t="shared" si="1"/>
        <v>Em.7</v>
      </c>
      <c r="R15" t="str">
        <f t="shared" si="2"/>
        <v>Em.7.1</v>
      </c>
      <c r="S15" s="19" t="s">
        <v>379</v>
      </c>
      <c r="T15">
        <v>12957602</v>
      </c>
      <c r="U15"/>
      <c r="V15" t="s">
        <v>784</v>
      </c>
      <c r="W15" s="36">
        <f t="shared" si="3"/>
        <v>12957602</v>
      </c>
      <c r="X15" s="7" t="s">
        <v>39</v>
      </c>
      <c r="Y15" t="s">
        <v>317</v>
      </c>
      <c r="Z15"/>
      <c r="AA15"/>
      <c r="AB15" t="s">
        <v>275</v>
      </c>
      <c r="AC15" s="26" t="s">
        <v>318</v>
      </c>
      <c r="AD15" s="26" t="s">
        <v>380</v>
      </c>
      <c r="AE15" s="26" t="s">
        <v>43</v>
      </c>
      <c r="AF15" t="s">
        <v>321</v>
      </c>
      <c r="AG15"/>
      <c r="AH15"/>
      <c r="AI15" t="s">
        <v>381</v>
      </c>
      <c r="AJ15" t="s">
        <v>382</v>
      </c>
      <c r="AK15" t="s">
        <v>383</v>
      </c>
    </row>
    <row r="16" spans="1:38" s="8" customFormat="1" ht="13.25" customHeight="1" x14ac:dyDescent="0.15">
      <c r="A16" t="s">
        <v>316</v>
      </c>
      <c r="B16" t="s">
        <v>315</v>
      </c>
      <c r="C16" t="s">
        <v>304</v>
      </c>
      <c r="D16" t="s">
        <v>305</v>
      </c>
      <c r="E16" t="s">
        <v>305</v>
      </c>
      <c r="F16" t="s">
        <v>306</v>
      </c>
      <c r="G16" t="s">
        <v>306</v>
      </c>
      <c r="H16"/>
      <c r="I16" t="str">
        <f t="shared" si="0"/>
        <v>2017-01-01</v>
      </c>
      <c r="J16" t="s">
        <v>68</v>
      </c>
      <c r="K16"/>
      <c r="L16"/>
      <c r="M16" t="s">
        <v>44</v>
      </c>
      <c r="N16" t="s">
        <v>38</v>
      </c>
      <c r="O16">
        <v>7</v>
      </c>
      <c r="P16">
        <v>2</v>
      </c>
      <c r="Q16" t="str">
        <f t="shared" si="1"/>
        <v>Em.7</v>
      </c>
      <c r="R16" t="str">
        <f t="shared" si="2"/>
        <v>Em.7.2</v>
      </c>
      <c r="S16" s="19" t="s">
        <v>384</v>
      </c>
      <c r="T16">
        <v>8271179</v>
      </c>
      <c r="U16"/>
      <c r="V16" t="s">
        <v>784</v>
      </c>
      <c r="W16" s="36">
        <f t="shared" si="3"/>
        <v>8271179</v>
      </c>
      <c r="X16" s="7" t="s">
        <v>39</v>
      </c>
      <c r="Y16" t="s">
        <v>317</v>
      </c>
      <c r="Z16"/>
      <c r="AA16"/>
      <c r="AB16" t="s">
        <v>275</v>
      </c>
      <c r="AC16" s="26" t="s">
        <v>318</v>
      </c>
      <c r="AD16" s="26" t="s">
        <v>380</v>
      </c>
      <c r="AE16" s="26" t="s">
        <v>45</v>
      </c>
      <c r="AF16" t="s">
        <v>321</v>
      </c>
      <c r="AG16"/>
      <c r="AH16"/>
      <c r="AI16" t="s">
        <v>381</v>
      </c>
      <c r="AJ16" t="s">
        <v>385</v>
      </c>
      <c r="AK16" t="s">
        <v>386</v>
      </c>
    </row>
    <row r="17" spans="1:37" s="8" customFormat="1" ht="13.25" customHeight="1" x14ac:dyDescent="0.15">
      <c r="A17" t="s">
        <v>316</v>
      </c>
      <c r="B17" t="s">
        <v>315</v>
      </c>
      <c r="C17" t="s">
        <v>304</v>
      </c>
      <c r="D17" t="s">
        <v>305</v>
      </c>
      <c r="E17" t="s">
        <v>305</v>
      </c>
      <c r="F17" t="s">
        <v>306</v>
      </c>
      <c r="G17" t="s">
        <v>306</v>
      </c>
      <c r="H17"/>
      <c r="I17" t="str">
        <f t="shared" si="0"/>
        <v>2017-01-01</v>
      </c>
      <c r="J17" t="s">
        <v>68</v>
      </c>
      <c r="K17"/>
      <c r="L17"/>
      <c r="M17" t="s">
        <v>224</v>
      </c>
      <c r="N17" t="s">
        <v>221</v>
      </c>
      <c r="O17">
        <v>1</v>
      </c>
      <c r="P17">
        <v>1</v>
      </c>
      <c r="Q17" t="str">
        <f t="shared" si="1"/>
        <v>WR.1</v>
      </c>
      <c r="R17" t="str">
        <f t="shared" si="2"/>
        <v>WR.1.1</v>
      </c>
      <c r="S17" s="19" t="s">
        <v>392</v>
      </c>
      <c r="T17" s="19">
        <v>167428676.36759087</v>
      </c>
      <c r="U17"/>
      <c r="V17" s="19" t="s">
        <v>393</v>
      </c>
      <c r="W17" s="44">
        <f>T17/1000</f>
        <v>167428.67636759087</v>
      </c>
      <c r="X17" s="19" t="s">
        <v>782</v>
      </c>
      <c r="Y17" t="s">
        <v>317</v>
      </c>
      <c r="Z17"/>
      <c r="AA17"/>
      <c r="AB17" t="s">
        <v>275</v>
      </c>
      <c r="AC17" s="26" t="s">
        <v>394</v>
      </c>
      <c r="AD17" s="26" t="s">
        <v>225</v>
      </c>
      <c r="AE17" s="26" t="s">
        <v>395</v>
      </c>
      <c r="AF17" t="s">
        <v>321</v>
      </c>
      <c r="AG17" t="s">
        <v>391</v>
      </c>
      <c r="AH17" s="7" t="s">
        <v>733</v>
      </c>
      <c r="AI17" t="s">
        <v>320</v>
      </c>
      <c r="AJ17" t="s">
        <v>320</v>
      </c>
      <c r="AK17" t="s">
        <v>320</v>
      </c>
    </row>
    <row r="18" spans="1:37" s="8" customFormat="1" ht="13.25" customHeight="1" x14ac:dyDescent="0.15">
      <c r="A18" t="s">
        <v>316</v>
      </c>
      <c r="B18" t="s">
        <v>315</v>
      </c>
      <c r="C18" t="s">
        <v>304</v>
      </c>
      <c r="D18" t="s">
        <v>305</v>
      </c>
      <c r="E18" t="s">
        <v>305</v>
      </c>
      <c r="F18" t="s">
        <v>306</v>
      </c>
      <c r="G18" t="s">
        <v>306</v>
      </c>
      <c r="H18"/>
      <c r="I18" t="str">
        <f t="shared" si="0"/>
        <v>2017-01-01</v>
      </c>
      <c r="J18" t="s">
        <v>68</v>
      </c>
      <c r="K18"/>
      <c r="L18"/>
      <c r="M18" t="s">
        <v>219</v>
      </c>
      <c r="N18" t="s">
        <v>221</v>
      </c>
      <c r="O18">
        <v>2</v>
      </c>
      <c r="P18">
        <v>1</v>
      </c>
      <c r="Q18" t="str">
        <f t="shared" si="1"/>
        <v>WR.2</v>
      </c>
      <c r="R18" t="str">
        <f t="shared" si="2"/>
        <v>WR.2.1</v>
      </c>
      <c r="S18" s="19" t="s">
        <v>400</v>
      </c>
      <c r="T18" s="19">
        <v>6790322967.9040012</v>
      </c>
      <c r="U18"/>
      <c r="V18" s="19" t="s">
        <v>393</v>
      </c>
      <c r="W18" s="44">
        <f>T18/1000</f>
        <v>6790322.9679040015</v>
      </c>
      <c r="X18" s="19" t="s">
        <v>782</v>
      </c>
      <c r="Y18" t="s">
        <v>317</v>
      </c>
      <c r="Z18"/>
      <c r="AA18"/>
      <c r="AB18" t="s">
        <v>275</v>
      </c>
      <c r="AC18" s="26" t="s">
        <v>394</v>
      </c>
      <c r="AD18" s="26" t="s">
        <v>401</v>
      </c>
      <c r="AE18" s="26" t="s">
        <v>402</v>
      </c>
      <c r="AF18" t="s">
        <v>321</v>
      </c>
      <c r="AG18" t="s">
        <v>399</v>
      </c>
      <c r="AH18" s="7" t="s">
        <v>733</v>
      </c>
      <c r="AI18" t="s">
        <v>320</v>
      </c>
      <c r="AJ18" t="s">
        <v>320</v>
      </c>
      <c r="AK18" t="s">
        <v>320</v>
      </c>
    </row>
    <row r="19" spans="1:37" s="8" customFormat="1" ht="13.25" customHeight="1" x14ac:dyDescent="0.15">
      <c r="A19" t="s">
        <v>316</v>
      </c>
      <c r="B19" t="s">
        <v>315</v>
      </c>
      <c r="C19" t="s">
        <v>304</v>
      </c>
      <c r="D19" t="s">
        <v>305</v>
      </c>
      <c r="E19" t="s">
        <v>305</v>
      </c>
      <c r="F19" t="s">
        <v>306</v>
      </c>
      <c r="G19" t="s">
        <v>306</v>
      </c>
      <c r="H19"/>
      <c r="I19" t="str">
        <f t="shared" si="0"/>
        <v>2018-01-01</v>
      </c>
      <c r="J19" t="s">
        <v>36</v>
      </c>
      <c r="K19"/>
      <c r="L19"/>
      <c r="M19" t="s">
        <v>497</v>
      </c>
      <c r="N19" t="s">
        <v>107</v>
      </c>
      <c r="O19">
        <v>7</v>
      </c>
      <c r="P19">
        <v>2</v>
      </c>
      <c r="Q19" t="str">
        <f t="shared" si="1"/>
        <v>EF.7</v>
      </c>
      <c r="R19" t="str">
        <f t="shared" si="2"/>
        <v>EF.7.2</v>
      </c>
      <c r="S19" s="19" t="s">
        <v>545</v>
      </c>
      <c r="T19" s="19">
        <v>256.60000000000002</v>
      </c>
      <c r="U19"/>
      <c r="V19" s="19" t="s">
        <v>546</v>
      </c>
      <c r="W19" s="19">
        <f t="shared" ref="W19:W26" si="4">T19</f>
        <v>256.60000000000002</v>
      </c>
      <c r="X19" s="19" t="str">
        <f>V19</f>
        <v>Minutes</v>
      </c>
      <c r="Y19" t="s">
        <v>317</v>
      </c>
      <c r="Z19"/>
      <c r="AA19"/>
      <c r="AB19" t="s">
        <v>275</v>
      </c>
      <c r="AC19" s="26" t="s">
        <v>565</v>
      </c>
      <c r="AD19" s="26" t="s">
        <v>566</v>
      </c>
      <c r="AE19" s="26" t="s">
        <v>567</v>
      </c>
      <c r="AF19" t="s">
        <v>321</v>
      </c>
      <c r="AG19" t="s">
        <v>547</v>
      </c>
      <c r="AH19" s="7" t="s">
        <v>749</v>
      </c>
      <c r="AI19" t="s">
        <v>320</v>
      </c>
      <c r="AJ19" t="s">
        <v>320</v>
      </c>
      <c r="AK19" t="s">
        <v>320</v>
      </c>
    </row>
    <row r="20" spans="1:37" s="8" customFormat="1" ht="13.25" customHeight="1" x14ac:dyDescent="0.15">
      <c r="A20" t="s">
        <v>316</v>
      </c>
      <c r="B20" t="s">
        <v>315</v>
      </c>
      <c r="C20" t="s">
        <v>304</v>
      </c>
      <c r="D20" t="s">
        <v>305</v>
      </c>
      <c r="E20" t="s">
        <v>305</v>
      </c>
      <c r="F20" t="s">
        <v>306</v>
      </c>
      <c r="G20" t="s">
        <v>306</v>
      </c>
      <c r="H20"/>
      <c r="I20" t="str">
        <f t="shared" si="0"/>
        <v>2018-01-01</v>
      </c>
      <c r="J20" t="s">
        <v>36</v>
      </c>
      <c r="K20"/>
      <c r="L20"/>
      <c r="M20" t="s">
        <v>503</v>
      </c>
      <c r="N20" t="s">
        <v>107</v>
      </c>
      <c r="O20">
        <v>7</v>
      </c>
      <c r="P20">
        <v>3</v>
      </c>
      <c r="Q20" t="str">
        <f t="shared" si="1"/>
        <v>EF.7</v>
      </c>
      <c r="R20" t="str">
        <f t="shared" si="2"/>
        <v>EF.7.3</v>
      </c>
      <c r="S20" s="19" t="s">
        <v>548</v>
      </c>
      <c r="T20" s="19">
        <v>1.5309999999999999</v>
      </c>
      <c r="U20"/>
      <c r="V20" s="19" t="s">
        <v>546</v>
      </c>
      <c r="W20" s="19">
        <f t="shared" si="4"/>
        <v>1.5309999999999999</v>
      </c>
      <c r="X20" s="19" t="str">
        <f>V20</f>
        <v>Minutes</v>
      </c>
      <c r="Y20" t="s">
        <v>317</v>
      </c>
      <c r="Z20"/>
      <c r="AA20"/>
      <c r="AB20" t="s">
        <v>275</v>
      </c>
      <c r="AC20" s="26" t="s">
        <v>565</v>
      </c>
      <c r="AD20" s="26" t="s">
        <v>566</v>
      </c>
      <c r="AE20" s="26" t="s">
        <v>568</v>
      </c>
      <c r="AF20" t="s">
        <v>321</v>
      </c>
      <c r="AG20" t="s">
        <v>549</v>
      </c>
      <c r="AH20" s="7" t="s">
        <v>749</v>
      </c>
      <c r="AI20" t="s">
        <v>320</v>
      </c>
      <c r="AJ20" t="s">
        <v>320</v>
      </c>
      <c r="AK20" t="s">
        <v>320</v>
      </c>
    </row>
    <row r="21" spans="1:37" s="8" customFormat="1" ht="13.25" customHeight="1" x14ac:dyDescent="0.15">
      <c r="A21" t="s">
        <v>316</v>
      </c>
      <c r="B21" t="s">
        <v>315</v>
      </c>
      <c r="C21" t="s">
        <v>304</v>
      </c>
      <c r="D21" t="s">
        <v>305</v>
      </c>
      <c r="E21" t="s">
        <v>305</v>
      </c>
      <c r="F21" t="s">
        <v>306</v>
      </c>
      <c r="G21" t="s">
        <v>306</v>
      </c>
      <c r="H21"/>
      <c r="I21" t="str">
        <f t="shared" si="0"/>
        <v>2018-01-01</v>
      </c>
      <c r="J21" t="s">
        <v>36</v>
      </c>
      <c r="K21"/>
      <c r="L21"/>
      <c r="M21" t="s">
        <v>507</v>
      </c>
      <c r="N21" t="s">
        <v>107</v>
      </c>
      <c r="O21">
        <v>7</v>
      </c>
      <c r="P21">
        <v>4</v>
      </c>
      <c r="Q21" t="str">
        <f t="shared" si="1"/>
        <v>EF.7</v>
      </c>
      <c r="R21" t="str">
        <f t="shared" si="2"/>
        <v>EF.7.4</v>
      </c>
      <c r="S21" s="19" t="s">
        <v>550</v>
      </c>
      <c r="T21" s="19">
        <v>167.7</v>
      </c>
      <c r="U21"/>
      <c r="V21" s="19" t="s">
        <v>546</v>
      </c>
      <c r="W21" s="19">
        <f t="shared" si="4"/>
        <v>167.7</v>
      </c>
      <c r="X21" s="19" t="str">
        <f>V21</f>
        <v>Minutes</v>
      </c>
      <c r="Y21" t="s">
        <v>317</v>
      </c>
      <c r="Z21"/>
      <c r="AA21"/>
      <c r="AB21" t="s">
        <v>275</v>
      </c>
      <c r="AC21" s="26" t="s">
        <v>565</v>
      </c>
      <c r="AD21" s="26" t="s">
        <v>566</v>
      </c>
      <c r="AE21" s="26" t="s">
        <v>569</v>
      </c>
      <c r="AF21" t="s">
        <v>321</v>
      </c>
      <c r="AG21" t="s">
        <v>551</v>
      </c>
      <c r="AH21" s="7" t="s">
        <v>749</v>
      </c>
      <c r="AI21" t="s">
        <v>320</v>
      </c>
      <c r="AJ21" t="s">
        <v>320</v>
      </c>
      <c r="AK21" t="s">
        <v>320</v>
      </c>
    </row>
    <row r="22" spans="1:37" s="8" customFormat="1" ht="13.25" customHeight="1" x14ac:dyDescent="0.15">
      <c r="A22" t="s">
        <v>316</v>
      </c>
      <c r="B22" t="s">
        <v>315</v>
      </c>
      <c r="C22" t="s">
        <v>304</v>
      </c>
      <c r="D22" t="s">
        <v>305</v>
      </c>
      <c r="E22" t="s">
        <v>305</v>
      </c>
      <c r="F22" t="s">
        <v>306</v>
      </c>
      <c r="G22" t="s">
        <v>306</v>
      </c>
      <c r="H22"/>
      <c r="I22" t="str">
        <f t="shared" si="0"/>
        <v>2018-01-01</v>
      </c>
      <c r="J22" t="s">
        <v>36</v>
      </c>
      <c r="K22"/>
      <c r="L22"/>
      <c r="M22" t="s">
        <v>29</v>
      </c>
      <c r="N22" t="s">
        <v>38</v>
      </c>
      <c r="O22">
        <v>1</v>
      </c>
      <c r="P22">
        <v>1</v>
      </c>
      <c r="Q22" t="str">
        <f t="shared" si="1"/>
        <v>Em.1</v>
      </c>
      <c r="R22" t="str">
        <f t="shared" si="2"/>
        <v>Em.1.1</v>
      </c>
      <c r="S22" s="19" t="s">
        <v>787</v>
      </c>
      <c r="T22">
        <v>75361246</v>
      </c>
      <c r="U22"/>
      <c r="V22" t="s">
        <v>784</v>
      </c>
      <c r="W22" s="36">
        <f t="shared" si="4"/>
        <v>75361246</v>
      </c>
      <c r="X22" s="7" t="s">
        <v>39</v>
      </c>
      <c r="Y22" t="s">
        <v>317</v>
      </c>
      <c r="Z22"/>
      <c r="AA22"/>
      <c r="AB22" t="s">
        <v>275</v>
      </c>
      <c r="AC22" s="26" t="s">
        <v>318</v>
      </c>
      <c r="AD22" s="26" t="s">
        <v>319</v>
      </c>
      <c r="AE22" s="26" t="s">
        <v>320</v>
      </c>
      <c r="AF22" t="s">
        <v>321</v>
      </c>
      <c r="AG22" s="5" t="s">
        <v>309</v>
      </c>
      <c r="AH22" s="7" t="s">
        <v>786</v>
      </c>
      <c r="AI22" t="s">
        <v>322</v>
      </c>
      <c r="AJ22" t="s">
        <v>323</v>
      </c>
      <c r="AK22" t="s">
        <v>783</v>
      </c>
    </row>
    <row r="23" spans="1:37" s="8" customFormat="1" ht="13.25" customHeight="1" x14ac:dyDescent="0.15">
      <c r="A23" t="s">
        <v>316</v>
      </c>
      <c r="B23" t="s">
        <v>315</v>
      </c>
      <c r="C23" t="s">
        <v>304</v>
      </c>
      <c r="D23" t="s">
        <v>305</v>
      </c>
      <c r="E23" t="s">
        <v>305</v>
      </c>
      <c r="F23" t="s">
        <v>306</v>
      </c>
      <c r="G23" t="s">
        <v>306</v>
      </c>
      <c r="H23"/>
      <c r="I23" t="str">
        <f t="shared" si="0"/>
        <v>2018-01-01</v>
      </c>
      <c r="J23" t="s">
        <v>36</v>
      </c>
      <c r="K23"/>
      <c r="L23"/>
      <c r="M23" t="s">
        <v>403</v>
      </c>
      <c r="N23" t="s">
        <v>38</v>
      </c>
      <c r="O23">
        <v>13</v>
      </c>
      <c r="P23">
        <v>1</v>
      </c>
      <c r="Q23" t="str">
        <f t="shared" si="1"/>
        <v>Em.13</v>
      </c>
      <c r="R23" t="str">
        <f t="shared" si="2"/>
        <v>Em.13.1</v>
      </c>
      <c r="S23" s="19" t="s">
        <v>793</v>
      </c>
      <c r="T23">
        <v>5.6230000000000004E-3</v>
      </c>
      <c r="U23"/>
      <c r="V23" t="s">
        <v>510</v>
      </c>
      <c r="W23">
        <f t="shared" si="4"/>
        <v>5.6230000000000004E-3</v>
      </c>
      <c r="X23" t="str">
        <f>V23</f>
        <v>mtCO2e/$</v>
      </c>
      <c r="Y23" t="s">
        <v>317</v>
      </c>
      <c r="Z23"/>
      <c r="AA23"/>
      <c r="AB23" t="s">
        <v>275</v>
      </c>
      <c r="AC23" s="26" t="s">
        <v>318</v>
      </c>
      <c r="AD23" s="26" t="s">
        <v>559</v>
      </c>
      <c r="AE23" s="26" t="s">
        <v>560</v>
      </c>
      <c r="AF23" t="s">
        <v>321</v>
      </c>
      <c r="AG23" t="s">
        <v>342</v>
      </c>
      <c r="AH23" s="7" t="s">
        <v>789</v>
      </c>
      <c r="AI23" t="s">
        <v>561</v>
      </c>
      <c r="AJ23" t="s">
        <v>562</v>
      </c>
      <c r="AK23" t="s">
        <v>790</v>
      </c>
    </row>
    <row r="24" spans="1:37" s="8" customFormat="1" ht="13.25" customHeight="1" x14ac:dyDescent="0.15">
      <c r="A24" t="s">
        <v>316</v>
      </c>
      <c r="B24" t="s">
        <v>315</v>
      </c>
      <c r="C24" t="s">
        <v>304</v>
      </c>
      <c r="D24" t="s">
        <v>305</v>
      </c>
      <c r="E24" t="s">
        <v>305</v>
      </c>
      <c r="F24" t="s">
        <v>306</v>
      </c>
      <c r="G24" t="s">
        <v>306</v>
      </c>
      <c r="H24"/>
      <c r="I24" t="str">
        <f t="shared" si="0"/>
        <v>2018-01-01</v>
      </c>
      <c r="J24" t="s">
        <v>36</v>
      </c>
      <c r="K24"/>
      <c r="L24"/>
      <c r="M24" t="s">
        <v>511</v>
      </c>
      <c r="N24" t="s">
        <v>38</v>
      </c>
      <c r="O24">
        <v>13</v>
      </c>
      <c r="P24">
        <v>8</v>
      </c>
      <c r="Q24" t="str">
        <f t="shared" si="1"/>
        <v>Em.13</v>
      </c>
      <c r="R24" t="str">
        <f t="shared" si="2"/>
        <v>Em.13.8</v>
      </c>
      <c r="S24" s="19" t="s">
        <v>794</v>
      </c>
      <c r="T24">
        <v>0.82930000000000004</v>
      </c>
      <c r="U24"/>
      <c r="V24" t="s">
        <v>512</v>
      </c>
      <c r="W24">
        <f t="shared" si="4"/>
        <v>0.82930000000000004</v>
      </c>
      <c r="X24" t="str">
        <f>V24</f>
        <v>mtCO2e/MWh generated</v>
      </c>
      <c r="Y24" t="s">
        <v>317</v>
      </c>
      <c r="Z24"/>
      <c r="AA24"/>
      <c r="AB24" t="s">
        <v>275</v>
      </c>
      <c r="AC24" s="26" t="s">
        <v>318</v>
      </c>
      <c r="AD24" s="26" t="s">
        <v>559</v>
      </c>
      <c r="AE24" s="26" t="s">
        <v>563</v>
      </c>
      <c r="AF24" t="s">
        <v>321</v>
      </c>
      <c r="AG24" t="s">
        <v>342</v>
      </c>
      <c r="AH24" s="7" t="s">
        <v>789</v>
      </c>
      <c r="AI24" t="s">
        <v>561</v>
      </c>
      <c r="AJ24" t="s">
        <v>564</v>
      </c>
      <c r="AK24" t="s">
        <v>790</v>
      </c>
    </row>
    <row r="25" spans="1:37" s="8" customFormat="1" ht="13.25" customHeight="1" x14ac:dyDescent="0.15">
      <c r="A25" t="s">
        <v>316</v>
      </c>
      <c r="B25" t="s">
        <v>315</v>
      </c>
      <c r="C25" t="s">
        <v>304</v>
      </c>
      <c r="D25" t="s">
        <v>305</v>
      </c>
      <c r="E25" t="s">
        <v>305</v>
      </c>
      <c r="F25" t="s">
        <v>306</v>
      </c>
      <c r="G25" t="s">
        <v>306</v>
      </c>
      <c r="H25"/>
      <c r="I25" t="str">
        <f t="shared" si="0"/>
        <v>2018-01-01</v>
      </c>
      <c r="J25" t="s">
        <v>36</v>
      </c>
      <c r="K25"/>
      <c r="L25"/>
      <c r="M25" t="s">
        <v>152</v>
      </c>
      <c r="N25" t="s">
        <v>38</v>
      </c>
      <c r="O25">
        <v>17</v>
      </c>
      <c r="P25">
        <v>10</v>
      </c>
      <c r="Q25" t="str">
        <f t="shared" si="1"/>
        <v>Em.17</v>
      </c>
      <c r="R25" t="str">
        <f t="shared" si="2"/>
        <v>Em.17.10</v>
      </c>
      <c r="S25" s="19" t="s">
        <v>343</v>
      </c>
      <c r="T25">
        <v>45282</v>
      </c>
      <c r="U25"/>
      <c r="V25" t="s">
        <v>789</v>
      </c>
      <c r="W25" s="41">
        <f t="shared" si="4"/>
        <v>45282</v>
      </c>
      <c r="X25" s="7" t="s">
        <v>784</v>
      </c>
      <c r="Y25" t="s">
        <v>317</v>
      </c>
      <c r="Z25"/>
      <c r="AA25"/>
      <c r="AB25" t="s">
        <v>275</v>
      </c>
      <c r="AC25" s="26" t="s">
        <v>318</v>
      </c>
      <c r="AD25" s="26" t="s">
        <v>344</v>
      </c>
      <c r="AE25" s="26" t="s">
        <v>345</v>
      </c>
      <c r="AF25" t="s">
        <v>321</v>
      </c>
      <c r="AG25" t="s">
        <v>342</v>
      </c>
      <c r="AH25" s="7" t="s">
        <v>789</v>
      </c>
      <c r="AI25" t="s">
        <v>320</v>
      </c>
      <c r="AJ25" t="s">
        <v>320</v>
      </c>
      <c r="AK25" t="s">
        <v>320</v>
      </c>
    </row>
    <row r="26" spans="1:37" s="8" customFormat="1" ht="13.25" customHeight="1" x14ac:dyDescent="0.15">
      <c r="A26" t="s">
        <v>316</v>
      </c>
      <c r="B26" t="s">
        <v>315</v>
      </c>
      <c r="C26" t="s">
        <v>304</v>
      </c>
      <c r="D26" t="s">
        <v>305</v>
      </c>
      <c r="E26" t="s">
        <v>305</v>
      </c>
      <c r="F26" t="s">
        <v>306</v>
      </c>
      <c r="G26" t="s">
        <v>306</v>
      </c>
      <c r="H26"/>
      <c r="I26" t="str">
        <f t="shared" si="0"/>
        <v>2018-01-01</v>
      </c>
      <c r="J26" t="s">
        <v>36</v>
      </c>
      <c r="K26"/>
      <c r="L26"/>
      <c r="M26" t="s">
        <v>145</v>
      </c>
      <c r="N26" t="s">
        <v>38</v>
      </c>
      <c r="O26">
        <v>17</v>
      </c>
      <c r="P26">
        <v>13</v>
      </c>
      <c r="Q26" t="str">
        <f t="shared" si="1"/>
        <v>Em.17</v>
      </c>
      <c r="R26" t="str">
        <f t="shared" si="2"/>
        <v>Em.17.13</v>
      </c>
      <c r="S26" s="19" t="s">
        <v>362</v>
      </c>
      <c r="T26">
        <v>62274</v>
      </c>
      <c r="U26"/>
      <c r="V26" t="s">
        <v>789</v>
      </c>
      <c r="W26" s="41">
        <f t="shared" si="4"/>
        <v>62274</v>
      </c>
      <c r="X26" s="7" t="s">
        <v>784</v>
      </c>
      <c r="Y26" t="s">
        <v>317</v>
      </c>
      <c r="Z26"/>
      <c r="AA26"/>
      <c r="AB26" t="s">
        <v>275</v>
      </c>
      <c r="AC26" s="26" t="s">
        <v>318</v>
      </c>
      <c r="AD26" s="26" t="s">
        <v>344</v>
      </c>
      <c r="AE26" s="26" t="s">
        <v>363</v>
      </c>
      <c r="AF26" t="s">
        <v>321</v>
      </c>
      <c r="AG26" t="s">
        <v>361</v>
      </c>
      <c r="AH26" s="7" t="s">
        <v>789</v>
      </c>
      <c r="AI26" t="s">
        <v>320</v>
      </c>
      <c r="AJ26" t="s">
        <v>320</v>
      </c>
      <c r="AK26" t="s">
        <v>320</v>
      </c>
    </row>
    <row r="27" spans="1:37" s="8" customFormat="1" ht="13.25" customHeight="1" x14ac:dyDescent="0.15">
      <c r="A27" t="s">
        <v>316</v>
      </c>
      <c r="B27" t="s">
        <v>315</v>
      </c>
      <c r="C27" t="s">
        <v>304</v>
      </c>
      <c r="D27" t="s">
        <v>305</v>
      </c>
      <c r="E27" t="s">
        <v>305</v>
      </c>
      <c r="F27" t="s">
        <v>306</v>
      </c>
      <c r="G27" t="s">
        <v>306</v>
      </c>
      <c r="H27"/>
      <c r="I27" t="str">
        <f t="shared" si="0"/>
        <v>2018-01-01</v>
      </c>
      <c r="J27" t="s">
        <v>36</v>
      </c>
      <c r="K27"/>
      <c r="L27"/>
      <c r="M27" t="s">
        <v>450</v>
      </c>
      <c r="N27" t="s">
        <v>38</v>
      </c>
      <c r="O27">
        <v>17</v>
      </c>
      <c r="P27">
        <v>6</v>
      </c>
      <c r="Q27" t="str">
        <f t="shared" si="1"/>
        <v>Em.17</v>
      </c>
      <c r="R27" t="str">
        <f t="shared" si="2"/>
        <v>Em.17.6</v>
      </c>
      <c r="S27" t="s">
        <v>755</v>
      </c>
      <c r="T27" s="20">
        <v>314229</v>
      </c>
      <c r="U27"/>
      <c r="V27" s="19" t="s">
        <v>514</v>
      </c>
      <c r="W27" s="19"/>
      <c r="X27" s="19"/>
      <c r="Y27" t="s">
        <v>515</v>
      </c>
      <c r="Z27">
        <v>4</v>
      </c>
      <c r="AA27"/>
      <c r="AB27" t="s">
        <v>275</v>
      </c>
      <c r="AC27" t="s">
        <v>318</v>
      </c>
      <c r="AD27" t="s">
        <v>344</v>
      </c>
      <c r="AE27" t="s">
        <v>451</v>
      </c>
      <c r="AF27" t="s">
        <v>321</v>
      </c>
      <c r="AG27" t="s">
        <v>452</v>
      </c>
      <c r="AH27" s="7" t="s">
        <v>789</v>
      </c>
      <c r="AI27" t="s">
        <v>320</v>
      </c>
      <c r="AJ27" t="s">
        <v>320</v>
      </c>
      <c r="AK27" t="s">
        <v>320</v>
      </c>
    </row>
    <row r="28" spans="1:37" s="8" customFormat="1" ht="13.25" customHeight="1" x14ac:dyDescent="0.15">
      <c r="A28" t="s">
        <v>316</v>
      </c>
      <c r="B28" t="s">
        <v>315</v>
      </c>
      <c r="C28" t="s">
        <v>304</v>
      </c>
      <c r="D28" t="s">
        <v>305</v>
      </c>
      <c r="E28" t="s">
        <v>305</v>
      </c>
      <c r="F28" t="s">
        <v>306</v>
      </c>
      <c r="G28" t="s">
        <v>306</v>
      </c>
      <c r="H28"/>
      <c r="I28" t="str">
        <f t="shared" si="0"/>
        <v>2018-01-01</v>
      </c>
      <c r="J28" t="s">
        <v>36</v>
      </c>
      <c r="K28"/>
      <c r="L28"/>
      <c r="M28" t="s">
        <v>453</v>
      </c>
      <c r="N28" t="s">
        <v>38</v>
      </c>
      <c r="O28">
        <v>17</v>
      </c>
      <c r="P28">
        <v>8</v>
      </c>
      <c r="Q28" t="str">
        <f t="shared" si="1"/>
        <v>Em.17</v>
      </c>
      <c r="R28" t="str">
        <f t="shared" si="2"/>
        <v>Em.17.8</v>
      </c>
      <c r="S28" s="19" t="s">
        <v>513</v>
      </c>
      <c r="T28">
        <v>179.2</v>
      </c>
      <c r="U28"/>
      <c r="V28" t="s">
        <v>455</v>
      </c>
      <c r="W28">
        <f t="shared" ref="W28:W34" si="5">T28</f>
        <v>179.2</v>
      </c>
      <c r="X28" t="str">
        <f>V28</f>
        <v>kg</v>
      </c>
      <c r="Y28" t="s">
        <v>317</v>
      </c>
      <c r="Z28"/>
      <c r="AA28"/>
      <c r="AB28" t="s">
        <v>275</v>
      </c>
      <c r="AC28" s="26" t="s">
        <v>318</v>
      </c>
      <c r="AD28" s="26" t="s">
        <v>344</v>
      </c>
      <c r="AE28" s="26" t="s">
        <v>454</v>
      </c>
      <c r="AF28" t="s">
        <v>321</v>
      </c>
      <c r="AG28" t="s">
        <v>456</v>
      </c>
      <c r="AH28" s="7" t="s">
        <v>789</v>
      </c>
      <c r="AI28" t="s">
        <v>320</v>
      </c>
      <c r="AJ28" t="s">
        <v>320</v>
      </c>
      <c r="AK28" t="s">
        <v>320</v>
      </c>
    </row>
    <row r="29" spans="1:37" s="8" customFormat="1" ht="13.25" customHeight="1" x14ac:dyDescent="0.15">
      <c r="A29" t="s">
        <v>316</v>
      </c>
      <c r="B29" t="s">
        <v>315</v>
      </c>
      <c r="C29" t="s">
        <v>304</v>
      </c>
      <c r="D29" t="s">
        <v>305</v>
      </c>
      <c r="E29" t="s">
        <v>305</v>
      </c>
      <c r="F29" t="s">
        <v>306</v>
      </c>
      <c r="G29" t="s">
        <v>306</v>
      </c>
      <c r="H29"/>
      <c r="I29" t="str">
        <f t="shared" si="0"/>
        <v>2018-01-01</v>
      </c>
      <c r="J29" t="s">
        <v>36</v>
      </c>
      <c r="K29"/>
      <c r="L29"/>
      <c r="M29" t="s">
        <v>90</v>
      </c>
      <c r="N29" t="s">
        <v>38</v>
      </c>
      <c r="O29">
        <v>4</v>
      </c>
      <c r="P29">
        <v>12</v>
      </c>
      <c r="Q29" t="str">
        <f t="shared" si="1"/>
        <v>Em.4</v>
      </c>
      <c r="R29" t="str">
        <f t="shared" si="2"/>
        <v>Em.4.12</v>
      </c>
      <c r="S29" s="19" t="s">
        <v>371</v>
      </c>
      <c r="T29">
        <v>163408</v>
      </c>
      <c r="U29"/>
      <c r="V29" t="s">
        <v>39</v>
      </c>
      <c r="W29" s="36">
        <f t="shared" si="5"/>
        <v>163408</v>
      </c>
      <c r="X29" s="7" t="s">
        <v>39</v>
      </c>
      <c r="Y29" t="s">
        <v>317</v>
      </c>
      <c r="Z29"/>
      <c r="AA29"/>
      <c r="AB29" t="s">
        <v>275</v>
      </c>
      <c r="AC29" s="26" t="s">
        <v>318</v>
      </c>
      <c r="AD29" s="26" t="s">
        <v>372</v>
      </c>
      <c r="AE29" s="26" t="s">
        <v>373</v>
      </c>
      <c r="AF29" t="s">
        <v>321</v>
      </c>
      <c r="AG29"/>
      <c r="AH29"/>
      <c r="AI29" t="s">
        <v>320</v>
      </c>
      <c r="AJ29" t="s">
        <v>320</v>
      </c>
      <c r="AK29" t="s">
        <v>320</v>
      </c>
    </row>
    <row r="30" spans="1:37" s="10" customFormat="1" ht="13.25" customHeight="1" x14ac:dyDescent="0.15">
      <c r="A30" t="s">
        <v>316</v>
      </c>
      <c r="B30" t="s">
        <v>315</v>
      </c>
      <c r="C30" t="s">
        <v>304</v>
      </c>
      <c r="D30" t="s">
        <v>305</v>
      </c>
      <c r="E30" t="s">
        <v>305</v>
      </c>
      <c r="F30" t="s">
        <v>306</v>
      </c>
      <c r="G30" t="s">
        <v>306</v>
      </c>
      <c r="H30"/>
      <c r="I30" t="str">
        <f t="shared" si="0"/>
        <v>2018-01-01</v>
      </c>
      <c r="J30" t="s">
        <v>36</v>
      </c>
      <c r="K30"/>
      <c r="L30"/>
      <c r="M30" t="s">
        <v>70</v>
      </c>
      <c r="N30" t="s">
        <v>38</v>
      </c>
      <c r="O30">
        <v>4</v>
      </c>
      <c r="P30">
        <v>7</v>
      </c>
      <c r="Q30" t="str">
        <f t="shared" si="1"/>
        <v>Em.4</v>
      </c>
      <c r="R30" t="str">
        <f t="shared" si="2"/>
        <v>Em.4.7</v>
      </c>
      <c r="S30" s="19" t="s">
        <v>376</v>
      </c>
      <c r="T30">
        <v>74661649</v>
      </c>
      <c r="U30"/>
      <c r="V30" t="s">
        <v>784</v>
      </c>
      <c r="W30" s="36">
        <f t="shared" si="5"/>
        <v>74661649</v>
      </c>
      <c r="X30" s="7" t="s">
        <v>39</v>
      </c>
      <c r="Y30" t="s">
        <v>317</v>
      </c>
      <c r="Z30"/>
      <c r="AA30"/>
      <c r="AB30" t="s">
        <v>275</v>
      </c>
      <c r="AC30" s="26" t="s">
        <v>318</v>
      </c>
      <c r="AD30" s="26" t="s">
        <v>372</v>
      </c>
      <c r="AE30" s="26" t="s">
        <v>374</v>
      </c>
      <c r="AF30" t="s">
        <v>321</v>
      </c>
      <c r="AG30"/>
      <c r="AH30"/>
      <c r="AI30" t="s">
        <v>320</v>
      </c>
      <c r="AJ30" t="s">
        <v>320</v>
      </c>
      <c r="AK30" t="s">
        <v>320</v>
      </c>
    </row>
    <row r="31" spans="1:37" s="10" customFormat="1" ht="13.25" customHeight="1" x14ac:dyDescent="0.15">
      <c r="A31" t="s">
        <v>316</v>
      </c>
      <c r="B31" t="s">
        <v>315</v>
      </c>
      <c r="C31" t="s">
        <v>304</v>
      </c>
      <c r="D31" t="s">
        <v>305</v>
      </c>
      <c r="E31" t="s">
        <v>305</v>
      </c>
      <c r="F31" t="s">
        <v>306</v>
      </c>
      <c r="G31" t="s">
        <v>306</v>
      </c>
      <c r="H31"/>
      <c r="I31" t="str">
        <f t="shared" si="0"/>
        <v>2018-01-01</v>
      </c>
      <c r="J31" t="s">
        <v>36</v>
      </c>
      <c r="K31"/>
      <c r="L31"/>
      <c r="M31" t="s">
        <v>74</v>
      </c>
      <c r="N31" t="s">
        <v>38</v>
      </c>
      <c r="O31">
        <v>4</v>
      </c>
      <c r="P31">
        <v>8</v>
      </c>
      <c r="Q31" t="str">
        <f t="shared" si="1"/>
        <v>Em.4</v>
      </c>
      <c r="R31" t="str">
        <f t="shared" si="2"/>
        <v>Em.4.8</v>
      </c>
      <c r="S31" s="19" t="s">
        <v>377</v>
      </c>
      <c r="T31">
        <v>225741</v>
      </c>
      <c r="U31"/>
      <c r="V31" t="s">
        <v>39</v>
      </c>
      <c r="W31" s="36">
        <f t="shared" si="5"/>
        <v>225741</v>
      </c>
      <c r="X31" s="7" t="s">
        <v>39</v>
      </c>
      <c r="Y31" t="s">
        <v>317</v>
      </c>
      <c r="Z31"/>
      <c r="AA31"/>
      <c r="AB31" t="s">
        <v>275</v>
      </c>
      <c r="AC31" s="26" t="s">
        <v>318</v>
      </c>
      <c r="AD31" s="26" t="s">
        <v>372</v>
      </c>
      <c r="AE31" s="26" t="s">
        <v>795</v>
      </c>
      <c r="AF31" t="s">
        <v>321</v>
      </c>
      <c r="AG31"/>
      <c r="AH31"/>
      <c r="AI31" t="s">
        <v>320</v>
      </c>
      <c r="AJ31" t="s">
        <v>320</v>
      </c>
      <c r="AK31" t="s">
        <v>320</v>
      </c>
    </row>
    <row r="32" spans="1:37" s="10" customFormat="1" ht="13.25" customHeight="1" x14ac:dyDescent="0.15">
      <c r="A32" t="s">
        <v>316</v>
      </c>
      <c r="B32" t="s">
        <v>315</v>
      </c>
      <c r="C32" t="s">
        <v>304</v>
      </c>
      <c r="D32" t="s">
        <v>305</v>
      </c>
      <c r="E32" t="s">
        <v>305</v>
      </c>
      <c r="F32" t="s">
        <v>306</v>
      </c>
      <c r="G32" t="s">
        <v>306</v>
      </c>
      <c r="H32"/>
      <c r="I32" t="str">
        <f t="shared" si="0"/>
        <v>2018-01-01</v>
      </c>
      <c r="J32" t="s">
        <v>36</v>
      </c>
      <c r="K32"/>
      <c r="L32"/>
      <c r="M32" t="s">
        <v>84</v>
      </c>
      <c r="N32" t="s">
        <v>38</v>
      </c>
      <c r="O32">
        <v>4</v>
      </c>
      <c r="P32">
        <v>9</v>
      </c>
      <c r="Q32" t="str">
        <f t="shared" si="1"/>
        <v>Em.4</v>
      </c>
      <c r="R32" t="str">
        <f t="shared" si="2"/>
        <v>Em.4.9</v>
      </c>
      <c r="S32" s="19" t="s">
        <v>378</v>
      </c>
      <c r="T32">
        <v>310447</v>
      </c>
      <c r="U32"/>
      <c r="V32" t="s">
        <v>39</v>
      </c>
      <c r="W32" s="36">
        <f t="shared" si="5"/>
        <v>310447</v>
      </c>
      <c r="X32" s="7" t="s">
        <v>39</v>
      </c>
      <c r="Y32" t="s">
        <v>317</v>
      </c>
      <c r="Z32"/>
      <c r="AA32"/>
      <c r="AB32" t="s">
        <v>275</v>
      </c>
      <c r="AC32" s="26" t="s">
        <v>318</v>
      </c>
      <c r="AD32" s="26" t="s">
        <v>372</v>
      </c>
      <c r="AE32" s="26" t="s">
        <v>796</v>
      </c>
      <c r="AF32" t="s">
        <v>321</v>
      </c>
      <c r="AG32"/>
      <c r="AH32"/>
      <c r="AI32" t="s">
        <v>320</v>
      </c>
      <c r="AJ32" t="s">
        <v>320</v>
      </c>
      <c r="AK32" t="s">
        <v>320</v>
      </c>
    </row>
    <row r="33" spans="1:37" s="10" customFormat="1" ht="13.25" customHeight="1" x14ac:dyDescent="0.15">
      <c r="A33" t="s">
        <v>316</v>
      </c>
      <c r="B33" t="s">
        <v>315</v>
      </c>
      <c r="C33" t="s">
        <v>304</v>
      </c>
      <c r="D33" t="s">
        <v>305</v>
      </c>
      <c r="E33" t="s">
        <v>305</v>
      </c>
      <c r="F33" t="s">
        <v>306</v>
      </c>
      <c r="G33" t="s">
        <v>306</v>
      </c>
      <c r="H33"/>
      <c r="I33" t="str">
        <f t="shared" si="0"/>
        <v>2018-01-01</v>
      </c>
      <c r="J33" t="s">
        <v>36</v>
      </c>
      <c r="K33"/>
      <c r="L33"/>
      <c r="M33" t="s">
        <v>42</v>
      </c>
      <c r="N33" t="s">
        <v>38</v>
      </c>
      <c r="O33">
        <v>7</v>
      </c>
      <c r="P33">
        <v>1</v>
      </c>
      <c r="Q33" t="str">
        <f t="shared" si="1"/>
        <v>Em.7</v>
      </c>
      <c r="R33" t="str">
        <f t="shared" si="2"/>
        <v>Em.7.1</v>
      </c>
      <c r="S33" s="19" t="s">
        <v>379</v>
      </c>
      <c r="T33">
        <v>15739423</v>
      </c>
      <c r="U33"/>
      <c r="V33" t="s">
        <v>784</v>
      </c>
      <c r="W33" s="36">
        <f t="shared" si="5"/>
        <v>15739423</v>
      </c>
      <c r="X33" s="7" t="s">
        <v>39</v>
      </c>
      <c r="Y33" t="s">
        <v>317</v>
      </c>
      <c r="Z33"/>
      <c r="AA33"/>
      <c r="AB33" t="s">
        <v>275</v>
      </c>
      <c r="AC33" s="26" t="s">
        <v>318</v>
      </c>
      <c r="AD33" s="26" t="s">
        <v>380</v>
      </c>
      <c r="AE33" s="26" t="s">
        <v>43</v>
      </c>
      <c r="AF33" t="s">
        <v>321</v>
      </c>
      <c r="AG33"/>
      <c r="AH33"/>
      <c r="AI33" t="s">
        <v>381</v>
      </c>
      <c r="AJ33" t="s">
        <v>382</v>
      </c>
      <c r="AK33" t="s">
        <v>383</v>
      </c>
    </row>
    <row r="34" spans="1:37" s="10" customFormat="1" ht="13.25" customHeight="1" x14ac:dyDescent="0.15">
      <c r="A34" t="s">
        <v>316</v>
      </c>
      <c r="B34" t="s">
        <v>315</v>
      </c>
      <c r="C34" t="s">
        <v>304</v>
      </c>
      <c r="D34" t="s">
        <v>305</v>
      </c>
      <c r="E34" t="s">
        <v>305</v>
      </c>
      <c r="F34" t="s">
        <v>306</v>
      </c>
      <c r="G34" t="s">
        <v>306</v>
      </c>
      <c r="H34"/>
      <c r="I34" t="str">
        <f t="shared" si="0"/>
        <v>2018-01-01</v>
      </c>
      <c r="J34" t="s">
        <v>36</v>
      </c>
      <c r="K34"/>
      <c r="L34"/>
      <c r="M34" t="s">
        <v>44</v>
      </c>
      <c r="N34" t="s">
        <v>38</v>
      </c>
      <c r="O34">
        <v>7</v>
      </c>
      <c r="P34">
        <v>2</v>
      </c>
      <c r="Q34" t="str">
        <f t="shared" si="1"/>
        <v>Em.7</v>
      </c>
      <c r="R34" t="str">
        <f t="shared" si="2"/>
        <v>Em.7.2</v>
      </c>
      <c r="S34" s="19" t="s">
        <v>384</v>
      </c>
      <c r="T34">
        <v>14479514</v>
      </c>
      <c r="U34"/>
      <c r="V34" t="s">
        <v>784</v>
      </c>
      <c r="W34" s="36">
        <f t="shared" si="5"/>
        <v>14479514</v>
      </c>
      <c r="X34" s="7" t="s">
        <v>39</v>
      </c>
      <c r="Y34" t="s">
        <v>317</v>
      </c>
      <c r="Z34"/>
      <c r="AA34"/>
      <c r="AB34" t="s">
        <v>275</v>
      </c>
      <c r="AC34" s="26" t="s">
        <v>318</v>
      </c>
      <c r="AD34" s="26" t="s">
        <v>380</v>
      </c>
      <c r="AE34" s="26" t="s">
        <v>45</v>
      </c>
      <c r="AF34" t="s">
        <v>321</v>
      </c>
      <c r="AG34"/>
      <c r="AH34"/>
      <c r="AI34" t="s">
        <v>381</v>
      </c>
      <c r="AJ34" t="s">
        <v>385</v>
      </c>
      <c r="AK34" t="s">
        <v>386</v>
      </c>
    </row>
    <row r="35" spans="1:37" s="10" customFormat="1" ht="13.25" customHeight="1" x14ac:dyDescent="0.15">
      <c r="A35" t="s">
        <v>316</v>
      </c>
      <c r="B35" t="s">
        <v>315</v>
      </c>
      <c r="C35" t="s">
        <v>304</v>
      </c>
      <c r="D35" t="s">
        <v>305</v>
      </c>
      <c r="E35" t="s">
        <v>305</v>
      </c>
      <c r="F35" t="s">
        <v>306</v>
      </c>
      <c r="G35" t="s">
        <v>306</v>
      </c>
      <c r="H35"/>
      <c r="I35" t="str">
        <f t="shared" si="0"/>
        <v>2018-01-01</v>
      </c>
      <c r="J35" t="s">
        <v>36</v>
      </c>
      <c r="K35"/>
      <c r="L35"/>
      <c r="M35" t="s">
        <v>224</v>
      </c>
      <c r="N35" t="s">
        <v>221</v>
      </c>
      <c r="O35">
        <v>1</v>
      </c>
      <c r="P35">
        <v>1</v>
      </c>
      <c r="Q35" t="str">
        <f t="shared" si="1"/>
        <v>WR.1</v>
      </c>
      <c r="R35" t="str">
        <f t="shared" si="2"/>
        <v>WR.1.1</v>
      </c>
      <c r="S35" s="19" t="s">
        <v>392</v>
      </c>
      <c r="T35" s="19">
        <v>182463954.27900004</v>
      </c>
      <c r="U35"/>
      <c r="V35" s="19" t="s">
        <v>393</v>
      </c>
      <c r="W35" s="44">
        <f>T35/1000</f>
        <v>182463.95427900006</v>
      </c>
      <c r="X35" s="19" t="s">
        <v>782</v>
      </c>
      <c r="Y35" t="s">
        <v>317</v>
      </c>
      <c r="Z35"/>
      <c r="AA35"/>
      <c r="AB35" t="s">
        <v>275</v>
      </c>
      <c r="AC35" s="26" t="s">
        <v>394</v>
      </c>
      <c r="AD35" s="26" t="s">
        <v>225</v>
      </c>
      <c r="AE35" s="26" t="s">
        <v>395</v>
      </c>
      <c r="AF35" t="s">
        <v>321</v>
      </c>
      <c r="AG35" t="s">
        <v>391</v>
      </c>
      <c r="AH35" s="7" t="s">
        <v>733</v>
      </c>
      <c r="AI35" t="s">
        <v>320</v>
      </c>
      <c r="AJ35" t="s">
        <v>320</v>
      </c>
      <c r="AK35" t="s">
        <v>320</v>
      </c>
    </row>
    <row r="36" spans="1:37" s="10" customFormat="1" ht="13.25" customHeight="1" x14ac:dyDescent="0.15">
      <c r="A36" t="s">
        <v>316</v>
      </c>
      <c r="B36" t="s">
        <v>315</v>
      </c>
      <c r="C36" t="s">
        <v>304</v>
      </c>
      <c r="D36" t="s">
        <v>305</v>
      </c>
      <c r="E36" t="s">
        <v>305</v>
      </c>
      <c r="F36" t="s">
        <v>306</v>
      </c>
      <c r="G36" t="s">
        <v>306</v>
      </c>
      <c r="H36"/>
      <c r="I36" t="str">
        <f t="shared" si="0"/>
        <v>2018-01-01</v>
      </c>
      <c r="J36" t="s">
        <v>36</v>
      </c>
      <c r="K36"/>
      <c r="L36"/>
      <c r="M36" t="s">
        <v>219</v>
      </c>
      <c r="N36" t="s">
        <v>221</v>
      </c>
      <c r="O36">
        <v>2</v>
      </c>
      <c r="P36">
        <v>1</v>
      </c>
      <c r="Q36" t="str">
        <f t="shared" si="1"/>
        <v>WR.2</v>
      </c>
      <c r="R36" t="str">
        <f t="shared" si="2"/>
        <v>WR.2.1</v>
      </c>
      <c r="S36" s="19" t="s">
        <v>400</v>
      </c>
      <c r="T36" s="19">
        <v>5765507246.5060005</v>
      </c>
      <c r="U36"/>
      <c r="V36" s="19" t="s">
        <v>393</v>
      </c>
      <c r="W36" s="44">
        <f>T36/1000</f>
        <v>5765507.2465060009</v>
      </c>
      <c r="X36" s="19" t="s">
        <v>782</v>
      </c>
      <c r="Y36" t="s">
        <v>317</v>
      </c>
      <c r="Z36"/>
      <c r="AA36"/>
      <c r="AB36" t="s">
        <v>275</v>
      </c>
      <c r="AC36" s="26" t="s">
        <v>394</v>
      </c>
      <c r="AD36" s="26" t="s">
        <v>401</v>
      </c>
      <c r="AE36" s="26" t="s">
        <v>402</v>
      </c>
      <c r="AF36" t="s">
        <v>321</v>
      </c>
      <c r="AG36" t="s">
        <v>399</v>
      </c>
      <c r="AH36" s="7" t="s">
        <v>733</v>
      </c>
      <c r="AI36" t="s">
        <v>320</v>
      </c>
      <c r="AJ36" t="s">
        <v>320</v>
      </c>
      <c r="AK36" t="s">
        <v>320</v>
      </c>
    </row>
    <row r="37" spans="1:37" s="10" customFormat="1" ht="13.25" customHeight="1" x14ac:dyDescent="0.15">
      <c r="A37" t="s">
        <v>316</v>
      </c>
      <c r="B37" t="s">
        <v>315</v>
      </c>
      <c r="C37" t="s">
        <v>304</v>
      </c>
      <c r="D37" t="s">
        <v>305</v>
      </c>
      <c r="E37" t="s">
        <v>305</v>
      </c>
      <c r="F37" t="s">
        <v>306</v>
      </c>
      <c r="G37" t="s">
        <v>306</v>
      </c>
      <c r="H37"/>
      <c r="I37" t="str">
        <f t="shared" si="0"/>
        <v>2019-01-01</v>
      </c>
      <c r="J37" t="s">
        <v>278</v>
      </c>
      <c r="K37"/>
      <c r="L37"/>
      <c r="M37" t="s">
        <v>444</v>
      </c>
      <c r="N37" t="s">
        <v>107</v>
      </c>
      <c r="O37">
        <v>6</v>
      </c>
      <c r="P37">
        <v>1</v>
      </c>
      <c r="Q37" t="str">
        <f t="shared" si="1"/>
        <v>EF.6</v>
      </c>
      <c r="R37" t="str">
        <f t="shared" si="2"/>
        <v>EF.6.1</v>
      </c>
      <c r="S37" t="s">
        <v>688</v>
      </c>
      <c r="T37">
        <v>3386683</v>
      </c>
      <c r="U37"/>
      <c r="V37" t="s">
        <v>536</v>
      </c>
      <c r="W37">
        <f>T37</f>
        <v>3386683</v>
      </c>
      <c r="X37" t="s">
        <v>445</v>
      </c>
      <c r="Y37" t="s">
        <v>518</v>
      </c>
      <c r="Z37"/>
      <c r="AA37"/>
      <c r="AB37" t="s">
        <v>275</v>
      </c>
      <c r="AC37" s="26" t="s">
        <v>565</v>
      </c>
      <c r="AD37" s="26" t="s">
        <v>687</v>
      </c>
      <c r="AE37" s="26" t="s">
        <v>713</v>
      </c>
      <c r="AF37" t="s">
        <v>321</v>
      </c>
      <c r="AG37" t="s">
        <v>446</v>
      </c>
      <c r="AH37" s="7" t="s">
        <v>743</v>
      </c>
      <c r="AI37" t="s">
        <v>320</v>
      </c>
      <c r="AJ37" t="s">
        <v>320</v>
      </c>
      <c r="AK37" t="s">
        <v>320</v>
      </c>
    </row>
    <row r="38" spans="1:37" s="10" customFormat="1" ht="13.25" customHeight="1" x14ac:dyDescent="0.15">
      <c r="A38" t="s">
        <v>316</v>
      </c>
      <c r="B38" t="s">
        <v>315</v>
      </c>
      <c r="C38" t="s">
        <v>304</v>
      </c>
      <c r="D38" t="s">
        <v>305</v>
      </c>
      <c r="E38" t="s">
        <v>305</v>
      </c>
      <c r="F38" t="s">
        <v>306</v>
      </c>
      <c r="G38" t="s">
        <v>306</v>
      </c>
      <c r="H38"/>
      <c r="I38" t="str">
        <f t="shared" si="0"/>
        <v>2019-01-01</v>
      </c>
      <c r="J38" t="s">
        <v>278</v>
      </c>
      <c r="K38"/>
      <c r="L38"/>
      <c r="M38" t="s">
        <v>447</v>
      </c>
      <c r="N38" t="s">
        <v>107</v>
      </c>
      <c r="O38">
        <v>6</v>
      </c>
      <c r="P38">
        <v>2</v>
      </c>
      <c r="Q38" t="str">
        <f t="shared" si="1"/>
        <v>EF.6</v>
      </c>
      <c r="R38" t="str">
        <f t="shared" si="2"/>
        <v>EF.6.2</v>
      </c>
      <c r="S38" t="s">
        <v>689</v>
      </c>
      <c r="T38" s="46">
        <f>3386683/5452366</f>
        <v>0.62114007020071649</v>
      </c>
      <c r="U38"/>
      <c r="V38" t="s">
        <v>537</v>
      </c>
      <c r="W38" s="45">
        <f>T38</f>
        <v>0.62114007020071649</v>
      </c>
      <c r="X38" t="s">
        <v>448</v>
      </c>
      <c r="Y38" t="s">
        <v>518</v>
      </c>
      <c r="Z38"/>
      <c r="AA38"/>
      <c r="AB38" t="s">
        <v>275</v>
      </c>
      <c r="AC38" s="26" t="s">
        <v>565</v>
      </c>
      <c r="AD38" s="26" t="s">
        <v>687</v>
      </c>
      <c r="AE38" s="26" t="s">
        <v>689</v>
      </c>
      <c r="AF38" t="s">
        <v>321</v>
      </c>
      <c r="AG38" t="s">
        <v>449</v>
      </c>
      <c r="AH38" s="7" t="s">
        <v>743</v>
      </c>
      <c r="AI38" t="s">
        <v>320</v>
      </c>
      <c r="AJ38" t="s">
        <v>320</v>
      </c>
      <c r="AK38" t="s">
        <v>320</v>
      </c>
    </row>
    <row r="39" spans="1:37" s="10" customFormat="1" ht="13.25" customHeight="1" x14ac:dyDescent="0.15">
      <c r="A39" t="s">
        <v>316</v>
      </c>
      <c r="B39" t="s">
        <v>315</v>
      </c>
      <c r="C39" t="s">
        <v>304</v>
      </c>
      <c r="D39" t="s">
        <v>305</v>
      </c>
      <c r="E39" t="s">
        <v>305</v>
      </c>
      <c r="F39" t="s">
        <v>306</v>
      </c>
      <c r="G39" t="s">
        <v>306</v>
      </c>
      <c r="H39"/>
      <c r="I39" t="str">
        <f t="shared" si="0"/>
        <v>2019-01-01</v>
      </c>
      <c r="J39" t="s">
        <v>278</v>
      </c>
      <c r="K39"/>
      <c r="L39"/>
      <c r="M39" t="s">
        <v>538</v>
      </c>
      <c r="N39" t="s">
        <v>107</v>
      </c>
      <c r="O39">
        <v>6</v>
      </c>
      <c r="P39">
        <v>3</v>
      </c>
      <c r="Q39" t="str">
        <f t="shared" si="1"/>
        <v>EF.6</v>
      </c>
      <c r="R39" t="str">
        <f t="shared" si="2"/>
        <v>EF.6.3</v>
      </c>
      <c r="S39" t="s">
        <v>756</v>
      </c>
      <c r="T39"/>
      <c r="U39"/>
      <c r="V39" t="s">
        <v>539</v>
      </c>
      <c r="W39"/>
      <c r="X39"/>
      <c r="Y39"/>
      <c r="Z39"/>
      <c r="AA39"/>
      <c r="AB39" t="s">
        <v>275</v>
      </c>
      <c r="AC39" s="26" t="s">
        <v>565</v>
      </c>
      <c r="AD39" s="26" t="s">
        <v>687</v>
      </c>
      <c r="AE39" s="26" t="s">
        <v>686</v>
      </c>
      <c r="AF39" t="s">
        <v>321</v>
      </c>
      <c r="AG39" t="s">
        <v>540</v>
      </c>
      <c r="AH39" s="7" t="s">
        <v>743</v>
      </c>
      <c r="AI39" t="s">
        <v>320</v>
      </c>
      <c r="AJ39" t="s">
        <v>320</v>
      </c>
      <c r="AK39" t="s">
        <v>354</v>
      </c>
    </row>
    <row r="40" spans="1:37" s="10" customFormat="1" ht="13.25" customHeight="1" x14ac:dyDescent="0.15">
      <c r="A40" t="s">
        <v>316</v>
      </c>
      <c r="B40" t="s">
        <v>315</v>
      </c>
      <c r="C40" t="s">
        <v>304</v>
      </c>
      <c r="D40" t="s">
        <v>305</v>
      </c>
      <c r="E40" t="s">
        <v>305</v>
      </c>
      <c r="F40" t="s">
        <v>306</v>
      </c>
      <c r="G40" t="s">
        <v>306</v>
      </c>
      <c r="H40"/>
      <c r="I40" t="str">
        <f t="shared" si="0"/>
        <v>2019-01-01</v>
      </c>
      <c r="J40" t="s">
        <v>278</v>
      </c>
      <c r="K40"/>
      <c r="L40"/>
      <c r="M40" t="s">
        <v>541</v>
      </c>
      <c r="N40" t="s">
        <v>107</v>
      </c>
      <c r="O40">
        <v>7</v>
      </c>
      <c r="P40">
        <v>1</v>
      </c>
      <c r="Q40" t="str">
        <f t="shared" si="1"/>
        <v>EF.7</v>
      </c>
      <c r="R40" t="str">
        <f t="shared" si="2"/>
        <v>EF.7.1</v>
      </c>
      <c r="S40" t="s">
        <v>714</v>
      </c>
      <c r="T40"/>
      <c r="U40"/>
      <c r="V40" t="s">
        <v>748</v>
      </c>
      <c r="W40"/>
      <c r="X40"/>
      <c r="Y40" t="s">
        <v>542</v>
      </c>
      <c r="Z40">
        <v>42</v>
      </c>
      <c r="AA40" t="s">
        <v>543</v>
      </c>
      <c r="AB40" t="s">
        <v>275</v>
      </c>
      <c r="AC40" s="26" t="s">
        <v>565</v>
      </c>
      <c r="AD40" s="26" t="s">
        <v>566</v>
      </c>
      <c r="AE40" s="26" t="s">
        <v>714</v>
      </c>
      <c r="AF40" t="s">
        <v>321</v>
      </c>
      <c r="AG40" t="s">
        <v>544</v>
      </c>
      <c r="AH40" s="7" t="s">
        <v>748</v>
      </c>
      <c r="AI40" t="s">
        <v>320</v>
      </c>
      <c r="AJ40" t="s">
        <v>320</v>
      </c>
      <c r="AK40" t="s">
        <v>354</v>
      </c>
    </row>
    <row r="41" spans="1:37" s="10" customFormat="1" ht="13.25" customHeight="1" x14ac:dyDescent="0.15">
      <c r="A41" t="s">
        <v>316</v>
      </c>
      <c r="B41" t="s">
        <v>315</v>
      </c>
      <c r="C41" t="s">
        <v>304</v>
      </c>
      <c r="D41" t="s">
        <v>305</v>
      </c>
      <c r="E41" t="s">
        <v>305</v>
      </c>
      <c r="F41" t="s">
        <v>306</v>
      </c>
      <c r="G41" t="s">
        <v>306</v>
      </c>
      <c r="H41"/>
      <c r="I41" t="str">
        <f t="shared" si="0"/>
        <v>2019-01-01</v>
      </c>
      <c r="J41" t="s">
        <v>278</v>
      </c>
      <c r="K41"/>
      <c r="L41"/>
      <c r="M41" t="s">
        <v>497</v>
      </c>
      <c r="N41" t="s">
        <v>107</v>
      </c>
      <c r="O41">
        <v>7</v>
      </c>
      <c r="P41">
        <v>2</v>
      </c>
      <c r="Q41" t="str">
        <f t="shared" si="1"/>
        <v>EF.7</v>
      </c>
      <c r="R41" t="str">
        <f t="shared" si="2"/>
        <v>EF.7.2</v>
      </c>
      <c r="S41" s="19" t="s">
        <v>545</v>
      </c>
      <c r="T41" s="19">
        <v>228.8</v>
      </c>
      <c r="U41"/>
      <c r="V41" s="19" t="s">
        <v>546</v>
      </c>
      <c r="W41" s="27">
        <f>T41</f>
        <v>228.8</v>
      </c>
      <c r="X41" t="str">
        <f>V41</f>
        <v>Minutes</v>
      </c>
      <c r="Y41" t="s">
        <v>317</v>
      </c>
      <c r="Z41"/>
      <c r="AA41"/>
      <c r="AB41" t="s">
        <v>275</v>
      </c>
      <c r="AC41" s="26" t="s">
        <v>565</v>
      </c>
      <c r="AD41" s="26" t="s">
        <v>566</v>
      </c>
      <c r="AE41" s="26" t="s">
        <v>567</v>
      </c>
      <c r="AF41" t="s">
        <v>321</v>
      </c>
      <c r="AG41" t="s">
        <v>547</v>
      </c>
      <c r="AH41" s="7" t="s">
        <v>749</v>
      </c>
      <c r="AI41" t="s">
        <v>320</v>
      </c>
      <c r="AJ41" t="s">
        <v>320</v>
      </c>
      <c r="AK41" t="s">
        <v>320</v>
      </c>
    </row>
    <row r="42" spans="1:37" s="10" customFormat="1" ht="13.25" customHeight="1" x14ac:dyDescent="0.15">
      <c r="A42" t="s">
        <v>316</v>
      </c>
      <c r="B42" t="s">
        <v>315</v>
      </c>
      <c r="C42" t="s">
        <v>304</v>
      </c>
      <c r="D42" t="s">
        <v>305</v>
      </c>
      <c r="E42" t="s">
        <v>305</v>
      </c>
      <c r="F42" t="s">
        <v>306</v>
      </c>
      <c r="G42" t="s">
        <v>306</v>
      </c>
      <c r="H42"/>
      <c r="I42" t="str">
        <f t="shared" si="0"/>
        <v>2019-01-01</v>
      </c>
      <c r="J42" t="s">
        <v>278</v>
      </c>
      <c r="K42"/>
      <c r="L42"/>
      <c r="M42" t="s">
        <v>503</v>
      </c>
      <c r="N42" t="s">
        <v>107</v>
      </c>
      <c r="O42">
        <v>7</v>
      </c>
      <c r="P42">
        <v>3</v>
      </c>
      <c r="Q42" t="str">
        <f t="shared" si="1"/>
        <v>EF.7</v>
      </c>
      <c r="R42" t="str">
        <f t="shared" si="2"/>
        <v>EF.7.3</v>
      </c>
      <c r="S42" s="19" t="s">
        <v>548</v>
      </c>
      <c r="T42" s="19">
        <v>1.4059999999999999</v>
      </c>
      <c r="U42"/>
      <c r="V42" s="19" t="s">
        <v>546</v>
      </c>
      <c r="W42" s="27">
        <f>T42</f>
        <v>1.4059999999999999</v>
      </c>
      <c r="X42" t="str">
        <f>V42</f>
        <v>Minutes</v>
      </c>
      <c r="Y42" t="s">
        <v>317</v>
      </c>
      <c r="Z42"/>
      <c r="AA42"/>
      <c r="AB42" t="s">
        <v>275</v>
      </c>
      <c r="AC42" s="26" t="s">
        <v>565</v>
      </c>
      <c r="AD42" s="26" t="s">
        <v>566</v>
      </c>
      <c r="AE42" s="26" t="s">
        <v>568</v>
      </c>
      <c r="AF42" t="s">
        <v>321</v>
      </c>
      <c r="AG42" t="s">
        <v>549</v>
      </c>
      <c r="AH42" s="7" t="s">
        <v>749</v>
      </c>
      <c r="AI42" t="s">
        <v>320</v>
      </c>
      <c r="AJ42" t="s">
        <v>320</v>
      </c>
      <c r="AK42" t="s">
        <v>320</v>
      </c>
    </row>
    <row r="43" spans="1:37" s="10" customFormat="1" ht="13.25" customHeight="1" x14ac:dyDescent="0.15">
      <c r="A43" t="s">
        <v>316</v>
      </c>
      <c r="B43" t="s">
        <v>315</v>
      </c>
      <c r="C43" t="s">
        <v>304</v>
      </c>
      <c r="D43" t="s">
        <v>305</v>
      </c>
      <c r="E43" t="s">
        <v>305</v>
      </c>
      <c r="F43" t="s">
        <v>306</v>
      </c>
      <c r="G43" t="s">
        <v>306</v>
      </c>
      <c r="H43"/>
      <c r="I43" t="str">
        <f t="shared" si="0"/>
        <v>2019-01-01</v>
      </c>
      <c r="J43" t="s">
        <v>278</v>
      </c>
      <c r="K43"/>
      <c r="L43"/>
      <c r="M43" t="s">
        <v>507</v>
      </c>
      <c r="N43" t="s">
        <v>107</v>
      </c>
      <c r="O43">
        <v>7</v>
      </c>
      <c r="P43">
        <v>4</v>
      </c>
      <c r="Q43" t="str">
        <f t="shared" si="1"/>
        <v>EF.7</v>
      </c>
      <c r="R43" t="str">
        <f t="shared" si="2"/>
        <v>EF.7.4</v>
      </c>
      <c r="S43" s="19" t="s">
        <v>550</v>
      </c>
      <c r="T43" s="19">
        <v>162.80000000000001</v>
      </c>
      <c r="U43"/>
      <c r="V43" s="19" t="s">
        <v>546</v>
      </c>
      <c r="W43" s="27">
        <f>T43</f>
        <v>162.80000000000001</v>
      </c>
      <c r="X43" t="str">
        <f>V43</f>
        <v>Minutes</v>
      </c>
      <c r="Y43" t="s">
        <v>317</v>
      </c>
      <c r="Z43"/>
      <c r="AA43"/>
      <c r="AB43" t="s">
        <v>275</v>
      </c>
      <c r="AC43" s="26" t="s">
        <v>565</v>
      </c>
      <c r="AD43" s="26" t="s">
        <v>566</v>
      </c>
      <c r="AE43" s="26" t="s">
        <v>569</v>
      </c>
      <c r="AF43" t="s">
        <v>321</v>
      </c>
      <c r="AG43" t="s">
        <v>551</v>
      </c>
      <c r="AH43" s="7" t="s">
        <v>749</v>
      </c>
      <c r="AI43" t="s">
        <v>320</v>
      </c>
      <c r="AJ43" t="s">
        <v>320</v>
      </c>
      <c r="AK43" t="s">
        <v>320</v>
      </c>
    </row>
    <row r="44" spans="1:37" s="5" customFormat="1" ht="13.25" customHeight="1" x14ac:dyDescent="0.15">
      <c r="A44" t="s">
        <v>316</v>
      </c>
      <c r="B44" t="s">
        <v>315</v>
      </c>
      <c r="C44" t="s">
        <v>304</v>
      </c>
      <c r="D44" t="s">
        <v>305</v>
      </c>
      <c r="E44" t="s">
        <v>305</v>
      </c>
      <c r="F44" t="s">
        <v>306</v>
      </c>
      <c r="G44" t="s">
        <v>306</v>
      </c>
      <c r="H44"/>
      <c r="I44" t="str">
        <f t="shared" si="0"/>
        <v>2019-01-01</v>
      </c>
      <c r="J44" t="s">
        <v>278</v>
      </c>
      <c r="K44"/>
      <c r="L44"/>
      <c r="M44" t="s">
        <v>552</v>
      </c>
      <c r="N44" t="s">
        <v>107</v>
      </c>
      <c r="O44">
        <v>7</v>
      </c>
      <c r="P44">
        <v>5</v>
      </c>
      <c r="Q44" t="str">
        <f t="shared" si="1"/>
        <v>EF.7</v>
      </c>
      <c r="R44" t="str">
        <f t="shared" si="2"/>
        <v>EF.7.5</v>
      </c>
      <c r="S44" s="19" t="s">
        <v>715</v>
      </c>
      <c r="T44"/>
      <c r="U44"/>
      <c r="V44" s="19" t="s">
        <v>553</v>
      </c>
      <c r="W44" s="19"/>
      <c r="X44" s="19"/>
      <c r="Y44" t="s">
        <v>317</v>
      </c>
      <c r="Z44"/>
      <c r="AA44"/>
      <c r="AB44" t="s">
        <v>275</v>
      </c>
      <c r="AC44" s="26" t="s">
        <v>565</v>
      </c>
      <c r="AD44" s="26" t="s">
        <v>566</v>
      </c>
      <c r="AE44" s="26" t="s">
        <v>715</v>
      </c>
      <c r="AF44" t="s">
        <v>321</v>
      </c>
      <c r="AG44" t="s">
        <v>554</v>
      </c>
      <c r="AH44" s="7" t="s">
        <v>749</v>
      </c>
      <c r="AI44" t="s">
        <v>320</v>
      </c>
      <c r="AJ44" t="s">
        <v>320</v>
      </c>
      <c r="AK44" s="19" t="s">
        <v>354</v>
      </c>
    </row>
    <row r="45" spans="1:37" s="5" customFormat="1" ht="13.25" customHeight="1" x14ac:dyDescent="0.15">
      <c r="A45" t="s">
        <v>316</v>
      </c>
      <c r="B45" t="s">
        <v>315</v>
      </c>
      <c r="C45" t="s">
        <v>304</v>
      </c>
      <c r="D45" t="s">
        <v>305</v>
      </c>
      <c r="E45" t="s">
        <v>305</v>
      </c>
      <c r="F45" t="s">
        <v>306</v>
      </c>
      <c r="G45" t="s">
        <v>306</v>
      </c>
      <c r="H45"/>
      <c r="I45" t="str">
        <f t="shared" si="0"/>
        <v>2019-01-01</v>
      </c>
      <c r="J45" t="s">
        <v>278</v>
      </c>
      <c r="K45"/>
      <c r="L45"/>
      <c r="M45" t="s">
        <v>493</v>
      </c>
      <c r="N45" t="s">
        <v>107</v>
      </c>
      <c r="O45">
        <v>8</v>
      </c>
      <c r="P45">
        <v>1</v>
      </c>
      <c r="Q45" t="str">
        <f t="shared" si="1"/>
        <v>EF.8</v>
      </c>
      <c r="R45" t="str">
        <f t="shared" si="2"/>
        <v>EF.8.1</v>
      </c>
      <c r="S45" t="s">
        <v>706</v>
      </c>
      <c r="T45" s="46">
        <v>4.0000000000000002E-4</v>
      </c>
      <c r="U45"/>
      <c r="V45" t="s">
        <v>537</v>
      </c>
      <c r="W45" s="45">
        <f>T45</f>
        <v>4.0000000000000002E-4</v>
      </c>
      <c r="X45" t="s">
        <v>448</v>
      </c>
      <c r="Y45"/>
      <c r="Z45"/>
      <c r="AA45"/>
      <c r="AB45" t="s">
        <v>275</v>
      </c>
      <c r="AC45" s="26" t="s">
        <v>565</v>
      </c>
      <c r="AD45" s="26" t="s">
        <v>705</v>
      </c>
      <c r="AE45" s="26" t="s">
        <v>706</v>
      </c>
      <c r="AF45" t="s">
        <v>321</v>
      </c>
      <c r="AG45" t="s">
        <v>494</v>
      </c>
      <c r="AH45" s="7" t="s">
        <v>537</v>
      </c>
      <c r="AI45" t="s">
        <v>320</v>
      </c>
      <c r="AJ45" t="s">
        <v>320</v>
      </c>
      <c r="AK45" t="s">
        <v>320</v>
      </c>
    </row>
    <row r="46" spans="1:37" s="5" customFormat="1" ht="13.25" customHeight="1" x14ac:dyDescent="0.15">
      <c r="A46" t="s">
        <v>316</v>
      </c>
      <c r="B46" t="s">
        <v>315</v>
      </c>
      <c r="C46" t="s">
        <v>304</v>
      </c>
      <c r="D46" t="s">
        <v>305</v>
      </c>
      <c r="E46" t="s">
        <v>305</v>
      </c>
      <c r="F46" t="s">
        <v>306</v>
      </c>
      <c r="G46" t="s">
        <v>306</v>
      </c>
      <c r="H46"/>
      <c r="I46" t="str">
        <f t="shared" si="0"/>
        <v>2019-01-01</v>
      </c>
      <c r="J46" t="s">
        <v>278</v>
      </c>
      <c r="K46"/>
      <c r="L46"/>
      <c r="M46" t="s">
        <v>495</v>
      </c>
      <c r="N46" t="s">
        <v>107</v>
      </c>
      <c r="O46">
        <v>8</v>
      </c>
      <c r="P46">
        <v>2</v>
      </c>
      <c r="Q46" t="str">
        <f t="shared" si="1"/>
        <v>EF.8</v>
      </c>
      <c r="R46" t="str">
        <f t="shared" si="2"/>
        <v>EF.8.2</v>
      </c>
      <c r="S46" t="s">
        <v>707</v>
      </c>
      <c r="T46" s="46">
        <v>2.8999999999999998E-3</v>
      </c>
      <c r="U46"/>
      <c r="V46" t="s">
        <v>537</v>
      </c>
      <c r="W46" s="45">
        <f>T46</f>
        <v>2.8999999999999998E-3</v>
      </c>
      <c r="X46" t="s">
        <v>448</v>
      </c>
      <c r="Y46"/>
      <c r="Z46"/>
      <c r="AA46"/>
      <c r="AB46" t="s">
        <v>275</v>
      </c>
      <c r="AC46" s="26" t="s">
        <v>565</v>
      </c>
      <c r="AD46" s="26" t="s">
        <v>705</v>
      </c>
      <c r="AE46" s="26" t="s">
        <v>707</v>
      </c>
      <c r="AF46" t="s">
        <v>321</v>
      </c>
      <c r="AG46" t="s">
        <v>496</v>
      </c>
      <c r="AH46" s="7" t="s">
        <v>537</v>
      </c>
      <c r="AI46" t="s">
        <v>320</v>
      </c>
      <c r="AJ46" t="s">
        <v>320</v>
      </c>
      <c r="AK46" t="s">
        <v>320</v>
      </c>
    </row>
    <row r="47" spans="1:37" s="5" customFormat="1" ht="13.25" customHeight="1" x14ac:dyDescent="0.15">
      <c r="A47" t="s">
        <v>316</v>
      </c>
      <c r="B47" t="s">
        <v>315</v>
      </c>
      <c r="C47" t="s">
        <v>304</v>
      </c>
      <c r="D47" t="s">
        <v>305</v>
      </c>
      <c r="E47" t="s">
        <v>305</v>
      </c>
      <c r="F47" t="s">
        <v>306</v>
      </c>
      <c r="G47" t="s">
        <v>306</v>
      </c>
      <c r="H47"/>
      <c r="I47" t="str">
        <f t="shared" si="0"/>
        <v>2019-01-01</v>
      </c>
      <c r="J47" t="s">
        <v>278</v>
      </c>
      <c r="K47"/>
      <c r="L47"/>
      <c r="M47" t="s">
        <v>516</v>
      </c>
      <c r="N47" t="s">
        <v>107</v>
      </c>
      <c r="O47">
        <v>8</v>
      </c>
      <c r="P47">
        <v>3</v>
      </c>
      <c r="Q47" t="str">
        <f t="shared" si="1"/>
        <v>EF.8</v>
      </c>
      <c r="R47" t="str">
        <f t="shared" si="2"/>
        <v>EF.8.3</v>
      </c>
      <c r="S47" t="s">
        <v>708</v>
      </c>
      <c r="T47"/>
      <c r="U47"/>
      <c r="V47" t="s">
        <v>746</v>
      </c>
      <c r="W47"/>
      <c r="X47"/>
      <c r="Y47" t="s">
        <v>518</v>
      </c>
      <c r="Z47">
        <v>8</v>
      </c>
      <c r="AA47" t="s">
        <v>519</v>
      </c>
      <c r="AB47" t="s">
        <v>275</v>
      </c>
      <c r="AC47" s="26" t="s">
        <v>565</v>
      </c>
      <c r="AD47" s="26" t="s">
        <v>705</v>
      </c>
      <c r="AE47" s="26" t="s">
        <v>708</v>
      </c>
      <c r="AF47" t="s">
        <v>321</v>
      </c>
      <c r="AG47" t="s">
        <v>520</v>
      </c>
      <c r="AH47" s="7" t="s">
        <v>746</v>
      </c>
      <c r="AI47" t="s">
        <v>320</v>
      </c>
      <c r="AJ47" t="s">
        <v>320</v>
      </c>
      <c r="AK47" s="46" t="s">
        <v>517</v>
      </c>
    </row>
    <row r="48" spans="1:37" s="5" customFormat="1" ht="13.25" customHeight="1" x14ac:dyDescent="0.15">
      <c r="A48" t="s">
        <v>316</v>
      </c>
      <c r="B48" t="s">
        <v>315</v>
      </c>
      <c r="C48" t="s">
        <v>304</v>
      </c>
      <c r="D48" t="s">
        <v>305</v>
      </c>
      <c r="E48" t="s">
        <v>305</v>
      </c>
      <c r="F48" t="s">
        <v>306</v>
      </c>
      <c r="G48" t="s">
        <v>306</v>
      </c>
      <c r="H48"/>
      <c r="I48" t="str">
        <f t="shared" si="0"/>
        <v>2019-01-01</v>
      </c>
      <c r="J48" t="s">
        <v>278</v>
      </c>
      <c r="K48"/>
      <c r="L48"/>
      <c r="M48" t="s">
        <v>521</v>
      </c>
      <c r="N48" t="s">
        <v>107</v>
      </c>
      <c r="O48">
        <v>8</v>
      </c>
      <c r="P48">
        <v>4</v>
      </c>
      <c r="Q48" t="str">
        <f t="shared" si="1"/>
        <v>EF.8</v>
      </c>
      <c r="R48" t="str">
        <f t="shared" si="2"/>
        <v>EF.8.4</v>
      </c>
      <c r="S48" t="s">
        <v>709</v>
      </c>
      <c r="T48"/>
      <c r="U48"/>
      <c r="V48" t="s">
        <v>746</v>
      </c>
      <c r="W48"/>
      <c r="X48"/>
      <c r="Y48" t="s">
        <v>518</v>
      </c>
      <c r="Z48">
        <v>8</v>
      </c>
      <c r="AA48" t="s">
        <v>519</v>
      </c>
      <c r="AB48" t="s">
        <v>275</v>
      </c>
      <c r="AC48" s="26" t="s">
        <v>565</v>
      </c>
      <c r="AD48" s="26" t="s">
        <v>705</v>
      </c>
      <c r="AE48" s="26" t="s">
        <v>709</v>
      </c>
      <c r="AF48" t="s">
        <v>321</v>
      </c>
      <c r="AG48" t="s">
        <v>522</v>
      </c>
      <c r="AH48" s="7" t="s">
        <v>746</v>
      </c>
      <c r="AI48" t="s">
        <v>320</v>
      </c>
      <c r="AJ48" t="s">
        <v>320</v>
      </c>
      <c r="AK48" t="s">
        <v>517</v>
      </c>
    </row>
    <row r="49" spans="1:37" s="5" customFormat="1" ht="13.25" customHeight="1" x14ac:dyDescent="0.15">
      <c r="A49" t="s">
        <v>316</v>
      </c>
      <c r="B49" t="s">
        <v>315</v>
      </c>
      <c r="C49" t="s">
        <v>304</v>
      </c>
      <c r="D49" t="s">
        <v>305</v>
      </c>
      <c r="E49" t="s">
        <v>305</v>
      </c>
      <c r="F49" t="s">
        <v>306</v>
      </c>
      <c r="G49" t="s">
        <v>306</v>
      </c>
      <c r="H49"/>
      <c r="I49" t="str">
        <f t="shared" si="0"/>
        <v>2019-01-01</v>
      </c>
      <c r="J49" t="s">
        <v>278</v>
      </c>
      <c r="K49"/>
      <c r="L49"/>
      <c r="M49" t="s">
        <v>523</v>
      </c>
      <c r="N49" t="s">
        <v>107</v>
      </c>
      <c r="O49">
        <v>8</v>
      </c>
      <c r="P49">
        <v>5</v>
      </c>
      <c r="Q49" t="str">
        <f t="shared" si="1"/>
        <v>EF.8</v>
      </c>
      <c r="R49" t="str">
        <f t="shared" si="2"/>
        <v>EF.8.5</v>
      </c>
      <c r="S49" t="s">
        <v>710</v>
      </c>
      <c r="T49"/>
      <c r="U49"/>
      <c r="V49" t="s">
        <v>747</v>
      </c>
      <c r="W49"/>
      <c r="X49"/>
      <c r="Y49" t="s">
        <v>518</v>
      </c>
      <c r="Z49">
        <v>8</v>
      </c>
      <c r="AA49" t="s">
        <v>524</v>
      </c>
      <c r="AB49" t="s">
        <v>275</v>
      </c>
      <c r="AC49" s="26" t="s">
        <v>565</v>
      </c>
      <c r="AD49" s="26" t="s">
        <v>705</v>
      </c>
      <c r="AE49" s="26" t="s">
        <v>710</v>
      </c>
      <c r="AF49" t="s">
        <v>321</v>
      </c>
      <c r="AG49" t="s">
        <v>525</v>
      </c>
      <c r="AH49" s="7" t="s">
        <v>747</v>
      </c>
      <c r="AI49" t="s">
        <v>320</v>
      </c>
      <c r="AJ49" t="s">
        <v>320</v>
      </c>
      <c r="AK49" t="s">
        <v>517</v>
      </c>
    </row>
    <row r="50" spans="1:37" s="5" customFormat="1" ht="13.25" customHeight="1" x14ac:dyDescent="0.15">
      <c r="A50" t="s">
        <v>316</v>
      </c>
      <c r="B50" t="s">
        <v>315</v>
      </c>
      <c r="C50" t="s">
        <v>304</v>
      </c>
      <c r="D50" t="s">
        <v>305</v>
      </c>
      <c r="E50" t="s">
        <v>305</v>
      </c>
      <c r="F50" t="s">
        <v>306</v>
      </c>
      <c r="G50" t="s">
        <v>306</v>
      </c>
      <c r="H50"/>
      <c r="I50" t="str">
        <f t="shared" si="0"/>
        <v>2019-01-01</v>
      </c>
      <c r="J50" t="s">
        <v>278</v>
      </c>
      <c r="K50"/>
      <c r="L50"/>
      <c r="M50" t="s">
        <v>526</v>
      </c>
      <c r="N50" t="s">
        <v>107</v>
      </c>
      <c r="O50">
        <v>8</v>
      </c>
      <c r="P50">
        <v>6</v>
      </c>
      <c r="Q50" t="str">
        <f t="shared" si="1"/>
        <v>EF.8</v>
      </c>
      <c r="R50" t="str">
        <f t="shared" si="2"/>
        <v>EF.8.6</v>
      </c>
      <c r="S50" t="s">
        <v>711</v>
      </c>
      <c r="T50"/>
      <c r="U50"/>
      <c r="V50" t="s">
        <v>747</v>
      </c>
      <c r="W50"/>
      <c r="X50"/>
      <c r="Y50" t="s">
        <v>518</v>
      </c>
      <c r="Z50">
        <v>8</v>
      </c>
      <c r="AA50" t="s">
        <v>524</v>
      </c>
      <c r="AB50" t="s">
        <v>275</v>
      </c>
      <c r="AC50" s="26" t="s">
        <v>565</v>
      </c>
      <c r="AD50" s="26" t="s">
        <v>705</v>
      </c>
      <c r="AE50" s="26" t="s">
        <v>711</v>
      </c>
      <c r="AF50" t="s">
        <v>321</v>
      </c>
      <c r="AG50" t="s">
        <v>527</v>
      </c>
      <c r="AH50" s="7" t="s">
        <v>747</v>
      </c>
      <c r="AI50" t="s">
        <v>320</v>
      </c>
      <c r="AJ50" t="s">
        <v>320</v>
      </c>
      <c r="AK50" t="s">
        <v>517</v>
      </c>
    </row>
    <row r="51" spans="1:37" s="5" customFormat="1" ht="13.25" customHeight="1" x14ac:dyDescent="0.15">
      <c r="A51" t="s">
        <v>316</v>
      </c>
      <c r="B51" t="s">
        <v>315</v>
      </c>
      <c r="C51" t="s">
        <v>304</v>
      </c>
      <c r="D51" t="s">
        <v>305</v>
      </c>
      <c r="E51" t="s">
        <v>305</v>
      </c>
      <c r="F51" t="s">
        <v>306</v>
      </c>
      <c r="G51" t="s">
        <v>306</v>
      </c>
      <c r="H51"/>
      <c r="I51" t="str">
        <f t="shared" si="0"/>
        <v>2019-01-01</v>
      </c>
      <c r="J51" t="s">
        <v>278</v>
      </c>
      <c r="K51"/>
      <c r="L51"/>
      <c r="M51" t="s">
        <v>475</v>
      </c>
      <c r="N51" t="s">
        <v>107</v>
      </c>
      <c r="O51">
        <v>9</v>
      </c>
      <c r="P51">
        <v>1</v>
      </c>
      <c r="Q51" t="str">
        <f t="shared" si="1"/>
        <v>EF.9</v>
      </c>
      <c r="R51" t="str">
        <f t="shared" si="2"/>
        <v>EF.9.1</v>
      </c>
      <c r="S51" t="s">
        <v>698</v>
      </c>
      <c r="T51"/>
      <c r="U51"/>
      <c r="V51" t="s">
        <v>744</v>
      </c>
      <c r="W51"/>
      <c r="X51"/>
      <c r="Y51" t="s">
        <v>518</v>
      </c>
      <c r="Z51">
        <v>6</v>
      </c>
      <c r="AA51"/>
      <c r="AB51" t="s">
        <v>275</v>
      </c>
      <c r="AC51" s="26" t="s">
        <v>565</v>
      </c>
      <c r="AD51" s="26" t="s">
        <v>697</v>
      </c>
      <c r="AE51" s="26" t="s">
        <v>698</v>
      </c>
      <c r="AF51" t="s">
        <v>321</v>
      </c>
      <c r="AG51" t="s">
        <v>477</v>
      </c>
      <c r="AH51" s="7" t="s">
        <v>744</v>
      </c>
      <c r="AI51" t="s">
        <v>320</v>
      </c>
      <c r="AJ51" t="s">
        <v>320</v>
      </c>
      <c r="AK51" t="s">
        <v>528</v>
      </c>
    </row>
    <row r="52" spans="1:37" s="5" customFormat="1" ht="13.25" customHeight="1" x14ac:dyDescent="0.15">
      <c r="A52" t="s">
        <v>316</v>
      </c>
      <c r="B52" t="s">
        <v>315</v>
      </c>
      <c r="C52" t="s">
        <v>304</v>
      </c>
      <c r="D52" t="s">
        <v>305</v>
      </c>
      <c r="E52" t="s">
        <v>305</v>
      </c>
      <c r="F52" t="s">
        <v>306</v>
      </c>
      <c r="G52" t="s">
        <v>306</v>
      </c>
      <c r="H52"/>
      <c r="I52" t="str">
        <f t="shared" si="0"/>
        <v>2019-01-01</v>
      </c>
      <c r="J52" t="s">
        <v>278</v>
      </c>
      <c r="K52"/>
      <c r="L52"/>
      <c r="M52" t="s">
        <v>478</v>
      </c>
      <c r="N52" t="s">
        <v>107</v>
      </c>
      <c r="O52">
        <v>9</v>
      </c>
      <c r="P52">
        <v>2</v>
      </c>
      <c r="Q52" t="str">
        <f t="shared" si="1"/>
        <v>EF.9</v>
      </c>
      <c r="R52" t="str">
        <f t="shared" si="2"/>
        <v>EF.9.2</v>
      </c>
      <c r="S52" t="s">
        <v>699</v>
      </c>
      <c r="T52"/>
      <c r="U52"/>
      <c r="V52" t="s">
        <v>744</v>
      </c>
      <c r="W52"/>
      <c r="X52"/>
      <c r="Y52" t="s">
        <v>518</v>
      </c>
      <c r="Z52">
        <v>6</v>
      </c>
      <c r="AA52"/>
      <c r="AB52" t="s">
        <v>275</v>
      </c>
      <c r="AC52" s="26" t="s">
        <v>565</v>
      </c>
      <c r="AD52" s="26" t="s">
        <v>697</v>
      </c>
      <c r="AE52" s="26" t="s">
        <v>699</v>
      </c>
      <c r="AF52" t="s">
        <v>321</v>
      </c>
      <c r="AG52" t="s">
        <v>479</v>
      </c>
      <c r="AH52" s="7" t="s">
        <v>744</v>
      </c>
      <c r="AI52" t="s">
        <v>320</v>
      </c>
      <c r="AJ52" t="s">
        <v>320</v>
      </c>
      <c r="AK52" t="s">
        <v>528</v>
      </c>
    </row>
    <row r="53" spans="1:37" s="5" customFormat="1" ht="13.25" customHeight="1" x14ac:dyDescent="0.15">
      <c r="A53" t="s">
        <v>316</v>
      </c>
      <c r="B53" t="s">
        <v>315</v>
      </c>
      <c r="C53" t="s">
        <v>304</v>
      </c>
      <c r="D53" t="s">
        <v>305</v>
      </c>
      <c r="E53" t="s">
        <v>305</v>
      </c>
      <c r="F53" t="s">
        <v>306</v>
      </c>
      <c r="G53" t="s">
        <v>306</v>
      </c>
      <c r="H53"/>
      <c r="I53" t="str">
        <f t="shared" si="0"/>
        <v>2019-01-01</v>
      </c>
      <c r="J53" t="s">
        <v>278</v>
      </c>
      <c r="K53"/>
      <c r="L53"/>
      <c r="M53" t="s">
        <v>480</v>
      </c>
      <c r="N53" t="s">
        <v>107</v>
      </c>
      <c r="O53">
        <v>9</v>
      </c>
      <c r="P53">
        <v>3</v>
      </c>
      <c r="Q53" t="str">
        <f t="shared" si="1"/>
        <v>EF.9</v>
      </c>
      <c r="R53" t="str">
        <f t="shared" si="2"/>
        <v>EF.9.3</v>
      </c>
      <c r="S53" t="s">
        <v>700</v>
      </c>
      <c r="T53"/>
      <c r="U53"/>
      <c r="V53" t="s">
        <v>744</v>
      </c>
      <c r="W53"/>
      <c r="X53"/>
      <c r="Y53" t="s">
        <v>518</v>
      </c>
      <c r="Z53">
        <v>6</v>
      </c>
      <c r="AA53"/>
      <c r="AB53" t="s">
        <v>275</v>
      </c>
      <c r="AC53" s="26" t="s">
        <v>565</v>
      </c>
      <c r="AD53" s="26" t="s">
        <v>697</v>
      </c>
      <c r="AE53" s="26" t="s">
        <v>700</v>
      </c>
      <c r="AF53" t="s">
        <v>321</v>
      </c>
      <c r="AG53" t="s">
        <v>481</v>
      </c>
      <c r="AH53" s="7" t="s">
        <v>744</v>
      </c>
      <c r="AI53" t="s">
        <v>320</v>
      </c>
      <c r="AJ53" t="s">
        <v>320</v>
      </c>
      <c r="AK53" t="s">
        <v>528</v>
      </c>
    </row>
    <row r="54" spans="1:37" s="5" customFormat="1" ht="13.25" customHeight="1" x14ac:dyDescent="0.15">
      <c r="A54" t="s">
        <v>316</v>
      </c>
      <c r="B54" t="s">
        <v>315</v>
      </c>
      <c r="C54" t="s">
        <v>304</v>
      </c>
      <c r="D54" t="s">
        <v>305</v>
      </c>
      <c r="E54" t="s">
        <v>305</v>
      </c>
      <c r="F54" t="s">
        <v>306</v>
      </c>
      <c r="G54" t="s">
        <v>306</v>
      </c>
      <c r="H54"/>
      <c r="I54" t="str">
        <f t="shared" si="0"/>
        <v>2019-01-01</v>
      </c>
      <c r="J54" t="s">
        <v>278</v>
      </c>
      <c r="K54"/>
      <c r="L54"/>
      <c r="M54" t="s">
        <v>482</v>
      </c>
      <c r="N54" t="s">
        <v>107</v>
      </c>
      <c r="O54">
        <v>9</v>
      </c>
      <c r="P54">
        <v>4</v>
      </c>
      <c r="Q54" t="str">
        <f t="shared" si="1"/>
        <v>EF.9</v>
      </c>
      <c r="R54" t="str">
        <f t="shared" si="2"/>
        <v>EF.9.4</v>
      </c>
      <c r="S54" t="s">
        <v>701</v>
      </c>
      <c r="T54"/>
      <c r="U54"/>
      <c r="V54" t="s">
        <v>745</v>
      </c>
      <c r="W54"/>
      <c r="X54"/>
      <c r="Y54" t="s">
        <v>518</v>
      </c>
      <c r="Z54">
        <v>6</v>
      </c>
      <c r="AA54"/>
      <c r="AB54" t="s">
        <v>275</v>
      </c>
      <c r="AC54" s="26" t="s">
        <v>565</v>
      </c>
      <c r="AD54" s="26" t="s">
        <v>697</v>
      </c>
      <c r="AE54" s="26" t="s">
        <v>701</v>
      </c>
      <c r="AF54" t="s">
        <v>321</v>
      </c>
      <c r="AG54" t="s">
        <v>484</v>
      </c>
      <c r="AH54" s="7" t="s">
        <v>745</v>
      </c>
      <c r="AI54" t="s">
        <v>320</v>
      </c>
      <c r="AJ54" t="s">
        <v>320</v>
      </c>
      <c r="AK54" t="s">
        <v>528</v>
      </c>
    </row>
    <row r="55" spans="1:37" s="5" customFormat="1" ht="13.25" customHeight="1" x14ac:dyDescent="0.15">
      <c r="A55" t="s">
        <v>316</v>
      </c>
      <c r="B55" t="s">
        <v>315</v>
      </c>
      <c r="C55" t="s">
        <v>304</v>
      </c>
      <c r="D55" t="s">
        <v>305</v>
      </c>
      <c r="E55" t="s">
        <v>305</v>
      </c>
      <c r="F55" t="s">
        <v>306</v>
      </c>
      <c r="G55" t="s">
        <v>306</v>
      </c>
      <c r="H55"/>
      <c r="I55" t="str">
        <f t="shared" si="0"/>
        <v>2019-01-01</v>
      </c>
      <c r="J55" t="s">
        <v>278</v>
      </c>
      <c r="K55"/>
      <c r="L55"/>
      <c r="M55" t="s">
        <v>485</v>
      </c>
      <c r="N55" t="s">
        <v>107</v>
      </c>
      <c r="O55">
        <v>9</v>
      </c>
      <c r="P55">
        <v>5</v>
      </c>
      <c r="Q55" t="str">
        <f t="shared" si="1"/>
        <v>EF.9</v>
      </c>
      <c r="R55" t="str">
        <f t="shared" si="2"/>
        <v>EF.9.5</v>
      </c>
      <c r="S55" t="s">
        <v>702</v>
      </c>
      <c r="T55"/>
      <c r="U55"/>
      <c r="V55" t="s">
        <v>745</v>
      </c>
      <c r="W55"/>
      <c r="X55"/>
      <c r="Y55" t="s">
        <v>518</v>
      </c>
      <c r="Z55">
        <v>6</v>
      </c>
      <c r="AA55"/>
      <c r="AB55" t="s">
        <v>275</v>
      </c>
      <c r="AC55" s="26" t="s">
        <v>565</v>
      </c>
      <c r="AD55" s="26" t="s">
        <v>697</v>
      </c>
      <c r="AE55" s="26" t="s">
        <v>702</v>
      </c>
      <c r="AF55" t="s">
        <v>321</v>
      </c>
      <c r="AG55" t="s">
        <v>487</v>
      </c>
      <c r="AH55" s="7" t="s">
        <v>745</v>
      </c>
      <c r="AI55" t="s">
        <v>320</v>
      </c>
      <c r="AJ55" t="s">
        <v>320</v>
      </c>
      <c r="AK55" t="s">
        <v>528</v>
      </c>
    </row>
    <row r="56" spans="1:37" s="5" customFormat="1" ht="13.25" customHeight="1" x14ac:dyDescent="0.15">
      <c r="A56" t="s">
        <v>316</v>
      </c>
      <c r="B56" t="s">
        <v>315</v>
      </c>
      <c r="C56" t="s">
        <v>304</v>
      </c>
      <c r="D56" t="s">
        <v>305</v>
      </c>
      <c r="E56" t="s">
        <v>305</v>
      </c>
      <c r="F56" t="s">
        <v>306</v>
      </c>
      <c r="G56" t="s">
        <v>306</v>
      </c>
      <c r="H56"/>
      <c r="I56" t="str">
        <f t="shared" si="0"/>
        <v>2019-01-01</v>
      </c>
      <c r="J56" t="s">
        <v>278</v>
      </c>
      <c r="K56"/>
      <c r="L56"/>
      <c r="M56" t="s">
        <v>488</v>
      </c>
      <c r="N56" t="s">
        <v>107</v>
      </c>
      <c r="O56">
        <v>9</v>
      </c>
      <c r="P56">
        <v>6</v>
      </c>
      <c r="Q56" t="str">
        <f t="shared" si="1"/>
        <v>EF.9</v>
      </c>
      <c r="R56" t="str">
        <f t="shared" si="2"/>
        <v>EF.9.6</v>
      </c>
      <c r="S56" t="s">
        <v>703</v>
      </c>
      <c r="T56">
        <v>487943</v>
      </c>
      <c r="U56"/>
      <c r="V56" t="s">
        <v>743</v>
      </c>
      <c r="W56">
        <f>T56</f>
        <v>487943</v>
      </c>
      <c r="X56" t="s">
        <v>445</v>
      </c>
      <c r="Y56" t="s">
        <v>518</v>
      </c>
      <c r="Z56">
        <v>6</v>
      </c>
      <c r="AA56"/>
      <c r="AB56" t="s">
        <v>275</v>
      </c>
      <c r="AC56" s="26" t="s">
        <v>565</v>
      </c>
      <c r="AD56" s="26" t="s">
        <v>697</v>
      </c>
      <c r="AE56" s="26" t="s">
        <v>703</v>
      </c>
      <c r="AF56" t="s">
        <v>321</v>
      </c>
      <c r="AG56" t="s">
        <v>490</v>
      </c>
      <c r="AH56" s="7" t="s">
        <v>743</v>
      </c>
      <c r="AI56" t="s">
        <v>320</v>
      </c>
      <c r="AJ56" t="s">
        <v>320</v>
      </c>
      <c r="AK56" t="s">
        <v>320</v>
      </c>
    </row>
    <row r="57" spans="1:37" s="5" customFormat="1" ht="13.25" customHeight="1" x14ac:dyDescent="0.15">
      <c r="A57" t="s">
        <v>316</v>
      </c>
      <c r="B57" t="s">
        <v>315</v>
      </c>
      <c r="C57" t="s">
        <v>304</v>
      </c>
      <c r="D57" t="s">
        <v>305</v>
      </c>
      <c r="E57" t="s">
        <v>305</v>
      </c>
      <c r="F57" t="s">
        <v>306</v>
      </c>
      <c r="G57" t="s">
        <v>306</v>
      </c>
      <c r="H57"/>
      <c r="I57" t="str">
        <f t="shared" si="0"/>
        <v>2019-01-01</v>
      </c>
      <c r="J57" t="s">
        <v>278</v>
      </c>
      <c r="K57"/>
      <c r="L57"/>
      <c r="M57" t="s">
        <v>491</v>
      </c>
      <c r="N57" t="s">
        <v>107</v>
      </c>
      <c r="O57">
        <v>9</v>
      </c>
      <c r="P57">
        <v>7</v>
      </c>
      <c r="Q57" t="str">
        <f t="shared" si="1"/>
        <v>EF.9</v>
      </c>
      <c r="R57" t="str">
        <f t="shared" si="2"/>
        <v>EF.9.7</v>
      </c>
      <c r="S57" t="s">
        <v>704</v>
      </c>
      <c r="T57" s="46">
        <f>(354923+27036)/487943</f>
        <v>0.78279430179344722</v>
      </c>
      <c r="U57"/>
      <c r="V57" t="s">
        <v>743</v>
      </c>
      <c r="W57" s="45">
        <f>T57</f>
        <v>0.78279430179344722</v>
      </c>
      <c r="X57" t="s">
        <v>448</v>
      </c>
      <c r="Y57" t="s">
        <v>518</v>
      </c>
      <c r="Z57">
        <v>6</v>
      </c>
      <c r="AA57" t="s">
        <v>529</v>
      </c>
      <c r="AB57" t="s">
        <v>275</v>
      </c>
      <c r="AC57" s="26" t="s">
        <v>565</v>
      </c>
      <c r="AD57" s="26" t="s">
        <v>697</v>
      </c>
      <c r="AE57" s="26" t="s">
        <v>704</v>
      </c>
      <c r="AF57" t="s">
        <v>321</v>
      </c>
      <c r="AG57" t="s">
        <v>492</v>
      </c>
      <c r="AH57" s="7" t="s">
        <v>743</v>
      </c>
      <c r="AI57" t="s">
        <v>320</v>
      </c>
      <c r="AJ57" t="s">
        <v>320</v>
      </c>
      <c r="AK57" t="s">
        <v>320</v>
      </c>
    </row>
    <row r="58" spans="1:37" s="5" customFormat="1" ht="13.25" customHeight="1" x14ac:dyDescent="0.15">
      <c r="A58" t="s">
        <v>316</v>
      </c>
      <c r="B58" t="s">
        <v>315</v>
      </c>
      <c r="C58" t="s">
        <v>304</v>
      </c>
      <c r="D58" t="s">
        <v>305</v>
      </c>
      <c r="E58" t="s">
        <v>305</v>
      </c>
      <c r="F58" t="s">
        <v>306</v>
      </c>
      <c r="G58" t="s">
        <v>306</v>
      </c>
      <c r="H58"/>
      <c r="I58" t="str">
        <f t="shared" si="0"/>
        <v>2019-01-01</v>
      </c>
      <c r="J58" t="s">
        <v>278</v>
      </c>
      <c r="K58"/>
      <c r="L58"/>
      <c r="M58" t="s">
        <v>530</v>
      </c>
      <c r="N58" t="s">
        <v>107</v>
      </c>
      <c r="O58">
        <v>9</v>
      </c>
      <c r="P58">
        <v>8</v>
      </c>
      <c r="Q58" t="str">
        <f t="shared" si="1"/>
        <v>EF.9</v>
      </c>
      <c r="R58" t="str">
        <f t="shared" si="2"/>
        <v>EF.9.8</v>
      </c>
      <c r="S58" t="s">
        <v>712</v>
      </c>
      <c r="T58"/>
      <c r="U58"/>
      <c r="V58" t="s">
        <v>742</v>
      </c>
      <c r="W58"/>
      <c r="X58"/>
      <c r="Y58" t="s">
        <v>518</v>
      </c>
      <c r="Z58">
        <v>6</v>
      </c>
      <c r="AA58" s="47" t="s">
        <v>531</v>
      </c>
      <c r="AB58" t="s">
        <v>275</v>
      </c>
      <c r="AC58" s="26" t="s">
        <v>565</v>
      </c>
      <c r="AD58" s="26" t="s">
        <v>697</v>
      </c>
      <c r="AE58" s="26" t="s">
        <v>712</v>
      </c>
      <c r="AF58" t="s">
        <v>321</v>
      </c>
      <c r="AG58" t="s">
        <v>532</v>
      </c>
      <c r="AH58" s="7" t="s">
        <v>742</v>
      </c>
      <c r="AI58" t="s">
        <v>320</v>
      </c>
      <c r="AJ58" t="s">
        <v>320</v>
      </c>
      <c r="AK58" t="s">
        <v>517</v>
      </c>
    </row>
    <row r="59" spans="1:37" s="5" customFormat="1" ht="13.25" customHeight="1" x14ac:dyDescent="0.15">
      <c r="A59" t="s">
        <v>316</v>
      </c>
      <c r="B59" t="s">
        <v>315</v>
      </c>
      <c r="C59" t="s">
        <v>304</v>
      </c>
      <c r="D59" t="s">
        <v>305</v>
      </c>
      <c r="E59" t="s">
        <v>305</v>
      </c>
      <c r="F59" t="s">
        <v>306</v>
      </c>
      <c r="G59" t="s">
        <v>306</v>
      </c>
      <c r="H59"/>
      <c r="I59" t="str">
        <f t="shared" si="0"/>
        <v>2019-01-01</v>
      </c>
      <c r="J59" t="s">
        <v>278</v>
      </c>
      <c r="K59"/>
      <c r="L59"/>
      <c r="M59" t="s">
        <v>29</v>
      </c>
      <c r="N59" t="s">
        <v>38</v>
      </c>
      <c r="O59">
        <v>1</v>
      </c>
      <c r="P59">
        <v>1</v>
      </c>
      <c r="Q59" t="str">
        <f t="shared" si="1"/>
        <v>Em.1</v>
      </c>
      <c r="R59" t="str">
        <f t="shared" si="2"/>
        <v>Em.1.1</v>
      </c>
      <c r="S59" s="19" t="s">
        <v>787</v>
      </c>
      <c r="T59">
        <v>64776307</v>
      </c>
      <c r="U59"/>
      <c r="V59" t="s">
        <v>784</v>
      </c>
      <c r="W59" s="36">
        <f>T59</f>
        <v>64776307</v>
      </c>
      <c r="X59" s="7" t="s">
        <v>39</v>
      </c>
      <c r="Y59" t="s">
        <v>317</v>
      </c>
      <c r="Z59"/>
      <c r="AA59"/>
      <c r="AB59" t="s">
        <v>275</v>
      </c>
      <c r="AC59" s="26" t="s">
        <v>318</v>
      </c>
      <c r="AD59" s="26" t="s">
        <v>319</v>
      </c>
      <c r="AE59" s="26" t="s">
        <v>320</v>
      </c>
      <c r="AF59" t="s">
        <v>321</v>
      </c>
      <c r="AG59" s="5" t="s">
        <v>309</v>
      </c>
      <c r="AH59" s="7" t="s">
        <v>786</v>
      </c>
      <c r="AI59" t="s">
        <v>322</v>
      </c>
      <c r="AJ59" t="s">
        <v>323</v>
      </c>
      <c r="AK59" t="s">
        <v>783</v>
      </c>
    </row>
    <row r="60" spans="1:37" s="5" customFormat="1" ht="13.25" customHeight="1" x14ac:dyDescent="0.15">
      <c r="A60" t="s">
        <v>316</v>
      </c>
      <c r="B60" t="s">
        <v>315</v>
      </c>
      <c r="C60" t="s">
        <v>304</v>
      </c>
      <c r="D60" t="s">
        <v>305</v>
      </c>
      <c r="E60" t="s">
        <v>305</v>
      </c>
      <c r="F60" t="s">
        <v>306</v>
      </c>
      <c r="G60" t="s">
        <v>306</v>
      </c>
      <c r="H60"/>
      <c r="I60" t="str">
        <f t="shared" si="0"/>
        <v>2019-01-01</v>
      </c>
      <c r="J60" t="s">
        <v>278</v>
      </c>
      <c r="K60"/>
      <c r="L60"/>
      <c r="M60" t="s">
        <v>403</v>
      </c>
      <c r="N60" t="s">
        <v>38</v>
      </c>
      <c r="O60">
        <v>13</v>
      </c>
      <c r="P60">
        <v>1</v>
      </c>
      <c r="Q60" t="str">
        <f t="shared" si="1"/>
        <v>Em.13</v>
      </c>
      <c r="R60" t="str">
        <f t="shared" si="2"/>
        <v>Em.13.1</v>
      </c>
      <c r="S60" s="19" t="s">
        <v>793</v>
      </c>
      <c r="T60">
        <v>5.0957857326478151E-3</v>
      </c>
      <c r="U60"/>
      <c r="V60" t="s">
        <v>510</v>
      </c>
      <c r="W60">
        <f>T60</f>
        <v>5.0957857326478151E-3</v>
      </c>
      <c r="X60" t="str">
        <f>V60</f>
        <v>mtCO2e/$</v>
      </c>
      <c r="Y60" t="s">
        <v>317</v>
      </c>
      <c r="Z60"/>
      <c r="AA60"/>
      <c r="AB60" t="s">
        <v>275</v>
      </c>
      <c r="AC60" s="26" t="s">
        <v>318</v>
      </c>
      <c r="AD60" s="26" t="s">
        <v>559</v>
      </c>
      <c r="AE60" s="26" t="s">
        <v>560</v>
      </c>
      <c r="AF60" t="s">
        <v>321</v>
      </c>
      <c r="AG60" t="s">
        <v>342</v>
      </c>
      <c r="AH60" s="7" t="s">
        <v>789</v>
      </c>
      <c r="AI60" t="s">
        <v>561</v>
      </c>
      <c r="AJ60" t="s">
        <v>562</v>
      </c>
      <c r="AK60" t="s">
        <v>790</v>
      </c>
    </row>
    <row r="61" spans="1:37" s="5" customFormat="1" ht="13.25" customHeight="1" x14ac:dyDescent="0.15">
      <c r="A61" t="s">
        <v>316</v>
      </c>
      <c r="B61" t="s">
        <v>315</v>
      </c>
      <c r="C61" t="s">
        <v>304</v>
      </c>
      <c r="D61" t="s">
        <v>305</v>
      </c>
      <c r="E61" t="s">
        <v>305</v>
      </c>
      <c r="F61" t="s">
        <v>306</v>
      </c>
      <c r="G61" t="s">
        <v>306</v>
      </c>
      <c r="H61"/>
      <c r="I61" t="str">
        <f t="shared" si="0"/>
        <v>2019-01-01</v>
      </c>
      <c r="J61" t="s">
        <v>278</v>
      </c>
      <c r="K61"/>
      <c r="L61"/>
      <c r="M61" t="s">
        <v>511</v>
      </c>
      <c r="N61" t="s">
        <v>38</v>
      </c>
      <c r="O61">
        <v>13</v>
      </c>
      <c r="P61">
        <v>8</v>
      </c>
      <c r="Q61" t="str">
        <f t="shared" si="1"/>
        <v>Em.13</v>
      </c>
      <c r="R61" t="str">
        <f t="shared" si="2"/>
        <v>Em.13.8</v>
      </c>
      <c r="S61" s="19" t="s">
        <v>794</v>
      </c>
      <c r="T61">
        <v>0.85699999999999998</v>
      </c>
      <c r="U61"/>
      <c r="V61" t="s">
        <v>512</v>
      </c>
      <c r="W61">
        <f>T61</f>
        <v>0.85699999999999998</v>
      </c>
      <c r="X61" t="str">
        <f>V61</f>
        <v>mtCO2e/MWh generated</v>
      </c>
      <c r="Y61" t="s">
        <v>317</v>
      </c>
      <c r="Z61"/>
      <c r="AA61"/>
      <c r="AB61" t="s">
        <v>275</v>
      </c>
      <c r="AC61" s="26" t="s">
        <v>318</v>
      </c>
      <c r="AD61" s="26" t="s">
        <v>559</v>
      </c>
      <c r="AE61" s="26" t="s">
        <v>563</v>
      </c>
      <c r="AF61" t="s">
        <v>321</v>
      </c>
      <c r="AG61" t="s">
        <v>342</v>
      </c>
      <c r="AH61" s="7" t="s">
        <v>789</v>
      </c>
      <c r="AI61" t="s">
        <v>561</v>
      </c>
      <c r="AJ61" t="s">
        <v>564</v>
      </c>
      <c r="AK61" t="s">
        <v>790</v>
      </c>
    </row>
    <row r="62" spans="1:37" s="5" customFormat="1" ht="13.25" customHeight="1" x14ac:dyDescent="0.15">
      <c r="A62" t="s">
        <v>316</v>
      </c>
      <c r="B62" t="s">
        <v>315</v>
      </c>
      <c r="C62" t="s">
        <v>304</v>
      </c>
      <c r="D62" t="s">
        <v>305</v>
      </c>
      <c r="E62" t="s">
        <v>305</v>
      </c>
      <c r="F62" t="s">
        <v>306</v>
      </c>
      <c r="G62" t="s">
        <v>306</v>
      </c>
      <c r="H62"/>
      <c r="I62" t="str">
        <f t="shared" si="0"/>
        <v>2019-01-01</v>
      </c>
      <c r="J62" t="s">
        <v>278</v>
      </c>
      <c r="K62"/>
      <c r="L62"/>
      <c r="M62" t="s">
        <v>442</v>
      </c>
      <c r="N62" t="s">
        <v>38</v>
      </c>
      <c r="O62">
        <v>14</v>
      </c>
      <c r="P62">
        <v>7</v>
      </c>
      <c r="Q62" t="str">
        <f t="shared" si="1"/>
        <v>Em.14</v>
      </c>
      <c r="R62" t="str">
        <f t="shared" si="2"/>
        <v>Em.14.7</v>
      </c>
      <c r="S62" s="32" t="s">
        <v>752</v>
      </c>
      <c r="T62"/>
      <c r="U62"/>
      <c r="V62" t="s">
        <v>742</v>
      </c>
      <c r="W62"/>
      <c r="X62"/>
      <c r="Y62" s="47" t="s">
        <v>535</v>
      </c>
      <c r="Z62"/>
      <c r="AA62"/>
      <c r="AB62" t="s">
        <v>275</v>
      </c>
      <c r="AC62" s="26" t="s">
        <v>318</v>
      </c>
      <c r="AD62" s="26" t="s">
        <v>685</v>
      </c>
      <c r="AE62" s="26" t="s">
        <v>686</v>
      </c>
      <c r="AF62" t="s">
        <v>321</v>
      </c>
      <c r="AG62" t="s">
        <v>443</v>
      </c>
      <c r="AH62" s="7" t="s">
        <v>742</v>
      </c>
      <c r="AI62" t="s">
        <v>320</v>
      </c>
      <c r="AJ62" t="s">
        <v>320</v>
      </c>
      <c r="AK62" t="s">
        <v>534</v>
      </c>
    </row>
    <row r="63" spans="1:37" s="5" customFormat="1" ht="13.25" customHeight="1" x14ac:dyDescent="0.15">
      <c r="A63" t="s">
        <v>316</v>
      </c>
      <c r="B63" t="s">
        <v>315</v>
      </c>
      <c r="C63" t="s">
        <v>304</v>
      </c>
      <c r="D63" t="s">
        <v>305</v>
      </c>
      <c r="E63" t="s">
        <v>305</v>
      </c>
      <c r="F63" t="s">
        <v>306</v>
      </c>
      <c r="G63" t="s">
        <v>306</v>
      </c>
      <c r="H63"/>
      <c r="I63" t="str">
        <f t="shared" si="0"/>
        <v>2019-01-01</v>
      </c>
      <c r="J63" t="s">
        <v>278</v>
      </c>
      <c r="K63"/>
      <c r="L63"/>
      <c r="M63" t="s">
        <v>152</v>
      </c>
      <c r="N63" t="s">
        <v>38</v>
      </c>
      <c r="O63">
        <v>17</v>
      </c>
      <c r="P63">
        <v>10</v>
      </c>
      <c r="Q63" t="str">
        <f t="shared" si="1"/>
        <v>Em.17</v>
      </c>
      <c r="R63" t="str">
        <f t="shared" si="2"/>
        <v>Em.17.10</v>
      </c>
      <c r="S63" s="19" t="s">
        <v>343</v>
      </c>
      <c r="T63">
        <v>35747</v>
      </c>
      <c r="U63"/>
      <c r="V63" t="s">
        <v>789</v>
      </c>
      <c r="W63" s="41">
        <f>T63</f>
        <v>35747</v>
      </c>
      <c r="X63" s="7" t="s">
        <v>784</v>
      </c>
      <c r="Y63" t="s">
        <v>317</v>
      </c>
      <c r="Z63"/>
      <c r="AA63"/>
      <c r="AB63" t="s">
        <v>275</v>
      </c>
      <c r="AC63" s="26" t="s">
        <v>318</v>
      </c>
      <c r="AD63" s="26" t="s">
        <v>344</v>
      </c>
      <c r="AE63" s="26" t="s">
        <v>345</v>
      </c>
      <c r="AF63" t="s">
        <v>321</v>
      </c>
      <c r="AG63" t="s">
        <v>342</v>
      </c>
      <c r="AH63" s="7" t="s">
        <v>789</v>
      </c>
      <c r="AI63" t="s">
        <v>320</v>
      </c>
      <c r="AJ63" t="s">
        <v>320</v>
      </c>
      <c r="AK63" t="s">
        <v>320</v>
      </c>
    </row>
    <row r="64" spans="1:37" s="5" customFormat="1" ht="13.25" customHeight="1" x14ac:dyDescent="0.15">
      <c r="A64" t="s">
        <v>316</v>
      </c>
      <c r="B64" t="s">
        <v>315</v>
      </c>
      <c r="C64" t="s">
        <v>304</v>
      </c>
      <c r="D64" t="s">
        <v>305</v>
      </c>
      <c r="E64" t="s">
        <v>305</v>
      </c>
      <c r="F64" t="s">
        <v>306</v>
      </c>
      <c r="G64" t="s">
        <v>306</v>
      </c>
      <c r="H64"/>
      <c r="I64" t="str">
        <f t="shared" si="0"/>
        <v>2019-01-01</v>
      </c>
      <c r="J64" t="s">
        <v>278</v>
      </c>
      <c r="K64"/>
      <c r="L64"/>
      <c r="M64" t="s">
        <v>774</v>
      </c>
      <c r="N64" t="s">
        <v>38</v>
      </c>
      <c r="O64">
        <v>17</v>
      </c>
      <c r="P64">
        <v>11</v>
      </c>
      <c r="Q64" t="str">
        <f t="shared" si="1"/>
        <v>Em.17</v>
      </c>
      <c r="R64" t="str">
        <f t="shared" si="2"/>
        <v>Em.17.11</v>
      </c>
      <c r="S64" t="s">
        <v>737</v>
      </c>
      <c r="T64"/>
      <c r="U64"/>
      <c r="V64" t="s">
        <v>789</v>
      </c>
      <c r="W64"/>
      <c r="X64"/>
      <c r="Y64"/>
      <c r="Z64"/>
      <c r="AA64"/>
      <c r="AB64" t="s">
        <v>275</v>
      </c>
      <c r="AC64" s="26" t="s">
        <v>318</v>
      </c>
      <c r="AD64" s="26" t="s">
        <v>344</v>
      </c>
      <c r="AE64" s="26" t="s">
        <v>663</v>
      </c>
      <c r="AF64" t="s">
        <v>321</v>
      </c>
      <c r="AG64" t="s">
        <v>353</v>
      </c>
      <c r="AH64" s="7" t="s">
        <v>789</v>
      </c>
      <c r="AI64" t="s">
        <v>320</v>
      </c>
      <c r="AJ64" t="s">
        <v>320</v>
      </c>
      <c r="AK64" t="s">
        <v>354</v>
      </c>
    </row>
    <row r="65" spans="1:37" s="5" customFormat="1" ht="13.25" customHeight="1" x14ac:dyDescent="0.15">
      <c r="A65" t="s">
        <v>316</v>
      </c>
      <c r="B65" t="s">
        <v>315</v>
      </c>
      <c r="C65" t="s">
        <v>304</v>
      </c>
      <c r="D65" t="s">
        <v>305</v>
      </c>
      <c r="E65" t="s">
        <v>305</v>
      </c>
      <c r="F65" t="s">
        <v>306</v>
      </c>
      <c r="G65" t="s">
        <v>306</v>
      </c>
      <c r="H65"/>
      <c r="I65" t="str">
        <f t="shared" si="0"/>
        <v>2019-01-01</v>
      </c>
      <c r="J65" t="s">
        <v>278</v>
      </c>
      <c r="K65"/>
      <c r="L65"/>
      <c r="M65" t="s">
        <v>145</v>
      </c>
      <c r="N65" t="s">
        <v>38</v>
      </c>
      <c r="O65">
        <v>17</v>
      </c>
      <c r="P65">
        <v>13</v>
      </c>
      <c r="Q65" t="str">
        <f t="shared" si="1"/>
        <v>Em.17</v>
      </c>
      <c r="R65" t="str">
        <f t="shared" si="2"/>
        <v>Em.17.13</v>
      </c>
      <c r="S65" s="19" t="s">
        <v>362</v>
      </c>
      <c r="T65">
        <v>47385</v>
      </c>
      <c r="U65"/>
      <c r="V65" t="s">
        <v>789</v>
      </c>
      <c r="W65" s="41">
        <f>T65</f>
        <v>47385</v>
      </c>
      <c r="X65" s="7" t="s">
        <v>784</v>
      </c>
      <c r="Y65" t="s">
        <v>317</v>
      </c>
      <c r="Z65"/>
      <c r="AA65"/>
      <c r="AB65" t="s">
        <v>275</v>
      </c>
      <c r="AC65" s="26" t="s">
        <v>318</v>
      </c>
      <c r="AD65" s="26" t="s">
        <v>344</v>
      </c>
      <c r="AE65" s="26" t="s">
        <v>363</v>
      </c>
      <c r="AF65" t="s">
        <v>321</v>
      </c>
      <c r="AG65" t="s">
        <v>361</v>
      </c>
      <c r="AH65" s="7" t="s">
        <v>789</v>
      </c>
      <c r="AI65" t="s">
        <v>320</v>
      </c>
      <c r="AJ65" t="s">
        <v>320</v>
      </c>
      <c r="AK65" t="s">
        <v>320</v>
      </c>
    </row>
    <row r="66" spans="1:37" s="8" customFormat="1" ht="13.25" customHeight="1" x14ac:dyDescent="0.15">
      <c r="A66" t="s">
        <v>316</v>
      </c>
      <c r="B66" t="s">
        <v>315</v>
      </c>
      <c r="C66" t="s">
        <v>304</v>
      </c>
      <c r="D66" t="s">
        <v>305</v>
      </c>
      <c r="E66" t="s">
        <v>305</v>
      </c>
      <c r="F66" t="s">
        <v>306</v>
      </c>
      <c r="G66" t="s">
        <v>306</v>
      </c>
      <c r="H66"/>
      <c r="I66" t="str">
        <f t="shared" ref="I66:I129" si="6">_xlfn.CONCAT(SUBSTITUTE(J66,"FY","20"),"-01-01")</f>
        <v>2019-01-01</v>
      </c>
      <c r="J66" t="s">
        <v>278</v>
      </c>
      <c r="K66"/>
      <c r="L66"/>
      <c r="M66" t="s">
        <v>146</v>
      </c>
      <c r="N66" t="s">
        <v>38</v>
      </c>
      <c r="O66">
        <v>17</v>
      </c>
      <c r="P66">
        <v>14</v>
      </c>
      <c r="Q66" t="str">
        <f t="shared" ref="Q66:Q129" si="7">_xlfn.CONCAT($N66,".",$O66)</f>
        <v>Em.17</v>
      </c>
      <c r="R66" t="str">
        <f t="shared" ref="R66:R129" si="8">_xlfn.CONCAT($N66,".",$O66,".",$P66)</f>
        <v>Em.17.14</v>
      </c>
      <c r="S66" t="s">
        <v>693</v>
      </c>
      <c r="T66"/>
      <c r="U66"/>
      <c r="V66" t="s">
        <v>789</v>
      </c>
      <c r="W66"/>
      <c r="X66"/>
      <c r="Y66"/>
      <c r="Z66"/>
      <c r="AA66"/>
      <c r="AB66" t="s">
        <v>275</v>
      </c>
      <c r="AC66" s="26" t="s">
        <v>318</v>
      </c>
      <c r="AD66" s="26" t="s">
        <v>344</v>
      </c>
      <c r="AE66" s="26" t="s">
        <v>693</v>
      </c>
      <c r="AF66" t="s">
        <v>321</v>
      </c>
      <c r="AG66" t="s">
        <v>467</v>
      </c>
      <c r="AH66" s="7" t="s">
        <v>789</v>
      </c>
      <c r="AI66" t="s">
        <v>320</v>
      </c>
      <c r="AJ66" t="s">
        <v>320</v>
      </c>
      <c r="AK66" s="46" t="s">
        <v>354</v>
      </c>
    </row>
    <row r="67" spans="1:37" s="8" customFormat="1" ht="13.25" customHeight="1" x14ac:dyDescent="0.15">
      <c r="A67" t="s">
        <v>316</v>
      </c>
      <c r="B67" t="s">
        <v>315</v>
      </c>
      <c r="C67" t="s">
        <v>304</v>
      </c>
      <c r="D67" t="s">
        <v>305</v>
      </c>
      <c r="E67" t="s">
        <v>305</v>
      </c>
      <c r="F67" t="s">
        <v>306</v>
      </c>
      <c r="G67" t="s">
        <v>306</v>
      </c>
      <c r="H67"/>
      <c r="I67" t="str">
        <f t="shared" si="6"/>
        <v>2019-01-01</v>
      </c>
      <c r="J67" t="s">
        <v>278</v>
      </c>
      <c r="K67"/>
      <c r="L67"/>
      <c r="M67" t="s">
        <v>468</v>
      </c>
      <c r="N67" t="s">
        <v>38</v>
      </c>
      <c r="O67">
        <v>17</v>
      </c>
      <c r="P67">
        <v>15</v>
      </c>
      <c r="Q67" t="str">
        <f t="shared" si="7"/>
        <v>Em.17</v>
      </c>
      <c r="R67" t="str">
        <f t="shared" si="8"/>
        <v>Em.17.15</v>
      </c>
      <c r="S67" t="s">
        <v>694</v>
      </c>
      <c r="T67"/>
      <c r="U67"/>
      <c r="V67" t="s">
        <v>789</v>
      </c>
      <c r="W67"/>
      <c r="X67"/>
      <c r="Y67"/>
      <c r="Z67"/>
      <c r="AA67"/>
      <c r="AB67" t="s">
        <v>275</v>
      </c>
      <c r="AC67" s="26" t="s">
        <v>318</v>
      </c>
      <c r="AD67" s="26" t="s">
        <v>344</v>
      </c>
      <c r="AE67" s="26" t="s">
        <v>694</v>
      </c>
      <c r="AF67" t="s">
        <v>321</v>
      </c>
      <c r="AG67" t="s">
        <v>470</v>
      </c>
      <c r="AH67" s="7" t="s">
        <v>789</v>
      </c>
      <c r="AI67" t="s">
        <v>320</v>
      </c>
      <c r="AJ67" t="s">
        <v>320</v>
      </c>
      <c r="AK67" s="46" t="s">
        <v>354</v>
      </c>
    </row>
    <row r="68" spans="1:37" s="8" customFormat="1" ht="13.25" customHeight="1" x14ac:dyDescent="0.15">
      <c r="A68" t="s">
        <v>316</v>
      </c>
      <c r="B68" t="s">
        <v>315</v>
      </c>
      <c r="C68" t="s">
        <v>304</v>
      </c>
      <c r="D68" t="s">
        <v>305</v>
      </c>
      <c r="E68" t="s">
        <v>305</v>
      </c>
      <c r="F68" t="s">
        <v>306</v>
      </c>
      <c r="G68" t="s">
        <v>306</v>
      </c>
      <c r="H68"/>
      <c r="I68" t="str">
        <f t="shared" si="6"/>
        <v>2019-01-01</v>
      </c>
      <c r="J68" t="s">
        <v>278</v>
      </c>
      <c r="K68"/>
      <c r="L68"/>
      <c r="M68" t="s">
        <v>457</v>
      </c>
      <c r="N68" t="s">
        <v>38</v>
      </c>
      <c r="O68">
        <v>17</v>
      </c>
      <c r="P68">
        <v>16</v>
      </c>
      <c r="Q68" t="str">
        <f t="shared" si="7"/>
        <v>Em.17</v>
      </c>
      <c r="R68" t="str">
        <f t="shared" si="8"/>
        <v>Em.17.16</v>
      </c>
      <c r="S68" t="s">
        <v>690</v>
      </c>
      <c r="T68"/>
      <c r="U68"/>
      <c r="V68" t="s">
        <v>789</v>
      </c>
      <c r="W68"/>
      <c r="X68"/>
      <c r="Y68"/>
      <c r="Z68"/>
      <c r="AA68"/>
      <c r="AB68" t="s">
        <v>275</v>
      </c>
      <c r="AC68" s="26" t="s">
        <v>318</v>
      </c>
      <c r="AD68" s="26" t="s">
        <v>344</v>
      </c>
      <c r="AE68" s="26" t="s">
        <v>690</v>
      </c>
      <c r="AF68" t="s">
        <v>321</v>
      </c>
      <c r="AG68" t="s">
        <v>459</v>
      </c>
      <c r="AH68" s="7" t="s">
        <v>789</v>
      </c>
      <c r="AI68" t="s">
        <v>320</v>
      </c>
      <c r="AJ68" t="s">
        <v>320</v>
      </c>
      <c r="AK68" s="46" t="s">
        <v>354</v>
      </c>
    </row>
    <row r="69" spans="1:37" s="8" customFormat="1" ht="13.25" customHeight="1" x14ac:dyDescent="0.15">
      <c r="A69" t="s">
        <v>316</v>
      </c>
      <c r="B69" t="s">
        <v>315</v>
      </c>
      <c r="C69" t="s">
        <v>304</v>
      </c>
      <c r="D69" t="s">
        <v>305</v>
      </c>
      <c r="E69" t="s">
        <v>305</v>
      </c>
      <c r="F69" t="s">
        <v>306</v>
      </c>
      <c r="G69" t="s">
        <v>306</v>
      </c>
      <c r="H69"/>
      <c r="I69" t="str">
        <f t="shared" si="6"/>
        <v>2019-01-01</v>
      </c>
      <c r="J69" t="s">
        <v>278</v>
      </c>
      <c r="K69"/>
      <c r="L69"/>
      <c r="M69" t="s">
        <v>463</v>
      </c>
      <c r="N69" t="s">
        <v>38</v>
      </c>
      <c r="O69">
        <v>17</v>
      </c>
      <c r="P69">
        <v>17</v>
      </c>
      <c r="Q69" t="str">
        <f t="shared" si="7"/>
        <v>Em.17</v>
      </c>
      <c r="R69" t="str">
        <f t="shared" si="8"/>
        <v>Em.17.17</v>
      </c>
      <c r="S69" t="s">
        <v>692</v>
      </c>
      <c r="T69"/>
      <c r="U69"/>
      <c r="V69" t="s">
        <v>789</v>
      </c>
      <c r="W69"/>
      <c r="X69"/>
      <c r="Y69"/>
      <c r="Z69"/>
      <c r="AA69"/>
      <c r="AB69" t="s">
        <v>275</v>
      </c>
      <c r="AC69" s="26" t="s">
        <v>318</v>
      </c>
      <c r="AD69" s="26" t="s">
        <v>344</v>
      </c>
      <c r="AE69" s="26" t="s">
        <v>692</v>
      </c>
      <c r="AF69" t="s">
        <v>321</v>
      </c>
      <c r="AG69" t="s">
        <v>465</v>
      </c>
      <c r="AH69" s="7" t="s">
        <v>789</v>
      </c>
      <c r="AI69" t="s">
        <v>320</v>
      </c>
      <c r="AJ69" t="s">
        <v>320</v>
      </c>
      <c r="AK69" s="46" t="s">
        <v>354</v>
      </c>
    </row>
    <row r="70" spans="1:37" s="8" customFormat="1" ht="13.25" customHeight="1" x14ac:dyDescent="0.15">
      <c r="A70" t="s">
        <v>316</v>
      </c>
      <c r="B70" t="s">
        <v>315</v>
      </c>
      <c r="C70" t="s">
        <v>304</v>
      </c>
      <c r="D70" t="s">
        <v>305</v>
      </c>
      <c r="E70" t="s">
        <v>305</v>
      </c>
      <c r="F70" t="s">
        <v>306</v>
      </c>
      <c r="G70" t="s">
        <v>306</v>
      </c>
      <c r="H70"/>
      <c r="I70" t="str">
        <f t="shared" si="6"/>
        <v>2019-01-01</v>
      </c>
      <c r="J70" t="s">
        <v>278</v>
      </c>
      <c r="K70"/>
      <c r="L70"/>
      <c r="M70" t="s">
        <v>460</v>
      </c>
      <c r="N70" t="s">
        <v>38</v>
      </c>
      <c r="O70">
        <v>17</v>
      </c>
      <c r="P70">
        <v>18</v>
      </c>
      <c r="Q70" t="str">
        <f t="shared" si="7"/>
        <v>Em.17</v>
      </c>
      <c r="R70" t="str">
        <f t="shared" si="8"/>
        <v>Em.17.18</v>
      </c>
      <c r="S70" t="s">
        <v>691</v>
      </c>
      <c r="T70"/>
      <c r="U70"/>
      <c r="V70" t="s">
        <v>789</v>
      </c>
      <c r="W70"/>
      <c r="X70"/>
      <c r="Y70"/>
      <c r="Z70"/>
      <c r="AA70"/>
      <c r="AB70" t="s">
        <v>275</v>
      </c>
      <c r="AC70" s="26" t="s">
        <v>318</v>
      </c>
      <c r="AD70" s="26" t="s">
        <v>344</v>
      </c>
      <c r="AE70" s="26" t="s">
        <v>691</v>
      </c>
      <c r="AF70" t="s">
        <v>321</v>
      </c>
      <c r="AG70" t="s">
        <v>462</v>
      </c>
      <c r="AH70" s="7" t="s">
        <v>789</v>
      </c>
      <c r="AI70" t="s">
        <v>320</v>
      </c>
      <c r="AJ70" t="s">
        <v>320</v>
      </c>
      <c r="AK70" s="46" t="s">
        <v>354</v>
      </c>
    </row>
    <row r="71" spans="1:37" s="8" customFormat="1" ht="13.25" customHeight="1" x14ac:dyDescent="0.15">
      <c r="A71" t="s">
        <v>316</v>
      </c>
      <c r="B71" t="s">
        <v>315</v>
      </c>
      <c r="C71" t="s">
        <v>304</v>
      </c>
      <c r="D71" t="s">
        <v>305</v>
      </c>
      <c r="E71" t="s">
        <v>305</v>
      </c>
      <c r="F71" t="s">
        <v>306</v>
      </c>
      <c r="G71" t="s">
        <v>306</v>
      </c>
      <c r="H71"/>
      <c r="I71" t="str">
        <f t="shared" si="6"/>
        <v>2019-01-01</v>
      </c>
      <c r="J71" t="s">
        <v>278</v>
      </c>
      <c r="K71"/>
      <c r="L71"/>
      <c r="M71" t="s">
        <v>450</v>
      </c>
      <c r="N71" t="s">
        <v>38</v>
      </c>
      <c r="O71">
        <v>17</v>
      </c>
      <c r="P71">
        <v>6</v>
      </c>
      <c r="Q71" t="str">
        <f t="shared" si="7"/>
        <v>Em.17</v>
      </c>
      <c r="R71" t="str">
        <f t="shared" si="8"/>
        <v>Em.17.6</v>
      </c>
      <c r="S71" t="s">
        <v>755</v>
      </c>
      <c r="T71"/>
      <c r="U71"/>
      <c r="V71" s="19" t="s">
        <v>514</v>
      </c>
      <c r="W71" s="19"/>
      <c r="X71" s="19"/>
      <c r="Y71" t="s">
        <v>515</v>
      </c>
      <c r="Z71">
        <v>4</v>
      </c>
      <c r="AA71"/>
      <c r="AB71" t="s">
        <v>275</v>
      </c>
      <c r="AC71" s="26" t="s">
        <v>318</v>
      </c>
      <c r="AD71" s="26" t="s">
        <v>344</v>
      </c>
      <c r="AE71" s="26" t="s">
        <v>451</v>
      </c>
      <c r="AF71" t="s">
        <v>321</v>
      </c>
      <c r="AG71" t="s">
        <v>452</v>
      </c>
      <c r="AH71" s="7" t="s">
        <v>789</v>
      </c>
      <c r="AI71" t="s">
        <v>320</v>
      </c>
      <c r="AJ71" t="s">
        <v>320</v>
      </c>
      <c r="AK71" t="s">
        <v>354</v>
      </c>
    </row>
    <row r="72" spans="1:37" s="8" customFormat="1" ht="13.25" customHeight="1" x14ac:dyDescent="0.15">
      <c r="A72" t="s">
        <v>316</v>
      </c>
      <c r="B72" t="s">
        <v>315</v>
      </c>
      <c r="C72" t="s">
        <v>304</v>
      </c>
      <c r="D72" t="s">
        <v>305</v>
      </c>
      <c r="E72" t="s">
        <v>305</v>
      </c>
      <c r="F72" t="s">
        <v>306</v>
      </c>
      <c r="G72" t="s">
        <v>306</v>
      </c>
      <c r="H72"/>
      <c r="I72" t="str">
        <f t="shared" si="6"/>
        <v>2019-01-01</v>
      </c>
      <c r="J72" t="s">
        <v>278</v>
      </c>
      <c r="K72"/>
      <c r="L72"/>
      <c r="M72" t="s">
        <v>453</v>
      </c>
      <c r="N72" t="s">
        <v>38</v>
      </c>
      <c r="O72">
        <v>17</v>
      </c>
      <c r="P72">
        <v>8</v>
      </c>
      <c r="Q72" t="str">
        <f t="shared" si="7"/>
        <v>Em.17</v>
      </c>
      <c r="R72" t="str">
        <f t="shared" si="8"/>
        <v>Em.17.8</v>
      </c>
      <c r="S72" s="19" t="s">
        <v>513</v>
      </c>
      <c r="T72">
        <v>140.9</v>
      </c>
      <c r="U72"/>
      <c r="V72" t="s">
        <v>455</v>
      </c>
      <c r="W72">
        <f>T72</f>
        <v>140.9</v>
      </c>
      <c r="X72" t="str">
        <f>V72</f>
        <v>kg</v>
      </c>
      <c r="Y72" t="s">
        <v>317</v>
      </c>
      <c r="Z72"/>
      <c r="AA72"/>
      <c r="AB72" t="s">
        <v>275</v>
      </c>
      <c r="AC72" s="26" t="s">
        <v>318</v>
      </c>
      <c r="AD72" s="26" t="s">
        <v>344</v>
      </c>
      <c r="AE72" s="26" t="s">
        <v>454</v>
      </c>
      <c r="AF72" t="s">
        <v>321</v>
      </c>
      <c r="AG72" t="s">
        <v>456</v>
      </c>
      <c r="AH72" s="7" t="s">
        <v>789</v>
      </c>
      <c r="AI72" t="s">
        <v>320</v>
      </c>
      <c r="AJ72" t="s">
        <v>320</v>
      </c>
      <c r="AK72" t="s">
        <v>320</v>
      </c>
    </row>
    <row r="73" spans="1:37" s="8" customFormat="1" ht="13.25" customHeight="1" x14ac:dyDescent="0.15">
      <c r="A73" t="s">
        <v>316</v>
      </c>
      <c r="B73" t="s">
        <v>315</v>
      </c>
      <c r="C73" t="s">
        <v>304</v>
      </c>
      <c r="D73" t="s">
        <v>305</v>
      </c>
      <c r="E73" t="s">
        <v>305</v>
      </c>
      <c r="F73" t="s">
        <v>306</v>
      </c>
      <c r="G73" t="s">
        <v>306</v>
      </c>
      <c r="H73"/>
      <c r="I73" t="str">
        <f t="shared" si="6"/>
        <v>2019-01-01</v>
      </c>
      <c r="J73" t="s">
        <v>278</v>
      </c>
      <c r="K73"/>
      <c r="L73"/>
      <c r="M73" t="s">
        <v>433</v>
      </c>
      <c r="N73" t="s">
        <v>38</v>
      </c>
      <c r="O73">
        <v>2</v>
      </c>
      <c r="P73">
        <v>1</v>
      </c>
      <c r="Q73" t="str">
        <f t="shared" si="7"/>
        <v>Em.2</v>
      </c>
      <c r="R73" t="str">
        <f t="shared" si="8"/>
        <v>Em.2.1</v>
      </c>
      <c r="S73" t="s">
        <v>434</v>
      </c>
      <c r="T73"/>
      <c r="U73"/>
      <c r="V73" t="s">
        <v>786</v>
      </c>
      <c r="W73" s="36"/>
      <c r="X73"/>
      <c r="Y73" t="s">
        <v>518</v>
      </c>
      <c r="Z73">
        <v>3</v>
      </c>
      <c r="AA73"/>
      <c r="AB73" t="s">
        <v>275</v>
      </c>
      <c r="AC73" s="26" t="s">
        <v>318</v>
      </c>
      <c r="AD73" s="26" t="s">
        <v>682</v>
      </c>
      <c r="AE73" s="26" t="s">
        <v>683</v>
      </c>
      <c r="AF73" t="s">
        <v>321</v>
      </c>
      <c r="AG73" t="s">
        <v>435</v>
      </c>
      <c r="AH73" s="7" t="s">
        <v>786</v>
      </c>
      <c r="AI73" t="s">
        <v>320</v>
      </c>
      <c r="AJ73" t="s">
        <v>320</v>
      </c>
      <c r="AK73" s="46" t="s">
        <v>354</v>
      </c>
    </row>
    <row r="74" spans="1:37" s="8" customFormat="1" ht="13.25" customHeight="1" x14ac:dyDescent="0.15">
      <c r="A74" t="s">
        <v>316</v>
      </c>
      <c r="B74" t="s">
        <v>315</v>
      </c>
      <c r="C74" t="s">
        <v>304</v>
      </c>
      <c r="D74" t="s">
        <v>305</v>
      </c>
      <c r="E74" t="s">
        <v>305</v>
      </c>
      <c r="F74" t="s">
        <v>306</v>
      </c>
      <c r="G74" t="s">
        <v>306</v>
      </c>
      <c r="H74"/>
      <c r="I74" t="str">
        <f t="shared" si="6"/>
        <v>2019-01-01</v>
      </c>
      <c r="J74" t="s">
        <v>278</v>
      </c>
      <c r="K74"/>
      <c r="L74"/>
      <c r="M74" t="s">
        <v>436</v>
      </c>
      <c r="N74" t="s">
        <v>38</v>
      </c>
      <c r="O74">
        <v>2</v>
      </c>
      <c r="P74">
        <v>2</v>
      </c>
      <c r="Q74" t="str">
        <f t="shared" si="7"/>
        <v>Em.2</v>
      </c>
      <c r="R74" t="str">
        <f t="shared" si="8"/>
        <v>Em.2.2</v>
      </c>
      <c r="S74" t="s">
        <v>437</v>
      </c>
      <c r="T74"/>
      <c r="U74"/>
      <c r="V74" t="s">
        <v>786</v>
      </c>
      <c r="W74" s="36"/>
      <c r="X74"/>
      <c r="Y74" t="s">
        <v>518</v>
      </c>
      <c r="Z74">
        <v>3</v>
      </c>
      <c r="AA74"/>
      <c r="AB74" t="s">
        <v>275</v>
      </c>
      <c r="AC74" s="26" t="s">
        <v>318</v>
      </c>
      <c r="AD74" s="26" t="s">
        <v>682</v>
      </c>
      <c r="AE74" s="26" t="s">
        <v>684</v>
      </c>
      <c r="AF74" t="s">
        <v>321</v>
      </c>
      <c r="AG74" t="s">
        <v>438</v>
      </c>
      <c r="AH74" s="7" t="s">
        <v>786</v>
      </c>
      <c r="AI74" t="s">
        <v>320</v>
      </c>
      <c r="AJ74" t="s">
        <v>320</v>
      </c>
      <c r="AK74" s="46" t="s">
        <v>354</v>
      </c>
    </row>
    <row r="75" spans="1:37" s="8" customFormat="1" ht="13.25" customHeight="1" x14ac:dyDescent="0.15">
      <c r="A75" t="s">
        <v>316</v>
      </c>
      <c r="B75" t="s">
        <v>315</v>
      </c>
      <c r="C75" t="s">
        <v>304</v>
      </c>
      <c r="D75" t="s">
        <v>305</v>
      </c>
      <c r="E75" t="s">
        <v>305</v>
      </c>
      <c r="F75" t="s">
        <v>306</v>
      </c>
      <c r="G75" t="s">
        <v>306</v>
      </c>
      <c r="H75"/>
      <c r="I75" t="str">
        <f t="shared" si="6"/>
        <v>2019-01-01</v>
      </c>
      <c r="J75" t="s">
        <v>278</v>
      </c>
      <c r="K75"/>
      <c r="L75"/>
      <c r="M75" t="s">
        <v>90</v>
      </c>
      <c r="N75" t="s">
        <v>38</v>
      </c>
      <c r="O75">
        <v>4</v>
      </c>
      <c r="P75">
        <v>12</v>
      </c>
      <c r="Q75" t="str">
        <f t="shared" si="7"/>
        <v>Em.4</v>
      </c>
      <c r="R75" t="str">
        <f t="shared" si="8"/>
        <v>Em.4.12</v>
      </c>
      <c r="S75" s="19" t="s">
        <v>371</v>
      </c>
      <c r="T75">
        <v>166149</v>
      </c>
      <c r="U75"/>
      <c r="V75" t="s">
        <v>39</v>
      </c>
      <c r="W75" s="39">
        <f>T75</f>
        <v>166149</v>
      </c>
      <c r="X75" s="26" t="s">
        <v>39</v>
      </c>
      <c r="Y75" t="s">
        <v>317</v>
      </c>
      <c r="Z75"/>
      <c r="AA75"/>
      <c r="AB75" t="s">
        <v>275</v>
      </c>
      <c r="AC75" s="26" t="s">
        <v>318</v>
      </c>
      <c r="AD75" s="26" t="s">
        <v>372</v>
      </c>
      <c r="AE75" s="26" t="s">
        <v>373</v>
      </c>
      <c r="AF75" t="s">
        <v>321</v>
      </c>
      <c r="AG75"/>
      <c r="AH75"/>
      <c r="AI75" t="s">
        <v>320</v>
      </c>
      <c r="AJ75" t="s">
        <v>320</v>
      </c>
      <c r="AK75" t="s">
        <v>320</v>
      </c>
    </row>
    <row r="76" spans="1:37" s="8" customFormat="1" ht="13.25" customHeight="1" x14ac:dyDescent="0.15">
      <c r="A76" t="s">
        <v>316</v>
      </c>
      <c r="B76" t="s">
        <v>315</v>
      </c>
      <c r="C76" t="s">
        <v>304</v>
      </c>
      <c r="D76" t="s">
        <v>305</v>
      </c>
      <c r="E76" t="s">
        <v>305</v>
      </c>
      <c r="F76" t="s">
        <v>306</v>
      </c>
      <c r="G76" t="s">
        <v>306</v>
      </c>
      <c r="H76"/>
      <c r="I76" t="str">
        <f t="shared" si="6"/>
        <v>2019-01-01</v>
      </c>
      <c r="J76" t="s">
        <v>278</v>
      </c>
      <c r="K76"/>
      <c r="L76"/>
      <c r="M76" t="s">
        <v>70</v>
      </c>
      <c r="N76" t="s">
        <v>38</v>
      </c>
      <c r="O76">
        <v>4</v>
      </c>
      <c r="P76">
        <v>7</v>
      </c>
      <c r="Q76" t="str">
        <f t="shared" si="7"/>
        <v>Em.4</v>
      </c>
      <c r="R76" t="str">
        <f t="shared" si="8"/>
        <v>Em.4.7</v>
      </c>
      <c r="S76" s="19" t="s">
        <v>376</v>
      </c>
      <c r="T76">
        <v>64157262</v>
      </c>
      <c r="U76"/>
      <c r="V76" t="s">
        <v>784</v>
      </c>
      <c r="W76" s="39">
        <f>T76</f>
        <v>64157262</v>
      </c>
      <c r="X76" s="26" t="s">
        <v>39</v>
      </c>
      <c r="Y76" t="s">
        <v>317</v>
      </c>
      <c r="Z76"/>
      <c r="AA76"/>
      <c r="AB76" t="s">
        <v>275</v>
      </c>
      <c r="AC76" s="26" t="s">
        <v>318</v>
      </c>
      <c r="AD76" s="26" t="s">
        <v>372</v>
      </c>
      <c r="AE76" s="26" t="s">
        <v>374</v>
      </c>
      <c r="AF76" t="s">
        <v>321</v>
      </c>
      <c r="AG76"/>
      <c r="AH76"/>
      <c r="AI76" t="s">
        <v>320</v>
      </c>
      <c r="AJ76" t="s">
        <v>320</v>
      </c>
      <c r="AK76" t="s">
        <v>320</v>
      </c>
    </row>
    <row r="77" spans="1:37" s="8" customFormat="1" ht="13.25" customHeight="1" x14ac:dyDescent="0.15">
      <c r="A77" t="s">
        <v>316</v>
      </c>
      <c r="B77" t="s">
        <v>315</v>
      </c>
      <c r="C77" t="s">
        <v>304</v>
      </c>
      <c r="D77" t="s">
        <v>305</v>
      </c>
      <c r="E77" t="s">
        <v>305</v>
      </c>
      <c r="F77" t="s">
        <v>306</v>
      </c>
      <c r="G77" t="s">
        <v>306</v>
      </c>
      <c r="H77"/>
      <c r="I77" t="str">
        <f t="shared" si="6"/>
        <v>2019-01-01</v>
      </c>
      <c r="J77" t="s">
        <v>278</v>
      </c>
      <c r="K77"/>
      <c r="L77"/>
      <c r="M77" t="s">
        <v>74</v>
      </c>
      <c r="N77" t="s">
        <v>38</v>
      </c>
      <c r="O77">
        <v>4</v>
      </c>
      <c r="P77">
        <v>8</v>
      </c>
      <c r="Q77" t="str">
        <f t="shared" si="7"/>
        <v>Em.4</v>
      </c>
      <c r="R77" t="str">
        <f t="shared" si="8"/>
        <v>Em.4.8</v>
      </c>
      <c r="S77" s="19" t="s">
        <v>377</v>
      </c>
      <c r="T77">
        <v>190755</v>
      </c>
      <c r="U77"/>
      <c r="V77" t="s">
        <v>39</v>
      </c>
      <c r="W77" s="39">
        <f>T77</f>
        <v>190755</v>
      </c>
      <c r="X77" s="26" t="s">
        <v>39</v>
      </c>
      <c r="Y77" t="s">
        <v>317</v>
      </c>
      <c r="Z77"/>
      <c r="AA77"/>
      <c r="AB77" t="s">
        <v>275</v>
      </c>
      <c r="AC77" s="26" t="s">
        <v>318</v>
      </c>
      <c r="AD77" s="26" t="s">
        <v>372</v>
      </c>
      <c r="AE77" s="26" t="s">
        <v>795</v>
      </c>
      <c r="AF77" t="s">
        <v>321</v>
      </c>
      <c r="AG77"/>
      <c r="AH77"/>
      <c r="AI77" t="s">
        <v>320</v>
      </c>
      <c r="AJ77" t="s">
        <v>320</v>
      </c>
      <c r="AK77" t="s">
        <v>320</v>
      </c>
    </row>
    <row r="78" spans="1:37" s="8" customFormat="1" ht="13.25" customHeight="1" x14ac:dyDescent="0.15">
      <c r="A78" t="s">
        <v>316</v>
      </c>
      <c r="B78" t="s">
        <v>315</v>
      </c>
      <c r="C78" t="s">
        <v>304</v>
      </c>
      <c r="D78" t="s">
        <v>305</v>
      </c>
      <c r="E78" t="s">
        <v>305</v>
      </c>
      <c r="F78" t="s">
        <v>306</v>
      </c>
      <c r="G78" t="s">
        <v>306</v>
      </c>
      <c r="H78"/>
      <c r="I78" t="str">
        <f t="shared" si="6"/>
        <v>2019-01-01</v>
      </c>
      <c r="J78" t="s">
        <v>278</v>
      </c>
      <c r="K78"/>
      <c r="L78"/>
      <c r="M78" t="s">
        <v>84</v>
      </c>
      <c r="N78" t="s">
        <v>38</v>
      </c>
      <c r="O78">
        <v>4</v>
      </c>
      <c r="P78">
        <v>9</v>
      </c>
      <c r="Q78" t="str">
        <f t="shared" si="7"/>
        <v>Em.4</v>
      </c>
      <c r="R78" t="str">
        <f t="shared" si="8"/>
        <v>Em.4.9</v>
      </c>
      <c r="S78" s="19" t="s">
        <v>378</v>
      </c>
      <c r="T78">
        <v>262141</v>
      </c>
      <c r="U78"/>
      <c r="V78" t="s">
        <v>39</v>
      </c>
      <c r="W78" s="39">
        <f>T78</f>
        <v>262141</v>
      </c>
      <c r="X78" s="26" t="s">
        <v>39</v>
      </c>
      <c r="Y78" t="s">
        <v>317</v>
      </c>
      <c r="Z78"/>
      <c r="AA78"/>
      <c r="AB78" t="s">
        <v>275</v>
      </c>
      <c r="AC78" s="26" t="s">
        <v>318</v>
      </c>
      <c r="AD78" s="26" t="s">
        <v>372</v>
      </c>
      <c r="AE78" s="26" t="s">
        <v>796</v>
      </c>
      <c r="AF78" t="s">
        <v>321</v>
      </c>
      <c r="AG78"/>
      <c r="AH78"/>
      <c r="AI78" t="s">
        <v>320</v>
      </c>
      <c r="AJ78" t="s">
        <v>320</v>
      </c>
      <c r="AK78" t="s">
        <v>320</v>
      </c>
    </row>
    <row r="79" spans="1:37" s="8" customFormat="1" ht="13.25" customHeight="1" x14ac:dyDescent="0.15">
      <c r="A79" t="s">
        <v>316</v>
      </c>
      <c r="B79" t="s">
        <v>315</v>
      </c>
      <c r="C79" t="s">
        <v>304</v>
      </c>
      <c r="D79" t="s">
        <v>305</v>
      </c>
      <c r="E79" t="s">
        <v>305</v>
      </c>
      <c r="F79" t="s">
        <v>306</v>
      </c>
      <c r="G79" t="s">
        <v>306</v>
      </c>
      <c r="H79"/>
      <c r="I79" t="str">
        <f t="shared" si="6"/>
        <v>2019-01-01</v>
      </c>
      <c r="J79" t="s">
        <v>278</v>
      </c>
      <c r="K79"/>
      <c r="L79"/>
      <c r="M79" t="s">
        <v>439</v>
      </c>
      <c r="N79" t="s">
        <v>38</v>
      </c>
      <c r="O79">
        <v>5</v>
      </c>
      <c r="P79">
        <v>5</v>
      </c>
      <c r="Q79" t="str">
        <f t="shared" si="7"/>
        <v>Em.5</v>
      </c>
      <c r="R79" t="str">
        <f t="shared" si="8"/>
        <v>Em.5.5</v>
      </c>
      <c r="S79" s="32" t="s">
        <v>440</v>
      </c>
      <c r="T79">
        <f>1279+1166+1548+727+1032+1683+1204+1549+1568</f>
        <v>11756</v>
      </c>
      <c r="U79"/>
      <c r="V79" s="19" t="s">
        <v>533</v>
      </c>
      <c r="W79" s="44"/>
      <c r="X79" s="19"/>
      <c r="Y79" t="s">
        <v>518</v>
      </c>
      <c r="Z79">
        <v>3</v>
      </c>
      <c r="AA79"/>
      <c r="AB79" t="s">
        <v>275</v>
      </c>
      <c r="AC79" s="26" t="s">
        <v>318</v>
      </c>
      <c r="AD79" s="26" t="s">
        <v>677</v>
      </c>
      <c r="AE79" s="26" t="s">
        <v>440</v>
      </c>
      <c r="AF79" t="s">
        <v>321</v>
      </c>
      <c r="AG79" t="s">
        <v>441</v>
      </c>
      <c r="AH79" s="7" t="s">
        <v>792</v>
      </c>
      <c r="AI79" t="s">
        <v>320</v>
      </c>
      <c r="AJ79" t="s">
        <v>320</v>
      </c>
      <c r="AK79" t="s">
        <v>320</v>
      </c>
    </row>
    <row r="80" spans="1:37" s="8" customFormat="1" ht="13.25" customHeight="1" x14ac:dyDescent="0.15">
      <c r="A80" t="s">
        <v>316</v>
      </c>
      <c r="B80" t="s">
        <v>315</v>
      </c>
      <c r="C80" t="s">
        <v>304</v>
      </c>
      <c r="D80" t="s">
        <v>305</v>
      </c>
      <c r="E80" t="s">
        <v>305</v>
      </c>
      <c r="F80" t="s">
        <v>306</v>
      </c>
      <c r="G80" t="s">
        <v>306</v>
      </c>
      <c r="H80"/>
      <c r="I80" t="str">
        <f t="shared" si="6"/>
        <v>2019-01-01</v>
      </c>
      <c r="J80" t="s">
        <v>278</v>
      </c>
      <c r="K80"/>
      <c r="L80"/>
      <c r="M80" t="s">
        <v>42</v>
      </c>
      <c r="N80" t="s">
        <v>38</v>
      </c>
      <c r="O80">
        <v>7</v>
      </c>
      <c r="P80">
        <v>1</v>
      </c>
      <c r="Q80" t="str">
        <f t="shared" si="7"/>
        <v>Em.7</v>
      </c>
      <c r="R80" t="str">
        <f t="shared" si="8"/>
        <v>Em.7.1</v>
      </c>
      <c r="S80" s="19" t="s">
        <v>379</v>
      </c>
      <c r="T80">
        <v>14514119</v>
      </c>
      <c r="U80"/>
      <c r="V80" t="s">
        <v>784</v>
      </c>
      <c r="W80" s="36">
        <f>T80</f>
        <v>14514119</v>
      </c>
      <c r="X80" s="7" t="s">
        <v>39</v>
      </c>
      <c r="Y80" t="s">
        <v>317</v>
      </c>
      <c r="Z80"/>
      <c r="AA80"/>
      <c r="AB80" t="s">
        <v>275</v>
      </c>
      <c r="AC80" s="26" t="s">
        <v>318</v>
      </c>
      <c r="AD80" s="26" t="s">
        <v>380</v>
      </c>
      <c r="AE80" s="26" t="s">
        <v>43</v>
      </c>
      <c r="AF80" t="s">
        <v>321</v>
      </c>
      <c r="AG80"/>
      <c r="AH80"/>
      <c r="AI80" t="s">
        <v>381</v>
      </c>
      <c r="AJ80" t="s">
        <v>382</v>
      </c>
      <c r="AK80" t="s">
        <v>383</v>
      </c>
    </row>
    <row r="81" spans="1:37" s="8" customFormat="1" ht="13.25" customHeight="1" x14ac:dyDescent="0.15">
      <c r="A81" t="s">
        <v>316</v>
      </c>
      <c r="B81" t="s">
        <v>315</v>
      </c>
      <c r="C81" t="s">
        <v>304</v>
      </c>
      <c r="D81" t="s">
        <v>305</v>
      </c>
      <c r="E81" t="s">
        <v>305</v>
      </c>
      <c r="F81" t="s">
        <v>306</v>
      </c>
      <c r="G81" t="s">
        <v>306</v>
      </c>
      <c r="H81"/>
      <c r="I81" t="str">
        <f t="shared" si="6"/>
        <v>2019-01-01</v>
      </c>
      <c r="J81" t="s">
        <v>278</v>
      </c>
      <c r="K81"/>
      <c r="L81"/>
      <c r="M81" t="s">
        <v>44</v>
      </c>
      <c r="N81" t="s">
        <v>38</v>
      </c>
      <c r="O81">
        <v>7</v>
      </c>
      <c r="P81">
        <v>2</v>
      </c>
      <c r="Q81" t="str">
        <f t="shared" si="7"/>
        <v>Em.7</v>
      </c>
      <c r="R81" t="str">
        <f t="shared" si="8"/>
        <v>Em.7.2</v>
      </c>
      <c r="S81" s="19" t="s">
        <v>384</v>
      </c>
      <c r="T81">
        <v>12724618</v>
      </c>
      <c r="U81"/>
      <c r="V81" t="s">
        <v>784</v>
      </c>
      <c r="W81" s="36">
        <f>T81</f>
        <v>12724618</v>
      </c>
      <c r="X81" s="7" t="s">
        <v>39</v>
      </c>
      <c r="Y81" t="s">
        <v>317</v>
      </c>
      <c r="Z81"/>
      <c r="AA81"/>
      <c r="AB81" t="s">
        <v>275</v>
      </c>
      <c r="AC81" s="26" t="s">
        <v>318</v>
      </c>
      <c r="AD81" s="26" t="s">
        <v>380</v>
      </c>
      <c r="AE81" s="26" t="s">
        <v>45</v>
      </c>
      <c r="AF81" t="s">
        <v>321</v>
      </c>
      <c r="AG81"/>
      <c r="AH81"/>
      <c r="AI81" t="s">
        <v>381</v>
      </c>
      <c r="AJ81" t="s">
        <v>385</v>
      </c>
      <c r="AK81" t="s">
        <v>386</v>
      </c>
    </row>
    <row r="82" spans="1:37" s="8" customFormat="1" ht="13.25" customHeight="1" x14ac:dyDescent="0.15">
      <c r="A82" t="s">
        <v>316</v>
      </c>
      <c r="B82" t="s">
        <v>315</v>
      </c>
      <c r="C82" t="s">
        <v>304</v>
      </c>
      <c r="D82" t="s">
        <v>305</v>
      </c>
      <c r="E82" t="s">
        <v>305</v>
      </c>
      <c r="F82" t="s">
        <v>306</v>
      </c>
      <c r="G82" t="s">
        <v>306</v>
      </c>
      <c r="H82"/>
      <c r="I82" t="str">
        <f t="shared" si="6"/>
        <v>2019-01-01</v>
      </c>
      <c r="J82" t="s">
        <v>278</v>
      </c>
      <c r="K82"/>
      <c r="L82"/>
      <c r="M82" t="s">
        <v>224</v>
      </c>
      <c r="N82" t="s">
        <v>221</v>
      </c>
      <c r="O82">
        <v>1</v>
      </c>
      <c r="P82">
        <v>1</v>
      </c>
      <c r="Q82" t="str">
        <f t="shared" si="7"/>
        <v>WR.1</v>
      </c>
      <c r="R82" t="str">
        <f t="shared" si="8"/>
        <v>WR.1.1</v>
      </c>
      <c r="S82" s="19" t="s">
        <v>392</v>
      </c>
      <c r="T82" s="19">
        <v>167428676.36759087</v>
      </c>
      <c r="U82"/>
      <c r="V82" s="19" t="s">
        <v>393</v>
      </c>
      <c r="W82" s="44">
        <f>T82/1000</f>
        <v>167428.67636759087</v>
      </c>
      <c r="X82" s="19" t="s">
        <v>782</v>
      </c>
      <c r="Y82" t="s">
        <v>317</v>
      </c>
      <c r="Z82"/>
      <c r="AA82"/>
      <c r="AB82" t="s">
        <v>275</v>
      </c>
      <c r="AC82" s="26" t="s">
        <v>394</v>
      </c>
      <c r="AD82" s="26" t="s">
        <v>225</v>
      </c>
      <c r="AE82" s="26" t="s">
        <v>395</v>
      </c>
      <c r="AF82" t="s">
        <v>321</v>
      </c>
      <c r="AG82" t="s">
        <v>391</v>
      </c>
      <c r="AH82" s="7" t="s">
        <v>733</v>
      </c>
      <c r="AI82" t="s">
        <v>320</v>
      </c>
      <c r="AJ82" t="s">
        <v>320</v>
      </c>
      <c r="AK82" t="s">
        <v>320</v>
      </c>
    </row>
    <row r="83" spans="1:37" s="8" customFormat="1" ht="13.25" customHeight="1" x14ac:dyDescent="0.15">
      <c r="A83" t="s">
        <v>316</v>
      </c>
      <c r="B83" t="s">
        <v>315</v>
      </c>
      <c r="C83" t="s">
        <v>304</v>
      </c>
      <c r="D83" t="s">
        <v>305</v>
      </c>
      <c r="E83" t="s">
        <v>305</v>
      </c>
      <c r="F83" t="s">
        <v>306</v>
      </c>
      <c r="G83" t="s">
        <v>306</v>
      </c>
      <c r="H83"/>
      <c r="I83" t="str">
        <f t="shared" si="6"/>
        <v>2019-01-01</v>
      </c>
      <c r="J83" t="s">
        <v>278</v>
      </c>
      <c r="K83"/>
      <c r="L83"/>
      <c r="M83" t="s">
        <v>473</v>
      </c>
      <c r="N83" t="s">
        <v>221</v>
      </c>
      <c r="O83">
        <v>1</v>
      </c>
      <c r="P83">
        <v>3</v>
      </c>
      <c r="Q83" t="str">
        <f t="shared" si="7"/>
        <v>WR.1</v>
      </c>
      <c r="R83" t="str">
        <f t="shared" si="8"/>
        <v>WR.1.3</v>
      </c>
      <c r="S83" t="s">
        <v>754</v>
      </c>
      <c r="T83"/>
      <c r="U83"/>
      <c r="V83" t="s">
        <v>733</v>
      </c>
      <c r="W83"/>
      <c r="X83"/>
      <c r="Y83"/>
      <c r="Z83"/>
      <c r="AA83"/>
      <c r="AB83" t="s">
        <v>275</v>
      </c>
      <c r="AC83" s="26" t="s">
        <v>394</v>
      </c>
      <c r="AD83" s="26" t="s">
        <v>225</v>
      </c>
      <c r="AE83" s="26" t="s">
        <v>696</v>
      </c>
      <c r="AF83" t="s">
        <v>321</v>
      </c>
      <c r="AG83" t="s">
        <v>474</v>
      </c>
      <c r="AH83" s="7" t="s">
        <v>733</v>
      </c>
      <c r="AI83" t="s">
        <v>320</v>
      </c>
      <c r="AJ83" t="s">
        <v>320</v>
      </c>
      <c r="AK83" s="46" t="s">
        <v>354</v>
      </c>
    </row>
    <row r="84" spans="1:37" s="8" customFormat="1" ht="13.25" customHeight="1" x14ac:dyDescent="0.15">
      <c r="A84" t="s">
        <v>316</v>
      </c>
      <c r="B84" t="s">
        <v>315</v>
      </c>
      <c r="C84" t="s">
        <v>304</v>
      </c>
      <c r="D84" t="s">
        <v>305</v>
      </c>
      <c r="E84" t="s">
        <v>305</v>
      </c>
      <c r="F84" t="s">
        <v>306</v>
      </c>
      <c r="G84" t="s">
        <v>306</v>
      </c>
      <c r="H84"/>
      <c r="I84" t="str">
        <f t="shared" si="6"/>
        <v>2019-01-01</v>
      </c>
      <c r="J84" t="s">
        <v>278</v>
      </c>
      <c r="K84"/>
      <c r="L84"/>
      <c r="M84" t="s">
        <v>219</v>
      </c>
      <c r="N84" t="s">
        <v>221</v>
      </c>
      <c r="O84">
        <v>2</v>
      </c>
      <c r="P84">
        <v>1</v>
      </c>
      <c r="Q84" t="str">
        <f t="shared" si="7"/>
        <v>WR.2</v>
      </c>
      <c r="R84" t="str">
        <f t="shared" si="8"/>
        <v>WR.2.1</v>
      </c>
      <c r="S84" s="19" t="s">
        <v>400</v>
      </c>
      <c r="T84" s="19">
        <v>5499327625.1834993</v>
      </c>
      <c r="U84"/>
      <c r="V84" s="19" t="s">
        <v>393</v>
      </c>
      <c r="W84" s="44">
        <f>T84/1000</f>
        <v>5499327.6251834994</v>
      </c>
      <c r="X84" s="19" t="s">
        <v>782</v>
      </c>
      <c r="Y84" t="s">
        <v>317</v>
      </c>
      <c r="Z84"/>
      <c r="AA84"/>
      <c r="AB84" t="s">
        <v>275</v>
      </c>
      <c r="AC84" s="26" t="s">
        <v>394</v>
      </c>
      <c r="AD84" s="26" t="s">
        <v>401</v>
      </c>
      <c r="AE84" s="26" t="s">
        <v>320</v>
      </c>
      <c r="AF84" t="s">
        <v>321</v>
      </c>
      <c r="AG84" t="s">
        <v>399</v>
      </c>
      <c r="AH84" s="7" t="s">
        <v>733</v>
      </c>
      <c r="AI84" t="s">
        <v>320</v>
      </c>
      <c r="AJ84" t="s">
        <v>320</v>
      </c>
      <c r="AK84" t="s">
        <v>320</v>
      </c>
    </row>
    <row r="85" spans="1:37" s="8" customFormat="1" ht="13.25" customHeight="1" x14ac:dyDescent="0.15">
      <c r="A85" t="s">
        <v>316</v>
      </c>
      <c r="B85" t="s">
        <v>315</v>
      </c>
      <c r="C85" t="s">
        <v>304</v>
      </c>
      <c r="D85" t="s">
        <v>305</v>
      </c>
      <c r="E85" t="s">
        <v>305</v>
      </c>
      <c r="F85" t="s">
        <v>306</v>
      </c>
      <c r="G85" t="s">
        <v>306</v>
      </c>
      <c r="H85"/>
      <c r="I85" t="str">
        <f t="shared" si="6"/>
        <v>2019-01-01</v>
      </c>
      <c r="J85" t="s">
        <v>278</v>
      </c>
      <c r="K85"/>
      <c r="L85"/>
      <c r="M85" t="s">
        <v>471</v>
      </c>
      <c r="N85" t="s">
        <v>221</v>
      </c>
      <c r="O85">
        <v>2</v>
      </c>
      <c r="P85">
        <v>3</v>
      </c>
      <c r="Q85" t="str">
        <f t="shared" si="7"/>
        <v>WR.2</v>
      </c>
      <c r="R85" t="str">
        <f t="shared" si="8"/>
        <v>WR.2.3</v>
      </c>
      <c r="S85" t="s">
        <v>753</v>
      </c>
      <c r="T85"/>
      <c r="U85"/>
      <c r="V85" t="s">
        <v>733</v>
      </c>
      <c r="W85"/>
      <c r="X85"/>
      <c r="Y85"/>
      <c r="Z85"/>
      <c r="AA85"/>
      <c r="AB85" t="s">
        <v>275</v>
      </c>
      <c r="AC85" s="26" t="s">
        <v>394</v>
      </c>
      <c r="AD85" s="26" t="s">
        <v>401</v>
      </c>
      <c r="AE85" s="26" t="s">
        <v>695</v>
      </c>
      <c r="AF85" t="s">
        <v>321</v>
      </c>
      <c r="AG85" t="s">
        <v>472</v>
      </c>
      <c r="AH85" s="7" t="s">
        <v>733</v>
      </c>
      <c r="AI85" t="s">
        <v>320</v>
      </c>
      <c r="AJ85" t="s">
        <v>320</v>
      </c>
      <c r="AK85" s="46" t="s">
        <v>354</v>
      </c>
    </row>
    <row r="86" spans="1:37" s="8" customFormat="1" ht="13.25" customHeight="1" x14ac:dyDescent="0.15">
      <c r="A86" t="s">
        <v>316</v>
      </c>
      <c r="B86" t="s">
        <v>315</v>
      </c>
      <c r="C86" t="s">
        <v>304</v>
      </c>
      <c r="D86" t="s">
        <v>305</v>
      </c>
      <c r="E86" t="s">
        <v>305</v>
      </c>
      <c r="F86" t="s">
        <v>306</v>
      </c>
      <c r="G86" t="s">
        <v>306</v>
      </c>
      <c r="H86"/>
      <c r="I86" t="str">
        <f t="shared" si="6"/>
        <v>2019-01-01</v>
      </c>
      <c r="J86" t="s">
        <v>278</v>
      </c>
      <c r="K86"/>
      <c r="L86"/>
      <c r="M86" t="s">
        <v>555</v>
      </c>
      <c r="N86" t="s">
        <v>221</v>
      </c>
      <c r="O86">
        <v>3</v>
      </c>
      <c r="P86">
        <v>1</v>
      </c>
      <c r="Q86" t="str">
        <f t="shared" si="7"/>
        <v>WR.3</v>
      </c>
      <c r="R86" t="str">
        <f t="shared" si="8"/>
        <v>WR.3.1</v>
      </c>
      <c r="S86" t="s">
        <v>757</v>
      </c>
      <c r="T86"/>
      <c r="U86"/>
      <c r="V86" t="s">
        <v>748</v>
      </c>
      <c r="W86"/>
      <c r="X86"/>
      <c r="Y86"/>
      <c r="Z86"/>
      <c r="AA86"/>
      <c r="AB86" t="s">
        <v>275</v>
      </c>
      <c r="AC86" s="26" t="s">
        <v>394</v>
      </c>
      <c r="AD86" s="26" t="s">
        <v>674</v>
      </c>
      <c r="AE86" s="26" t="s">
        <v>716</v>
      </c>
      <c r="AF86" t="s">
        <v>321</v>
      </c>
      <c r="AG86" t="s">
        <v>556</v>
      </c>
      <c r="AH86" s="7" t="s">
        <v>748</v>
      </c>
      <c r="AI86" t="s">
        <v>320</v>
      </c>
      <c r="AJ86" t="s">
        <v>320</v>
      </c>
      <c r="AK86" t="s">
        <v>320</v>
      </c>
    </row>
    <row r="87" spans="1:37" s="8" customFormat="1" ht="13.25" customHeight="1" x14ac:dyDescent="0.15">
      <c r="A87" t="s">
        <v>316</v>
      </c>
      <c r="B87" t="s">
        <v>315</v>
      </c>
      <c r="C87" t="s">
        <v>304</v>
      </c>
      <c r="D87" t="s">
        <v>305</v>
      </c>
      <c r="E87" t="s">
        <v>305</v>
      </c>
      <c r="F87" t="s">
        <v>306</v>
      </c>
      <c r="G87" t="s">
        <v>306</v>
      </c>
      <c r="H87"/>
      <c r="I87" t="str">
        <f t="shared" si="6"/>
        <v>2019-01-01</v>
      </c>
      <c r="J87" t="s">
        <v>278</v>
      </c>
      <c r="K87"/>
      <c r="L87"/>
      <c r="M87" t="s">
        <v>557</v>
      </c>
      <c r="N87" t="s">
        <v>221</v>
      </c>
      <c r="O87">
        <v>3</v>
      </c>
      <c r="P87">
        <v>2</v>
      </c>
      <c r="Q87" t="str">
        <f t="shared" si="7"/>
        <v>WR.3</v>
      </c>
      <c r="R87" t="str">
        <f t="shared" si="8"/>
        <v>WR.3.2</v>
      </c>
      <c r="S87" t="s">
        <v>758</v>
      </c>
      <c r="T87"/>
      <c r="U87"/>
      <c r="V87" t="s">
        <v>742</v>
      </c>
      <c r="W87"/>
      <c r="X87"/>
      <c r="Y87"/>
      <c r="Z87"/>
      <c r="AA87"/>
      <c r="AB87" t="s">
        <v>275</v>
      </c>
      <c r="AC87" s="26" t="s">
        <v>394</v>
      </c>
      <c r="AD87" s="26" t="s">
        <v>674</v>
      </c>
      <c r="AE87" s="26" t="s">
        <v>716</v>
      </c>
      <c r="AF87" t="s">
        <v>321</v>
      </c>
      <c r="AG87" s="32" t="s">
        <v>558</v>
      </c>
      <c r="AH87" s="7" t="s">
        <v>742</v>
      </c>
      <c r="AI87" t="s">
        <v>320</v>
      </c>
      <c r="AJ87" t="s">
        <v>320</v>
      </c>
      <c r="AK87" t="s">
        <v>320</v>
      </c>
    </row>
    <row r="88" spans="1:37" s="10" customFormat="1" ht="13.25" customHeight="1" x14ac:dyDescent="0.15">
      <c r="A88" t="s">
        <v>316</v>
      </c>
      <c r="B88" t="s">
        <v>315</v>
      </c>
      <c r="C88" t="s">
        <v>304</v>
      </c>
      <c r="D88" t="s">
        <v>305</v>
      </c>
      <c r="E88" t="s">
        <v>305</v>
      </c>
      <c r="F88" t="s">
        <v>306</v>
      </c>
      <c r="G88" t="s">
        <v>306</v>
      </c>
      <c r="H88"/>
      <c r="I88" t="str">
        <f t="shared" si="6"/>
        <v>2020-01-01</v>
      </c>
      <c r="J88" t="s">
        <v>270</v>
      </c>
      <c r="K88"/>
      <c r="L88"/>
      <c r="M88" t="s">
        <v>444</v>
      </c>
      <c r="N88" t="s">
        <v>107</v>
      </c>
      <c r="O88">
        <v>6</v>
      </c>
      <c r="P88">
        <v>1</v>
      </c>
      <c r="Q88" t="str">
        <f t="shared" si="7"/>
        <v>EF.6</v>
      </c>
      <c r="R88" t="str">
        <f t="shared" si="8"/>
        <v>EF.6.1</v>
      </c>
      <c r="S88" t="s">
        <v>688</v>
      </c>
      <c r="T88">
        <v>3426513</v>
      </c>
      <c r="U88"/>
      <c r="V88" t="s">
        <v>536</v>
      </c>
      <c r="W88">
        <f>T88</f>
        <v>3426513</v>
      </c>
      <c r="X88" t="s">
        <v>445</v>
      </c>
      <c r="Y88" t="s">
        <v>518</v>
      </c>
      <c r="Z88"/>
      <c r="AA88"/>
      <c r="AB88" t="s">
        <v>275</v>
      </c>
      <c r="AC88" s="26" t="s">
        <v>565</v>
      </c>
      <c r="AD88" s="26" t="s">
        <v>687</v>
      </c>
      <c r="AE88" s="26" t="s">
        <v>713</v>
      </c>
      <c r="AF88" t="s">
        <v>321</v>
      </c>
      <c r="AG88" t="s">
        <v>446</v>
      </c>
      <c r="AH88" s="7" t="s">
        <v>743</v>
      </c>
      <c r="AI88" t="s">
        <v>320</v>
      </c>
      <c r="AJ88" t="s">
        <v>320</v>
      </c>
      <c r="AK88" t="s">
        <v>320</v>
      </c>
    </row>
    <row r="89" spans="1:37" s="10" customFormat="1" ht="13.25" customHeight="1" x14ac:dyDescent="0.15">
      <c r="A89" t="s">
        <v>316</v>
      </c>
      <c r="B89" t="s">
        <v>315</v>
      </c>
      <c r="C89" t="s">
        <v>304</v>
      </c>
      <c r="D89" t="s">
        <v>305</v>
      </c>
      <c r="E89" t="s">
        <v>305</v>
      </c>
      <c r="F89" t="s">
        <v>306</v>
      </c>
      <c r="G89" t="s">
        <v>306</v>
      </c>
      <c r="H89"/>
      <c r="I89" t="str">
        <f t="shared" si="6"/>
        <v>2020-01-01</v>
      </c>
      <c r="J89" t="s">
        <v>270</v>
      </c>
      <c r="K89"/>
      <c r="L89"/>
      <c r="M89" t="s">
        <v>447</v>
      </c>
      <c r="N89" t="s">
        <v>107</v>
      </c>
      <c r="O89">
        <v>6</v>
      </c>
      <c r="P89">
        <v>2</v>
      </c>
      <c r="Q89" t="str">
        <f t="shared" si="7"/>
        <v>EF.6</v>
      </c>
      <c r="R89" t="str">
        <f t="shared" si="8"/>
        <v>EF.6.2</v>
      </c>
      <c r="S89" t="s">
        <v>689</v>
      </c>
      <c r="T89" s="46">
        <v>1</v>
      </c>
      <c r="U89"/>
      <c r="V89" t="s">
        <v>537</v>
      </c>
      <c r="W89" s="45">
        <f>T89</f>
        <v>1</v>
      </c>
      <c r="X89" t="s">
        <v>448</v>
      </c>
      <c r="Y89" t="s">
        <v>518</v>
      </c>
      <c r="Z89"/>
      <c r="AA89"/>
      <c r="AB89" t="s">
        <v>275</v>
      </c>
      <c r="AC89" s="26" t="s">
        <v>565</v>
      </c>
      <c r="AD89" s="26" t="s">
        <v>687</v>
      </c>
      <c r="AE89" s="26" t="s">
        <v>689</v>
      </c>
      <c r="AF89" t="s">
        <v>321</v>
      </c>
      <c r="AG89" t="s">
        <v>449</v>
      </c>
      <c r="AH89" s="7" t="s">
        <v>743</v>
      </c>
      <c r="AI89" t="s">
        <v>320</v>
      </c>
      <c r="AJ89" t="s">
        <v>320</v>
      </c>
      <c r="AK89" t="s">
        <v>320</v>
      </c>
    </row>
    <row r="90" spans="1:37" s="10" customFormat="1" ht="13.25" customHeight="1" x14ac:dyDescent="0.15">
      <c r="A90" t="s">
        <v>316</v>
      </c>
      <c r="B90" t="s">
        <v>315</v>
      </c>
      <c r="C90" t="s">
        <v>304</v>
      </c>
      <c r="D90" t="s">
        <v>305</v>
      </c>
      <c r="E90" t="s">
        <v>305</v>
      </c>
      <c r="F90" t="s">
        <v>306</v>
      </c>
      <c r="G90" t="s">
        <v>306</v>
      </c>
      <c r="H90"/>
      <c r="I90" t="str">
        <f t="shared" si="6"/>
        <v>2020-01-01</v>
      </c>
      <c r="J90" t="s">
        <v>270</v>
      </c>
      <c r="K90"/>
      <c r="L90"/>
      <c r="M90" t="s">
        <v>538</v>
      </c>
      <c r="N90" t="s">
        <v>107</v>
      </c>
      <c r="O90">
        <v>6</v>
      </c>
      <c r="P90">
        <v>3</v>
      </c>
      <c r="Q90" t="str">
        <f t="shared" si="7"/>
        <v>EF.6</v>
      </c>
      <c r="R90" t="str">
        <f t="shared" si="8"/>
        <v>EF.6.3</v>
      </c>
      <c r="S90" t="s">
        <v>756</v>
      </c>
      <c r="T90"/>
      <c r="U90"/>
      <c r="V90" t="s">
        <v>539</v>
      </c>
      <c r="W90"/>
      <c r="X90"/>
      <c r="Y90"/>
      <c r="Z90"/>
      <c r="AA90"/>
      <c r="AB90" t="s">
        <v>275</v>
      </c>
      <c r="AC90" s="26" t="s">
        <v>565</v>
      </c>
      <c r="AD90" s="26" t="s">
        <v>687</v>
      </c>
      <c r="AE90" s="26" t="s">
        <v>686</v>
      </c>
      <c r="AF90" t="s">
        <v>321</v>
      </c>
      <c r="AG90" t="s">
        <v>540</v>
      </c>
      <c r="AH90" s="7" t="s">
        <v>743</v>
      </c>
      <c r="AI90" t="s">
        <v>320</v>
      </c>
      <c r="AJ90" t="s">
        <v>320</v>
      </c>
      <c r="AK90" t="s">
        <v>354</v>
      </c>
    </row>
    <row r="91" spans="1:37" s="10" customFormat="1" ht="13.25" customHeight="1" x14ac:dyDescent="0.15">
      <c r="A91" t="s">
        <v>316</v>
      </c>
      <c r="B91" t="s">
        <v>315</v>
      </c>
      <c r="C91" t="s">
        <v>304</v>
      </c>
      <c r="D91" t="s">
        <v>305</v>
      </c>
      <c r="E91" t="s">
        <v>305</v>
      </c>
      <c r="F91" t="s">
        <v>306</v>
      </c>
      <c r="G91" t="s">
        <v>306</v>
      </c>
      <c r="H91"/>
      <c r="I91" t="str">
        <f t="shared" si="6"/>
        <v>2020-01-01</v>
      </c>
      <c r="J91" t="s">
        <v>270</v>
      </c>
      <c r="K91"/>
      <c r="L91"/>
      <c r="M91" t="s">
        <v>541</v>
      </c>
      <c r="N91" t="s">
        <v>107</v>
      </c>
      <c r="O91">
        <v>7</v>
      </c>
      <c r="P91">
        <v>1</v>
      </c>
      <c r="Q91" t="str">
        <f t="shared" si="7"/>
        <v>EF.7</v>
      </c>
      <c r="R91" t="str">
        <f t="shared" si="8"/>
        <v>EF.7.1</v>
      </c>
      <c r="S91" t="s">
        <v>714</v>
      </c>
      <c r="T91"/>
      <c r="U91"/>
      <c r="V91" t="s">
        <v>748</v>
      </c>
      <c r="W91"/>
      <c r="X91"/>
      <c r="Y91" t="s">
        <v>542</v>
      </c>
      <c r="Z91">
        <v>42</v>
      </c>
      <c r="AA91" t="s">
        <v>543</v>
      </c>
      <c r="AB91" t="s">
        <v>275</v>
      </c>
      <c r="AC91" s="26" t="s">
        <v>565</v>
      </c>
      <c r="AD91" s="26" t="s">
        <v>566</v>
      </c>
      <c r="AE91" s="26" t="s">
        <v>714</v>
      </c>
      <c r="AF91" t="s">
        <v>321</v>
      </c>
      <c r="AG91" t="s">
        <v>544</v>
      </c>
      <c r="AH91" s="7" t="s">
        <v>748</v>
      </c>
      <c r="AI91" t="s">
        <v>320</v>
      </c>
      <c r="AJ91" t="s">
        <v>320</v>
      </c>
      <c r="AK91" t="s">
        <v>354</v>
      </c>
    </row>
    <row r="92" spans="1:37" s="10" customFormat="1" ht="13.25" customHeight="1" x14ac:dyDescent="0.15">
      <c r="A92" t="s">
        <v>316</v>
      </c>
      <c r="B92" t="s">
        <v>315</v>
      </c>
      <c r="C92" t="s">
        <v>304</v>
      </c>
      <c r="D92" t="s">
        <v>305</v>
      </c>
      <c r="E92" t="s">
        <v>305</v>
      </c>
      <c r="F92" t="s">
        <v>306</v>
      </c>
      <c r="G92" t="s">
        <v>306</v>
      </c>
      <c r="H92"/>
      <c r="I92" t="str">
        <f t="shared" si="6"/>
        <v>2020-01-01</v>
      </c>
      <c r="J92" t="s">
        <v>270</v>
      </c>
      <c r="K92"/>
      <c r="L92"/>
      <c r="M92" t="s">
        <v>497</v>
      </c>
      <c r="N92" t="s">
        <v>107</v>
      </c>
      <c r="O92">
        <v>7</v>
      </c>
      <c r="P92">
        <v>2</v>
      </c>
      <c r="Q92" t="str">
        <f t="shared" si="7"/>
        <v>EF.7</v>
      </c>
      <c r="R92" t="str">
        <f t="shared" si="8"/>
        <v>EF.7.2</v>
      </c>
      <c r="S92" s="19" t="s">
        <v>545</v>
      </c>
      <c r="T92" s="19">
        <v>231.8</v>
      </c>
      <c r="U92"/>
      <c r="V92" s="19" t="s">
        <v>546</v>
      </c>
      <c r="W92" s="27">
        <f>T92</f>
        <v>231.8</v>
      </c>
      <c r="X92" t="str">
        <f>V92</f>
        <v>Minutes</v>
      </c>
      <c r="Y92" t="s">
        <v>317</v>
      </c>
      <c r="Z92"/>
      <c r="AA92"/>
      <c r="AB92" t="s">
        <v>275</v>
      </c>
      <c r="AC92" s="26" t="s">
        <v>565</v>
      </c>
      <c r="AD92" s="26" t="s">
        <v>566</v>
      </c>
      <c r="AE92" s="26" t="s">
        <v>567</v>
      </c>
      <c r="AF92" t="s">
        <v>321</v>
      </c>
      <c r="AG92" t="s">
        <v>547</v>
      </c>
      <c r="AH92" s="7" t="s">
        <v>749</v>
      </c>
      <c r="AI92" t="s">
        <v>320</v>
      </c>
      <c r="AJ92" t="s">
        <v>320</v>
      </c>
      <c r="AK92" t="s">
        <v>320</v>
      </c>
    </row>
    <row r="93" spans="1:37" s="10" customFormat="1" ht="13.25" customHeight="1" x14ac:dyDescent="0.15">
      <c r="A93" t="s">
        <v>316</v>
      </c>
      <c r="B93" t="s">
        <v>315</v>
      </c>
      <c r="C93" t="s">
        <v>304</v>
      </c>
      <c r="D93" t="s">
        <v>305</v>
      </c>
      <c r="E93" t="s">
        <v>305</v>
      </c>
      <c r="F93" t="s">
        <v>306</v>
      </c>
      <c r="G93" t="s">
        <v>306</v>
      </c>
      <c r="H93"/>
      <c r="I93" t="str">
        <f t="shared" si="6"/>
        <v>2020-01-01</v>
      </c>
      <c r="J93" t="s">
        <v>270</v>
      </c>
      <c r="K93"/>
      <c r="L93"/>
      <c r="M93" t="s">
        <v>503</v>
      </c>
      <c r="N93" t="s">
        <v>107</v>
      </c>
      <c r="O93">
        <v>7</v>
      </c>
      <c r="P93">
        <v>3</v>
      </c>
      <c r="Q93" t="str">
        <f t="shared" si="7"/>
        <v>EF.7</v>
      </c>
      <c r="R93" t="str">
        <f t="shared" si="8"/>
        <v>EF.7.3</v>
      </c>
      <c r="S93" s="19" t="s">
        <v>548</v>
      </c>
      <c r="T93" s="19">
        <v>1.47</v>
      </c>
      <c r="U93"/>
      <c r="V93" s="19" t="s">
        <v>546</v>
      </c>
      <c r="W93" s="27">
        <f>T93</f>
        <v>1.47</v>
      </c>
      <c r="X93" t="str">
        <f>V93</f>
        <v>Minutes</v>
      </c>
      <c r="Y93" t="s">
        <v>317</v>
      </c>
      <c r="Z93"/>
      <c r="AA93"/>
      <c r="AB93" t="s">
        <v>275</v>
      </c>
      <c r="AC93" s="26" t="s">
        <v>565</v>
      </c>
      <c r="AD93" s="26" t="s">
        <v>566</v>
      </c>
      <c r="AE93" s="26" t="s">
        <v>568</v>
      </c>
      <c r="AF93" t="s">
        <v>321</v>
      </c>
      <c r="AG93" t="s">
        <v>549</v>
      </c>
      <c r="AH93" s="7" t="s">
        <v>749</v>
      </c>
      <c r="AI93" t="s">
        <v>320</v>
      </c>
      <c r="AJ93" t="s">
        <v>320</v>
      </c>
      <c r="AK93" t="s">
        <v>320</v>
      </c>
    </row>
    <row r="94" spans="1:37" s="10" customFormat="1" ht="13.25" customHeight="1" x14ac:dyDescent="0.15">
      <c r="A94" t="s">
        <v>316</v>
      </c>
      <c r="B94" t="s">
        <v>315</v>
      </c>
      <c r="C94" t="s">
        <v>304</v>
      </c>
      <c r="D94" t="s">
        <v>305</v>
      </c>
      <c r="E94" t="s">
        <v>305</v>
      </c>
      <c r="F94" t="s">
        <v>306</v>
      </c>
      <c r="G94" t="s">
        <v>306</v>
      </c>
      <c r="H94"/>
      <c r="I94" t="str">
        <f t="shared" si="6"/>
        <v>2020-01-01</v>
      </c>
      <c r="J94" t="s">
        <v>270</v>
      </c>
      <c r="K94"/>
      <c r="L94"/>
      <c r="M94" t="s">
        <v>507</v>
      </c>
      <c r="N94" t="s">
        <v>107</v>
      </c>
      <c r="O94">
        <v>7</v>
      </c>
      <c r="P94">
        <v>4</v>
      </c>
      <c r="Q94" t="str">
        <f t="shared" si="7"/>
        <v>EF.7</v>
      </c>
      <c r="R94" t="str">
        <f t="shared" si="8"/>
        <v>EF.7.4</v>
      </c>
      <c r="S94" s="19" t="s">
        <v>550</v>
      </c>
      <c r="T94" s="19">
        <v>158</v>
      </c>
      <c r="U94"/>
      <c r="V94" s="19" t="s">
        <v>546</v>
      </c>
      <c r="W94" s="27">
        <f>T94</f>
        <v>158</v>
      </c>
      <c r="X94" t="str">
        <f>V94</f>
        <v>Minutes</v>
      </c>
      <c r="Y94" t="s">
        <v>317</v>
      </c>
      <c r="Z94"/>
      <c r="AA94"/>
      <c r="AB94" t="s">
        <v>275</v>
      </c>
      <c r="AC94" s="26" t="s">
        <v>565</v>
      </c>
      <c r="AD94" s="26" t="s">
        <v>566</v>
      </c>
      <c r="AE94" s="26" t="s">
        <v>569</v>
      </c>
      <c r="AF94" t="s">
        <v>321</v>
      </c>
      <c r="AG94" t="s">
        <v>551</v>
      </c>
      <c r="AH94" s="7" t="s">
        <v>749</v>
      </c>
      <c r="AI94" t="s">
        <v>320</v>
      </c>
      <c r="AJ94" t="s">
        <v>320</v>
      </c>
      <c r="AK94" t="s">
        <v>320</v>
      </c>
    </row>
    <row r="95" spans="1:37" s="5" customFormat="1" ht="13.25" customHeight="1" x14ac:dyDescent="0.15">
      <c r="A95" t="s">
        <v>316</v>
      </c>
      <c r="B95" t="s">
        <v>315</v>
      </c>
      <c r="C95" t="s">
        <v>304</v>
      </c>
      <c r="D95" t="s">
        <v>305</v>
      </c>
      <c r="E95" t="s">
        <v>305</v>
      </c>
      <c r="F95" t="s">
        <v>306</v>
      </c>
      <c r="G95" t="s">
        <v>306</v>
      </c>
      <c r="H95"/>
      <c r="I95" t="str">
        <f t="shared" si="6"/>
        <v>2020-01-01</v>
      </c>
      <c r="J95" t="s">
        <v>270</v>
      </c>
      <c r="K95"/>
      <c r="L95"/>
      <c r="M95" t="s">
        <v>552</v>
      </c>
      <c r="N95" t="s">
        <v>107</v>
      </c>
      <c r="O95">
        <v>7</v>
      </c>
      <c r="P95">
        <v>5</v>
      </c>
      <c r="Q95" t="str">
        <f t="shared" si="7"/>
        <v>EF.7</v>
      </c>
      <c r="R95" t="str">
        <f t="shared" si="8"/>
        <v>EF.7.5</v>
      </c>
      <c r="S95" s="19" t="s">
        <v>715</v>
      </c>
      <c r="T95"/>
      <c r="U95"/>
      <c r="V95" s="19" t="s">
        <v>553</v>
      </c>
      <c r="W95" s="19"/>
      <c r="X95" s="19"/>
      <c r="Y95" t="s">
        <v>317</v>
      </c>
      <c r="Z95"/>
      <c r="AA95"/>
      <c r="AB95" t="s">
        <v>275</v>
      </c>
      <c r="AC95" s="26" t="s">
        <v>565</v>
      </c>
      <c r="AD95" s="26" t="s">
        <v>566</v>
      </c>
      <c r="AE95" s="26" t="s">
        <v>715</v>
      </c>
      <c r="AF95" t="s">
        <v>321</v>
      </c>
      <c r="AG95" t="s">
        <v>554</v>
      </c>
      <c r="AH95" s="7" t="s">
        <v>749</v>
      </c>
      <c r="AI95" t="s">
        <v>320</v>
      </c>
      <c r="AJ95" t="s">
        <v>320</v>
      </c>
      <c r="AK95" s="19" t="s">
        <v>354</v>
      </c>
    </row>
    <row r="96" spans="1:37" s="5" customFormat="1" ht="13.25" customHeight="1" x14ac:dyDescent="0.15">
      <c r="A96" t="s">
        <v>316</v>
      </c>
      <c r="B96" t="s">
        <v>315</v>
      </c>
      <c r="C96" t="s">
        <v>304</v>
      </c>
      <c r="D96" t="s">
        <v>305</v>
      </c>
      <c r="E96" t="s">
        <v>305</v>
      </c>
      <c r="F96" t="s">
        <v>306</v>
      </c>
      <c r="G96" t="s">
        <v>306</v>
      </c>
      <c r="H96"/>
      <c r="I96" t="str">
        <f t="shared" si="6"/>
        <v>2020-01-01</v>
      </c>
      <c r="J96" t="s">
        <v>270</v>
      </c>
      <c r="K96"/>
      <c r="L96"/>
      <c r="M96" t="s">
        <v>493</v>
      </c>
      <c r="N96" t="s">
        <v>107</v>
      </c>
      <c r="O96">
        <v>8</v>
      </c>
      <c r="P96">
        <v>1</v>
      </c>
      <c r="Q96" t="str">
        <f t="shared" si="7"/>
        <v>EF.8</v>
      </c>
      <c r="R96" t="str">
        <f t="shared" si="8"/>
        <v>EF.8.1</v>
      </c>
      <c r="S96" t="s">
        <v>706</v>
      </c>
      <c r="T96" s="46">
        <v>0.14000000000000001</v>
      </c>
      <c r="U96"/>
      <c r="V96" t="s">
        <v>537</v>
      </c>
      <c r="W96" s="45">
        <f>T96</f>
        <v>0.14000000000000001</v>
      </c>
      <c r="X96" t="s">
        <v>448</v>
      </c>
      <c r="Y96"/>
      <c r="Z96"/>
      <c r="AA96"/>
      <c r="AB96" t="s">
        <v>275</v>
      </c>
      <c r="AC96" s="26" t="s">
        <v>565</v>
      </c>
      <c r="AD96" s="26" t="s">
        <v>705</v>
      </c>
      <c r="AE96" s="26" t="s">
        <v>706</v>
      </c>
      <c r="AF96" t="s">
        <v>321</v>
      </c>
      <c r="AG96" t="s">
        <v>494</v>
      </c>
      <c r="AH96" s="7" t="s">
        <v>537</v>
      </c>
      <c r="AI96" t="s">
        <v>320</v>
      </c>
      <c r="AJ96" t="s">
        <v>320</v>
      </c>
      <c r="AK96" t="s">
        <v>320</v>
      </c>
    </row>
    <row r="97" spans="1:37" s="5" customFormat="1" ht="13.25" customHeight="1" x14ac:dyDescent="0.15">
      <c r="A97" t="s">
        <v>316</v>
      </c>
      <c r="B97" t="s">
        <v>315</v>
      </c>
      <c r="C97" t="s">
        <v>304</v>
      </c>
      <c r="D97" t="s">
        <v>305</v>
      </c>
      <c r="E97" t="s">
        <v>305</v>
      </c>
      <c r="F97" t="s">
        <v>306</v>
      </c>
      <c r="G97" t="s">
        <v>306</v>
      </c>
      <c r="H97"/>
      <c r="I97" t="str">
        <f t="shared" si="6"/>
        <v>2020-01-01</v>
      </c>
      <c r="J97" t="s">
        <v>270</v>
      </c>
      <c r="K97"/>
      <c r="L97"/>
      <c r="M97" t="s">
        <v>495</v>
      </c>
      <c r="N97" t="s">
        <v>107</v>
      </c>
      <c r="O97">
        <v>8</v>
      </c>
      <c r="P97">
        <v>2</v>
      </c>
      <c r="Q97" t="str">
        <f t="shared" si="7"/>
        <v>EF.8</v>
      </c>
      <c r="R97" t="str">
        <f t="shared" si="8"/>
        <v>EF.8.2</v>
      </c>
      <c r="S97" t="s">
        <v>707</v>
      </c>
      <c r="T97" s="46">
        <v>2.8999999999999998E-3</v>
      </c>
      <c r="U97"/>
      <c r="V97" t="s">
        <v>537</v>
      </c>
      <c r="W97" s="45">
        <f>T97</f>
        <v>2.8999999999999998E-3</v>
      </c>
      <c r="X97" t="s">
        <v>448</v>
      </c>
      <c r="Y97"/>
      <c r="Z97"/>
      <c r="AA97"/>
      <c r="AB97" t="s">
        <v>275</v>
      </c>
      <c r="AC97" s="26" t="s">
        <v>565</v>
      </c>
      <c r="AD97" s="26" t="s">
        <v>705</v>
      </c>
      <c r="AE97" s="26" t="s">
        <v>707</v>
      </c>
      <c r="AF97" t="s">
        <v>321</v>
      </c>
      <c r="AG97" t="s">
        <v>496</v>
      </c>
      <c r="AH97" s="7" t="s">
        <v>537</v>
      </c>
      <c r="AI97" t="s">
        <v>320</v>
      </c>
      <c r="AJ97" t="s">
        <v>320</v>
      </c>
      <c r="AK97" t="s">
        <v>320</v>
      </c>
    </row>
    <row r="98" spans="1:37" s="5" customFormat="1" ht="13.25" customHeight="1" x14ac:dyDescent="0.15">
      <c r="A98" t="s">
        <v>316</v>
      </c>
      <c r="B98" t="s">
        <v>315</v>
      </c>
      <c r="C98" t="s">
        <v>304</v>
      </c>
      <c r="D98" t="s">
        <v>305</v>
      </c>
      <c r="E98" t="s">
        <v>305</v>
      </c>
      <c r="F98" t="s">
        <v>306</v>
      </c>
      <c r="G98" t="s">
        <v>306</v>
      </c>
      <c r="H98"/>
      <c r="I98" t="str">
        <f t="shared" si="6"/>
        <v>2020-01-01</v>
      </c>
      <c r="J98" t="s">
        <v>270</v>
      </c>
      <c r="K98"/>
      <c r="L98"/>
      <c r="M98" t="s">
        <v>516</v>
      </c>
      <c r="N98" t="s">
        <v>107</v>
      </c>
      <c r="O98">
        <v>8</v>
      </c>
      <c r="P98">
        <v>3</v>
      </c>
      <c r="Q98" t="str">
        <f t="shared" si="7"/>
        <v>EF.8</v>
      </c>
      <c r="R98" t="str">
        <f t="shared" si="8"/>
        <v>EF.8.3</v>
      </c>
      <c r="S98" t="s">
        <v>708</v>
      </c>
      <c r="T98">
        <v>23</v>
      </c>
      <c r="U98"/>
      <c r="V98" t="s">
        <v>746</v>
      </c>
      <c r="W98"/>
      <c r="X98"/>
      <c r="Y98" t="s">
        <v>518</v>
      </c>
      <c r="Z98">
        <v>8</v>
      </c>
      <c r="AA98" t="s">
        <v>519</v>
      </c>
      <c r="AB98" t="s">
        <v>275</v>
      </c>
      <c r="AC98" s="26" t="s">
        <v>565</v>
      </c>
      <c r="AD98" s="26" t="s">
        <v>705</v>
      </c>
      <c r="AE98" s="26" t="s">
        <v>708</v>
      </c>
      <c r="AF98" t="s">
        <v>321</v>
      </c>
      <c r="AG98" t="s">
        <v>520</v>
      </c>
      <c r="AH98" s="7" t="s">
        <v>746</v>
      </c>
      <c r="AI98" t="s">
        <v>320</v>
      </c>
      <c r="AJ98" t="s">
        <v>320</v>
      </c>
      <c r="AK98" s="46" t="s">
        <v>517</v>
      </c>
    </row>
    <row r="99" spans="1:37" s="5" customFormat="1" ht="13.25" customHeight="1" x14ac:dyDescent="0.15">
      <c r="A99" t="s">
        <v>316</v>
      </c>
      <c r="B99" t="s">
        <v>315</v>
      </c>
      <c r="C99" t="s">
        <v>304</v>
      </c>
      <c r="D99" t="s">
        <v>305</v>
      </c>
      <c r="E99" t="s">
        <v>305</v>
      </c>
      <c r="F99" t="s">
        <v>306</v>
      </c>
      <c r="G99" t="s">
        <v>306</v>
      </c>
      <c r="H99"/>
      <c r="I99" t="str">
        <f t="shared" si="6"/>
        <v>2020-01-01</v>
      </c>
      <c r="J99" t="s">
        <v>270</v>
      </c>
      <c r="K99"/>
      <c r="L99"/>
      <c r="M99" t="s">
        <v>521</v>
      </c>
      <c r="N99" t="s">
        <v>107</v>
      </c>
      <c r="O99">
        <v>8</v>
      </c>
      <c r="P99">
        <v>4</v>
      </c>
      <c r="Q99" t="str">
        <f t="shared" si="7"/>
        <v>EF.8</v>
      </c>
      <c r="R99" t="str">
        <f t="shared" si="8"/>
        <v>EF.8.4</v>
      </c>
      <c r="S99" t="s">
        <v>709</v>
      </c>
      <c r="T99"/>
      <c r="U99"/>
      <c r="V99" t="s">
        <v>746</v>
      </c>
      <c r="W99"/>
      <c r="X99"/>
      <c r="Y99" t="s">
        <v>518</v>
      </c>
      <c r="Z99">
        <v>8</v>
      </c>
      <c r="AA99" t="s">
        <v>519</v>
      </c>
      <c r="AB99" t="s">
        <v>275</v>
      </c>
      <c r="AC99" s="26" t="s">
        <v>565</v>
      </c>
      <c r="AD99" s="26" t="s">
        <v>705</v>
      </c>
      <c r="AE99" s="26" t="s">
        <v>709</v>
      </c>
      <c r="AF99" t="s">
        <v>321</v>
      </c>
      <c r="AG99" t="s">
        <v>522</v>
      </c>
      <c r="AH99" s="7" t="s">
        <v>746</v>
      </c>
      <c r="AI99" t="s">
        <v>320</v>
      </c>
      <c r="AJ99" t="s">
        <v>320</v>
      </c>
      <c r="AK99" t="s">
        <v>517</v>
      </c>
    </row>
    <row r="100" spans="1:37" s="5" customFormat="1" ht="13.25" customHeight="1" x14ac:dyDescent="0.15">
      <c r="A100" t="s">
        <v>316</v>
      </c>
      <c r="B100" t="s">
        <v>315</v>
      </c>
      <c r="C100" t="s">
        <v>304</v>
      </c>
      <c r="D100" t="s">
        <v>305</v>
      </c>
      <c r="E100" t="s">
        <v>305</v>
      </c>
      <c r="F100" t="s">
        <v>306</v>
      </c>
      <c r="G100" t="s">
        <v>306</v>
      </c>
      <c r="H100"/>
      <c r="I100" t="str">
        <f t="shared" si="6"/>
        <v>2020-01-01</v>
      </c>
      <c r="J100" t="s">
        <v>270</v>
      </c>
      <c r="K100"/>
      <c r="L100"/>
      <c r="M100" t="s">
        <v>523</v>
      </c>
      <c r="N100" t="s">
        <v>107</v>
      </c>
      <c r="O100">
        <v>8</v>
      </c>
      <c r="P100">
        <v>5</v>
      </c>
      <c r="Q100" t="str">
        <f t="shared" si="7"/>
        <v>EF.8</v>
      </c>
      <c r="R100" t="str">
        <f t="shared" si="8"/>
        <v>EF.8.5</v>
      </c>
      <c r="S100" t="s">
        <v>710</v>
      </c>
      <c r="T100"/>
      <c r="U100"/>
      <c r="V100" t="s">
        <v>747</v>
      </c>
      <c r="W100"/>
      <c r="X100"/>
      <c r="Y100" t="s">
        <v>518</v>
      </c>
      <c r="Z100">
        <v>8</v>
      </c>
      <c r="AA100" t="s">
        <v>524</v>
      </c>
      <c r="AB100" t="s">
        <v>275</v>
      </c>
      <c r="AC100" s="26" t="s">
        <v>565</v>
      </c>
      <c r="AD100" s="26" t="s">
        <v>705</v>
      </c>
      <c r="AE100" s="26" t="s">
        <v>710</v>
      </c>
      <c r="AF100" t="s">
        <v>321</v>
      </c>
      <c r="AG100" t="s">
        <v>525</v>
      </c>
      <c r="AH100" s="7" t="s">
        <v>747</v>
      </c>
      <c r="AI100" t="s">
        <v>320</v>
      </c>
      <c r="AJ100" t="s">
        <v>320</v>
      </c>
      <c r="AK100" t="s">
        <v>517</v>
      </c>
    </row>
    <row r="101" spans="1:37" s="5" customFormat="1" ht="13.25" customHeight="1" x14ac:dyDescent="0.15">
      <c r="A101" t="s">
        <v>316</v>
      </c>
      <c r="B101" t="s">
        <v>315</v>
      </c>
      <c r="C101" t="s">
        <v>304</v>
      </c>
      <c r="D101" t="s">
        <v>305</v>
      </c>
      <c r="E101" t="s">
        <v>305</v>
      </c>
      <c r="F101" t="s">
        <v>306</v>
      </c>
      <c r="G101" t="s">
        <v>306</v>
      </c>
      <c r="H101"/>
      <c r="I101" t="str">
        <f t="shared" si="6"/>
        <v>2020-01-01</v>
      </c>
      <c r="J101" t="s">
        <v>270</v>
      </c>
      <c r="K101"/>
      <c r="L101"/>
      <c r="M101" t="s">
        <v>526</v>
      </c>
      <c r="N101" t="s">
        <v>107</v>
      </c>
      <c r="O101">
        <v>8</v>
      </c>
      <c r="P101">
        <v>6</v>
      </c>
      <c r="Q101" t="str">
        <f t="shared" si="7"/>
        <v>EF.8</v>
      </c>
      <c r="R101" t="str">
        <f t="shared" si="8"/>
        <v>EF.8.6</v>
      </c>
      <c r="S101" t="s">
        <v>711</v>
      </c>
      <c r="T101"/>
      <c r="U101"/>
      <c r="V101" t="s">
        <v>747</v>
      </c>
      <c r="W101"/>
      <c r="X101"/>
      <c r="Y101" t="s">
        <v>518</v>
      </c>
      <c r="Z101">
        <v>8</v>
      </c>
      <c r="AA101" t="s">
        <v>524</v>
      </c>
      <c r="AB101" t="s">
        <v>275</v>
      </c>
      <c r="AC101" s="26" t="s">
        <v>565</v>
      </c>
      <c r="AD101" s="26" t="s">
        <v>705</v>
      </c>
      <c r="AE101" s="26" t="s">
        <v>711</v>
      </c>
      <c r="AF101" t="s">
        <v>321</v>
      </c>
      <c r="AG101" t="s">
        <v>527</v>
      </c>
      <c r="AH101" s="7" t="s">
        <v>747</v>
      </c>
      <c r="AI101" t="s">
        <v>320</v>
      </c>
      <c r="AJ101" t="s">
        <v>320</v>
      </c>
      <c r="AK101" t="s">
        <v>517</v>
      </c>
    </row>
    <row r="102" spans="1:37" s="5" customFormat="1" ht="13.25" customHeight="1" x14ac:dyDescent="0.15">
      <c r="A102" t="s">
        <v>316</v>
      </c>
      <c r="B102" t="s">
        <v>315</v>
      </c>
      <c r="C102" t="s">
        <v>304</v>
      </c>
      <c r="D102" t="s">
        <v>305</v>
      </c>
      <c r="E102" t="s">
        <v>305</v>
      </c>
      <c r="F102" t="s">
        <v>306</v>
      </c>
      <c r="G102" t="s">
        <v>306</v>
      </c>
      <c r="H102"/>
      <c r="I102" t="str">
        <f t="shared" si="6"/>
        <v>2020-01-01</v>
      </c>
      <c r="J102" t="s">
        <v>270</v>
      </c>
      <c r="K102"/>
      <c r="L102"/>
      <c r="M102" t="s">
        <v>475</v>
      </c>
      <c r="N102" t="s">
        <v>107</v>
      </c>
      <c r="O102">
        <v>9</v>
      </c>
      <c r="P102">
        <v>1</v>
      </c>
      <c r="Q102" t="str">
        <f t="shared" si="7"/>
        <v>EF.9</v>
      </c>
      <c r="R102" t="str">
        <f t="shared" si="8"/>
        <v>EF.9.1</v>
      </c>
      <c r="S102" t="s">
        <v>698</v>
      </c>
      <c r="T102"/>
      <c r="U102"/>
      <c r="V102" t="s">
        <v>744</v>
      </c>
      <c r="W102"/>
      <c r="X102"/>
      <c r="Y102" t="s">
        <v>518</v>
      </c>
      <c r="Z102">
        <v>6</v>
      </c>
      <c r="AA102"/>
      <c r="AB102" t="s">
        <v>275</v>
      </c>
      <c r="AC102" s="26" t="s">
        <v>565</v>
      </c>
      <c r="AD102" s="26" t="s">
        <v>697</v>
      </c>
      <c r="AE102" s="26" t="s">
        <v>698</v>
      </c>
      <c r="AF102" t="s">
        <v>321</v>
      </c>
      <c r="AG102" t="s">
        <v>477</v>
      </c>
      <c r="AH102" s="7" t="s">
        <v>744</v>
      </c>
      <c r="AI102" t="s">
        <v>320</v>
      </c>
      <c r="AJ102" t="s">
        <v>320</v>
      </c>
      <c r="AK102" t="s">
        <v>528</v>
      </c>
    </row>
    <row r="103" spans="1:37" s="5" customFormat="1" ht="13.25" customHeight="1" x14ac:dyDescent="0.15">
      <c r="A103" t="s">
        <v>316</v>
      </c>
      <c r="B103" t="s">
        <v>315</v>
      </c>
      <c r="C103" t="s">
        <v>304</v>
      </c>
      <c r="D103" t="s">
        <v>305</v>
      </c>
      <c r="E103" t="s">
        <v>305</v>
      </c>
      <c r="F103" t="s">
        <v>306</v>
      </c>
      <c r="G103" t="s">
        <v>306</v>
      </c>
      <c r="H103"/>
      <c r="I103" t="str">
        <f t="shared" si="6"/>
        <v>2020-01-01</v>
      </c>
      <c r="J103" t="s">
        <v>270</v>
      </c>
      <c r="K103"/>
      <c r="L103"/>
      <c r="M103" t="s">
        <v>478</v>
      </c>
      <c r="N103" t="s">
        <v>107</v>
      </c>
      <c r="O103">
        <v>9</v>
      </c>
      <c r="P103">
        <v>2</v>
      </c>
      <c r="Q103" t="str">
        <f t="shared" si="7"/>
        <v>EF.9</v>
      </c>
      <c r="R103" t="str">
        <f t="shared" si="8"/>
        <v>EF.9.2</v>
      </c>
      <c r="S103" t="s">
        <v>699</v>
      </c>
      <c r="T103"/>
      <c r="U103"/>
      <c r="V103" t="s">
        <v>744</v>
      </c>
      <c r="W103"/>
      <c r="X103"/>
      <c r="Y103" t="s">
        <v>518</v>
      </c>
      <c r="Z103">
        <v>6</v>
      </c>
      <c r="AA103"/>
      <c r="AB103" t="s">
        <v>275</v>
      </c>
      <c r="AC103" s="26" t="s">
        <v>565</v>
      </c>
      <c r="AD103" s="26" t="s">
        <v>697</v>
      </c>
      <c r="AE103" s="26" t="s">
        <v>699</v>
      </c>
      <c r="AF103" t="s">
        <v>321</v>
      </c>
      <c r="AG103" t="s">
        <v>479</v>
      </c>
      <c r="AH103" s="7" t="s">
        <v>744</v>
      </c>
      <c r="AI103" t="s">
        <v>320</v>
      </c>
      <c r="AJ103" t="s">
        <v>320</v>
      </c>
      <c r="AK103" t="s">
        <v>528</v>
      </c>
    </row>
    <row r="104" spans="1:37" s="5" customFormat="1" ht="13.25" customHeight="1" x14ac:dyDescent="0.15">
      <c r="A104" t="s">
        <v>316</v>
      </c>
      <c r="B104" t="s">
        <v>315</v>
      </c>
      <c r="C104" t="s">
        <v>304</v>
      </c>
      <c r="D104" t="s">
        <v>305</v>
      </c>
      <c r="E104" t="s">
        <v>305</v>
      </c>
      <c r="F104" t="s">
        <v>306</v>
      </c>
      <c r="G104" t="s">
        <v>306</v>
      </c>
      <c r="H104"/>
      <c r="I104" t="str">
        <f t="shared" si="6"/>
        <v>2020-01-01</v>
      </c>
      <c r="J104" t="s">
        <v>270</v>
      </c>
      <c r="K104"/>
      <c r="L104"/>
      <c r="M104" t="s">
        <v>480</v>
      </c>
      <c r="N104" t="s">
        <v>107</v>
      </c>
      <c r="O104">
        <v>9</v>
      </c>
      <c r="P104">
        <v>3</v>
      </c>
      <c r="Q104" t="str">
        <f t="shared" si="7"/>
        <v>EF.9</v>
      </c>
      <c r="R104" t="str">
        <f t="shared" si="8"/>
        <v>EF.9.3</v>
      </c>
      <c r="S104" t="s">
        <v>700</v>
      </c>
      <c r="T104"/>
      <c r="U104"/>
      <c r="V104" t="s">
        <v>744</v>
      </c>
      <c r="W104"/>
      <c r="X104"/>
      <c r="Y104" t="s">
        <v>518</v>
      </c>
      <c r="Z104">
        <v>6</v>
      </c>
      <c r="AA104"/>
      <c r="AB104" t="s">
        <v>275</v>
      </c>
      <c r="AC104" s="26" t="s">
        <v>565</v>
      </c>
      <c r="AD104" s="26" t="s">
        <v>697</v>
      </c>
      <c r="AE104" s="26" t="s">
        <v>700</v>
      </c>
      <c r="AF104" t="s">
        <v>321</v>
      </c>
      <c r="AG104" t="s">
        <v>481</v>
      </c>
      <c r="AH104" s="7" t="s">
        <v>744</v>
      </c>
      <c r="AI104" t="s">
        <v>320</v>
      </c>
      <c r="AJ104" t="s">
        <v>320</v>
      </c>
      <c r="AK104" t="s">
        <v>528</v>
      </c>
    </row>
    <row r="105" spans="1:37" s="5" customFormat="1" ht="13.25" customHeight="1" x14ac:dyDescent="0.15">
      <c r="A105" t="s">
        <v>316</v>
      </c>
      <c r="B105" t="s">
        <v>315</v>
      </c>
      <c r="C105" t="s">
        <v>304</v>
      </c>
      <c r="D105" t="s">
        <v>305</v>
      </c>
      <c r="E105" t="s">
        <v>305</v>
      </c>
      <c r="F105" t="s">
        <v>306</v>
      </c>
      <c r="G105" t="s">
        <v>306</v>
      </c>
      <c r="H105"/>
      <c r="I105" t="str">
        <f t="shared" si="6"/>
        <v>2020-01-01</v>
      </c>
      <c r="J105" t="s">
        <v>270</v>
      </c>
      <c r="K105"/>
      <c r="L105"/>
      <c r="M105" t="s">
        <v>482</v>
      </c>
      <c r="N105" t="s">
        <v>107</v>
      </c>
      <c r="O105">
        <v>9</v>
      </c>
      <c r="P105">
        <v>4</v>
      </c>
      <c r="Q105" t="str">
        <f t="shared" si="7"/>
        <v>EF.9</v>
      </c>
      <c r="R105" t="str">
        <f t="shared" si="8"/>
        <v>EF.9.4</v>
      </c>
      <c r="S105" t="s">
        <v>701</v>
      </c>
      <c r="T105"/>
      <c r="U105"/>
      <c r="V105" t="s">
        <v>745</v>
      </c>
      <c r="W105"/>
      <c r="X105"/>
      <c r="Y105" t="s">
        <v>518</v>
      </c>
      <c r="Z105">
        <v>6</v>
      </c>
      <c r="AA105"/>
      <c r="AB105" t="s">
        <v>275</v>
      </c>
      <c r="AC105" s="26" t="s">
        <v>565</v>
      </c>
      <c r="AD105" s="26" t="s">
        <v>697</v>
      </c>
      <c r="AE105" s="26" t="s">
        <v>701</v>
      </c>
      <c r="AF105" t="s">
        <v>321</v>
      </c>
      <c r="AG105" t="s">
        <v>484</v>
      </c>
      <c r="AH105" s="7" t="s">
        <v>745</v>
      </c>
      <c r="AI105" t="s">
        <v>320</v>
      </c>
      <c r="AJ105" t="s">
        <v>320</v>
      </c>
      <c r="AK105" t="s">
        <v>528</v>
      </c>
    </row>
    <row r="106" spans="1:37" s="5" customFormat="1" ht="13.25" customHeight="1" x14ac:dyDescent="0.15">
      <c r="A106" t="s">
        <v>316</v>
      </c>
      <c r="B106" t="s">
        <v>315</v>
      </c>
      <c r="C106" t="s">
        <v>304</v>
      </c>
      <c r="D106" t="s">
        <v>305</v>
      </c>
      <c r="E106" t="s">
        <v>305</v>
      </c>
      <c r="F106" t="s">
        <v>306</v>
      </c>
      <c r="G106" t="s">
        <v>306</v>
      </c>
      <c r="H106"/>
      <c r="I106" t="str">
        <f t="shared" si="6"/>
        <v>2020-01-01</v>
      </c>
      <c r="J106" t="s">
        <v>270</v>
      </c>
      <c r="K106"/>
      <c r="L106"/>
      <c r="M106" t="s">
        <v>485</v>
      </c>
      <c r="N106" t="s">
        <v>107</v>
      </c>
      <c r="O106">
        <v>9</v>
      </c>
      <c r="P106">
        <v>5</v>
      </c>
      <c r="Q106" t="str">
        <f t="shared" si="7"/>
        <v>EF.9</v>
      </c>
      <c r="R106" t="str">
        <f t="shared" si="8"/>
        <v>EF.9.5</v>
      </c>
      <c r="S106" t="s">
        <v>702</v>
      </c>
      <c r="T106"/>
      <c r="U106"/>
      <c r="V106" t="s">
        <v>745</v>
      </c>
      <c r="W106"/>
      <c r="X106"/>
      <c r="Y106" t="s">
        <v>518</v>
      </c>
      <c r="Z106">
        <v>6</v>
      </c>
      <c r="AA106"/>
      <c r="AB106" t="s">
        <v>275</v>
      </c>
      <c r="AC106" s="26" t="s">
        <v>565</v>
      </c>
      <c r="AD106" s="26" t="s">
        <v>697</v>
      </c>
      <c r="AE106" s="26" t="s">
        <v>702</v>
      </c>
      <c r="AF106" t="s">
        <v>321</v>
      </c>
      <c r="AG106" t="s">
        <v>487</v>
      </c>
      <c r="AH106" s="7" t="s">
        <v>745</v>
      </c>
      <c r="AI106" t="s">
        <v>320</v>
      </c>
      <c r="AJ106" t="s">
        <v>320</v>
      </c>
      <c r="AK106" t="s">
        <v>528</v>
      </c>
    </row>
    <row r="107" spans="1:37" s="5" customFormat="1" ht="13.25" customHeight="1" x14ac:dyDescent="0.15">
      <c r="A107" t="s">
        <v>316</v>
      </c>
      <c r="B107" t="s">
        <v>315</v>
      </c>
      <c r="C107" t="s">
        <v>304</v>
      </c>
      <c r="D107" t="s">
        <v>305</v>
      </c>
      <c r="E107" t="s">
        <v>305</v>
      </c>
      <c r="F107" t="s">
        <v>306</v>
      </c>
      <c r="G107" t="s">
        <v>306</v>
      </c>
      <c r="H107"/>
      <c r="I107" t="str">
        <f t="shared" si="6"/>
        <v>2020-01-01</v>
      </c>
      <c r="J107" t="s">
        <v>270</v>
      </c>
      <c r="K107"/>
      <c r="L107"/>
      <c r="M107" t="s">
        <v>488</v>
      </c>
      <c r="N107" t="s">
        <v>107</v>
      </c>
      <c r="O107">
        <v>9</v>
      </c>
      <c r="P107">
        <v>6</v>
      </c>
      <c r="Q107" t="str">
        <f t="shared" si="7"/>
        <v>EF.9</v>
      </c>
      <c r="R107" t="str">
        <f t="shared" si="8"/>
        <v>EF.9.6</v>
      </c>
      <c r="S107" t="s">
        <v>703</v>
      </c>
      <c r="T107">
        <v>252456</v>
      </c>
      <c r="U107"/>
      <c r="V107" t="s">
        <v>743</v>
      </c>
      <c r="W107">
        <f>T107</f>
        <v>252456</v>
      </c>
      <c r="X107" t="s">
        <v>445</v>
      </c>
      <c r="Y107" t="s">
        <v>518</v>
      </c>
      <c r="Z107">
        <v>6</v>
      </c>
      <c r="AA107"/>
      <c r="AB107" t="s">
        <v>275</v>
      </c>
      <c r="AC107" s="26" t="s">
        <v>565</v>
      </c>
      <c r="AD107" s="26" t="s">
        <v>697</v>
      </c>
      <c r="AE107" s="26" t="s">
        <v>703</v>
      </c>
      <c r="AF107" t="s">
        <v>321</v>
      </c>
      <c r="AG107" t="s">
        <v>490</v>
      </c>
      <c r="AH107" s="7" t="s">
        <v>743</v>
      </c>
      <c r="AI107" t="s">
        <v>320</v>
      </c>
      <c r="AJ107" t="s">
        <v>320</v>
      </c>
      <c r="AK107" t="s">
        <v>320</v>
      </c>
    </row>
    <row r="108" spans="1:37" s="5" customFormat="1" ht="13.25" customHeight="1" x14ac:dyDescent="0.15">
      <c r="A108" t="s">
        <v>316</v>
      </c>
      <c r="B108" t="s">
        <v>315</v>
      </c>
      <c r="C108" t="s">
        <v>304</v>
      </c>
      <c r="D108" t="s">
        <v>305</v>
      </c>
      <c r="E108" t="s">
        <v>305</v>
      </c>
      <c r="F108" t="s">
        <v>306</v>
      </c>
      <c r="G108" t="s">
        <v>306</v>
      </c>
      <c r="H108"/>
      <c r="I108" t="str">
        <f t="shared" si="6"/>
        <v>2020-01-01</v>
      </c>
      <c r="J108" t="s">
        <v>270</v>
      </c>
      <c r="K108"/>
      <c r="L108"/>
      <c r="M108" t="s">
        <v>491</v>
      </c>
      <c r="N108" t="s">
        <v>107</v>
      </c>
      <c r="O108">
        <v>9</v>
      </c>
      <c r="P108">
        <v>7</v>
      </c>
      <c r="Q108" t="str">
        <f t="shared" si="7"/>
        <v>EF.9</v>
      </c>
      <c r="R108" t="str">
        <f t="shared" si="8"/>
        <v>EF.9.7</v>
      </c>
      <c r="S108" t="s">
        <v>704</v>
      </c>
      <c r="T108" s="46">
        <f>(197963)/252456</f>
        <v>0.78414852489146625</v>
      </c>
      <c r="U108"/>
      <c r="V108" t="s">
        <v>743</v>
      </c>
      <c r="W108" s="45">
        <f>T108</f>
        <v>0.78414852489146625</v>
      </c>
      <c r="X108" t="s">
        <v>448</v>
      </c>
      <c r="Y108" t="s">
        <v>518</v>
      </c>
      <c r="Z108">
        <v>6</v>
      </c>
      <c r="AA108" t="s">
        <v>529</v>
      </c>
      <c r="AB108" t="s">
        <v>275</v>
      </c>
      <c r="AC108" s="26" t="s">
        <v>565</v>
      </c>
      <c r="AD108" s="26" t="s">
        <v>697</v>
      </c>
      <c r="AE108" s="26" t="s">
        <v>704</v>
      </c>
      <c r="AF108" t="s">
        <v>321</v>
      </c>
      <c r="AG108" t="s">
        <v>492</v>
      </c>
      <c r="AH108" s="7" t="s">
        <v>743</v>
      </c>
      <c r="AI108" t="s">
        <v>320</v>
      </c>
      <c r="AJ108" t="s">
        <v>320</v>
      </c>
      <c r="AK108" t="s">
        <v>320</v>
      </c>
    </row>
    <row r="109" spans="1:37" s="5" customFormat="1" ht="13.25" customHeight="1" x14ac:dyDescent="0.15">
      <c r="A109" t="s">
        <v>316</v>
      </c>
      <c r="B109" t="s">
        <v>315</v>
      </c>
      <c r="C109" t="s">
        <v>304</v>
      </c>
      <c r="D109" t="s">
        <v>305</v>
      </c>
      <c r="E109" t="s">
        <v>305</v>
      </c>
      <c r="F109" t="s">
        <v>306</v>
      </c>
      <c r="G109" t="s">
        <v>306</v>
      </c>
      <c r="H109"/>
      <c r="I109" t="str">
        <f t="shared" si="6"/>
        <v>2020-01-01</v>
      </c>
      <c r="J109" t="s">
        <v>270</v>
      </c>
      <c r="K109"/>
      <c r="L109"/>
      <c r="M109" t="s">
        <v>530</v>
      </c>
      <c r="N109" t="s">
        <v>107</v>
      </c>
      <c r="O109">
        <v>9</v>
      </c>
      <c r="P109">
        <v>8</v>
      </c>
      <c r="Q109" t="str">
        <f t="shared" si="7"/>
        <v>EF.9</v>
      </c>
      <c r="R109" t="str">
        <f t="shared" si="8"/>
        <v>EF.9.8</v>
      </c>
      <c r="S109" t="s">
        <v>712</v>
      </c>
      <c r="T109"/>
      <c r="U109"/>
      <c r="V109" t="s">
        <v>742</v>
      </c>
      <c r="W109"/>
      <c r="X109"/>
      <c r="Y109" t="s">
        <v>518</v>
      </c>
      <c r="Z109">
        <v>6</v>
      </c>
      <c r="AA109" s="47" t="s">
        <v>531</v>
      </c>
      <c r="AB109" t="s">
        <v>275</v>
      </c>
      <c r="AC109" s="26" t="s">
        <v>565</v>
      </c>
      <c r="AD109" s="26" t="s">
        <v>697</v>
      </c>
      <c r="AE109" s="26" t="s">
        <v>712</v>
      </c>
      <c r="AF109" t="s">
        <v>321</v>
      </c>
      <c r="AG109" t="s">
        <v>532</v>
      </c>
      <c r="AH109" s="7" t="s">
        <v>742</v>
      </c>
      <c r="AI109" t="s">
        <v>320</v>
      </c>
      <c r="AJ109" t="s">
        <v>320</v>
      </c>
      <c r="AK109" t="s">
        <v>517</v>
      </c>
    </row>
    <row r="110" spans="1:37" s="5" customFormat="1" ht="13.25" customHeight="1" x14ac:dyDescent="0.15">
      <c r="A110" t="s">
        <v>316</v>
      </c>
      <c r="B110" t="s">
        <v>315</v>
      </c>
      <c r="C110" t="s">
        <v>304</v>
      </c>
      <c r="D110" t="s">
        <v>305</v>
      </c>
      <c r="E110" t="s">
        <v>305</v>
      </c>
      <c r="F110" t="s">
        <v>306</v>
      </c>
      <c r="G110" t="s">
        <v>306</v>
      </c>
      <c r="H110"/>
      <c r="I110" t="str">
        <f t="shared" si="6"/>
        <v>2020-01-01</v>
      </c>
      <c r="J110" t="s">
        <v>270</v>
      </c>
      <c r="K110"/>
      <c r="L110"/>
      <c r="M110" t="s">
        <v>29</v>
      </c>
      <c r="N110" t="s">
        <v>38</v>
      </c>
      <c r="O110">
        <v>1</v>
      </c>
      <c r="P110">
        <v>1</v>
      </c>
      <c r="Q110" t="str">
        <f t="shared" si="7"/>
        <v>Em.1</v>
      </c>
      <c r="R110" t="str">
        <f t="shared" si="8"/>
        <v>Em.1.1</v>
      </c>
      <c r="S110" s="19" t="s">
        <v>787</v>
      </c>
      <c r="T110">
        <v>48807820</v>
      </c>
      <c r="U110"/>
      <c r="V110" t="s">
        <v>784</v>
      </c>
      <c r="W110" s="36">
        <f>T110</f>
        <v>48807820</v>
      </c>
      <c r="X110" s="7" t="s">
        <v>39</v>
      </c>
      <c r="Y110" t="s">
        <v>317</v>
      </c>
      <c r="Z110"/>
      <c r="AA110"/>
      <c r="AB110" t="s">
        <v>275</v>
      </c>
      <c r="AC110" s="26" t="s">
        <v>318</v>
      </c>
      <c r="AD110" s="26" t="s">
        <v>319</v>
      </c>
      <c r="AE110" s="26" t="s">
        <v>320</v>
      </c>
      <c r="AF110" t="s">
        <v>321</v>
      </c>
      <c r="AG110" s="5" t="s">
        <v>309</v>
      </c>
      <c r="AH110" s="7" t="s">
        <v>786</v>
      </c>
      <c r="AI110" t="s">
        <v>322</v>
      </c>
      <c r="AJ110" t="s">
        <v>323</v>
      </c>
      <c r="AK110" t="s">
        <v>783</v>
      </c>
    </row>
    <row r="111" spans="1:37" s="5" customFormat="1" ht="13.25" customHeight="1" x14ac:dyDescent="0.15">
      <c r="A111" t="s">
        <v>316</v>
      </c>
      <c r="B111" t="s">
        <v>315</v>
      </c>
      <c r="C111" t="s">
        <v>304</v>
      </c>
      <c r="D111" t="s">
        <v>305</v>
      </c>
      <c r="E111" t="s">
        <v>305</v>
      </c>
      <c r="F111" t="s">
        <v>306</v>
      </c>
      <c r="G111" t="s">
        <v>306</v>
      </c>
      <c r="H111"/>
      <c r="I111" t="str">
        <f t="shared" si="6"/>
        <v>2020-01-01</v>
      </c>
      <c r="J111" t="s">
        <v>270</v>
      </c>
      <c r="K111"/>
      <c r="L111"/>
      <c r="M111" t="s">
        <v>403</v>
      </c>
      <c r="N111" t="s">
        <v>38</v>
      </c>
      <c r="O111">
        <v>13</v>
      </c>
      <c r="P111">
        <v>1</v>
      </c>
      <c r="Q111" t="str">
        <f t="shared" si="7"/>
        <v>Em.13</v>
      </c>
      <c r="R111" t="str">
        <f t="shared" si="8"/>
        <v>Em.13.1</v>
      </c>
      <c r="S111" s="19" t="s">
        <v>793</v>
      </c>
      <c r="T111">
        <f>T110/14919000000</f>
        <v>3.2715208794155104E-3</v>
      </c>
      <c r="U111"/>
      <c r="V111" t="s">
        <v>510</v>
      </c>
      <c r="W111">
        <f>T111</f>
        <v>3.2715208794155104E-3</v>
      </c>
      <c r="X111" t="str">
        <f>V111</f>
        <v>mtCO2e/$</v>
      </c>
      <c r="Y111" t="s">
        <v>317</v>
      </c>
      <c r="Z111"/>
      <c r="AA111"/>
      <c r="AB111" t="s">
        <v>275</v>
      </c>
      <c r="AC111" s="26" t="s">
        <v>318</v>
      </c>
      <c r="AD111" s="26" t="s">
        <v>559</v>
      </c>
      <c r="AE111" s="26" t="s">
        <v>560</v>
      </c>
      <c r="AF111" t="s">
        <v>321</v>
      </c>
      <c r="AG111" t="s">
        <v>342</v>
      </c>
      <c r="AH111" s="7" t="s">
        <v>789</v>
      </c>
      <c r="AI111" t="s">
        <v>561</v>
      </c>
      <c r="AJ111" t="s">
        <v>562</v>
      </c>
      <c r="AK111" t="s">
        <v>790</v>
      </c>
    </row>
    <row r="112" spans="1:37" s="5" customFormat="1" ht="13.25" customHeight="1" x14ac:dyDescent="0.15">
      <c r="A112" t="s">
        <v>316</v>
      </c>
      <c r="B112" t="s">
        <v>315</v>
      </c>
      <c r="C112" t="s">
        <v>304</v>
      </c>
      <c r="D112" t="s">
        <v>305</v>
      </c>
      <c r="E112" t="s">
        <v>305</v>
      </c>
      <c r="F112" t="s">
        <v>306</v>
      </c>
      <c r="G112" t="s">
        <v>306</v>
      </c>
      <c r="H112"/>
      <c r="I112" t="str">
        <f t="shared" si="6"/>
        <v>2020-01-01</v>
      </c>
      <c r="J112" t="s">
        <v>270</v>
      </c>
      <c r="K112"/>
      <c r="L112"/>
      <c r="M112" t="s">
        <v>511</v>
      </c>
      <c r="N112" t="s">
        <v>38</v>
      </c>
      <c r="O112">
        <v>13</v>
      </c>
      <c r="P112">
        <v>8</v>
      </c>
      <c r="Q112" t="str">
        <f t="shared" si="7"/>
        <v>Em.13</v>
      </c>
      <c r="R112" t="str">
        <f t="shared" si="8"/>
        <v>Em.13.8</v>
      </c>
      <c r="S112" s="19" t="s">
        <v>794</v>
      </c>
      <c r="T112">
        <f>T110/76459982</f>
        <v>0.63834464413031122</v>
      </c>
      <c r="U112"/>
      <c r="V112" t="s">
        <v>512</v>
      </c>
      <c r="W112">
        <f>T112</f>
        <v>0.63834464413031122</v>
      </c>
      <c r="X112" t="str">
        <f>V112</f>
        <v>mtCO2e/MWh generated</v>
      </c>
      <c r="Y112" t="s">
        <v>317</v>
      </c>
      <c r="Z112"/>
      <c r="AA112"/>
      <c r="AB112" t="s">
        <v>275</v>
      </c>
      <c r="AC112" s="26" t="s">
        <v>318</v>
      </c>
      <c r="AD112" s="26" t="s">
        <v>559</v>
      </c>
      <c r="AE112" s="26" t="s">
        <v>563</v>
      </c>
      <c r="AF112" t="s">
        <v>321</v>
      </c>
      <c r="AG112" t="s">
        <v>342</v>
      </c>
      <c r="AH112" s="7" t="s">
        <v>789</v>
      </c>
      <c r="AI112" t="s">
        <v>561</v>
      </c>
      <c r="AJ112" t="s">
        <v>564</v>
      </c>
      <c r="AK112" t="s">
        <v>790</v>
      </c>
    </row>
    <row r="113" spans="1:37" s="5" customFormat="1" ht="13.25" customHeight="1" x14ac:dyDescent="0.15">
      <c r="A113" t="s">
        <v>316</v>
      </c>
      <c r="B113" t="s">
        <v>315</v>
      </c>
      <c r="C113" t="s">
        <v>304</v>
      </c>
      <c r="D113" t="s">
        <v>305</v>
      </c>
      <c r="E113" t="s">
        <v>305</v>
      </c>
      <c r="F113" t="s">
        <v>306</v>
      </c>
      <c r="G113" t="s">
        <v>306</v>
      </c>
      <c r="H113"/>
      <c r="I113" t="str">
        <f t="shared" si="6"/>
        <v>2020-01-01</v>
      </c>
      <c r="J113" t="s">
        <v>270</v>
      </c>
      <c r="K113"/>
      <c r="L113"/>
      <c r="M113" t="s">
        <v>442</v>
      </c>
      <c r="N113" t="s">
        <v>38</v>
      </c>
      <c r="O113">
        <v>14</v>
      </c>
      <c r="P113">
        <v>7</v>
      </c>
      <c r="Q113" t="str">
        <f t="shared" si="7"/>
        <v>Em.14</v>
      </c>
      <c r="R113" t="str">
        <f t="shared" si="8"/>
        <v>Em.14.7</v>
      </c>
      <c r="S113" s="32" t="s">
        <v>752</v>
      </c>
      <c r="T113"/>
      <c r="U113"/>
      <c r="V113" t="s">
        <v>742</v>
      </c>
      <c r="W113"/>
      <c r="X113"/>
      <c r="Y113" s="47" t="s">
        <v>535</v>
      </c>
      <c r="Z113"/>
      <c r="AA113"/>
      <c r="AB113" t="s">
        <v>275</v>
      </c>
      <c r="AC113" s="26" t="s">
        <v>318</v>
      </c>
      <c r="AD113" s="26" t="s">
        <v>685</v>
      </c>
      <c r="AE113" s="26" t="s">
        <v>686</v>
      </c>
      <c r="AF113" t="s">
        <v>321</v>
      </c>
      <c r="AG113" t="s">
        <v>443</v>
      </c>
      <c r="AH113" s="7" t="s">
        <v>742</v>
      </c>
      <c r="AI113" t="s">
        <v>320</v>
      </c>
      <c r="AJ113" t="s">
        <v>320</v>
      </c>
      <c r="AK113" t="s">
        <v>534</v>
      </c>
    </row>
    <row r="114" spans="1:37" s="5" customFormat="1" ht="13.25" customHeight="1" x14ac:dyDescent="0.15">
      <c r="A114" t="s">
        <v>316</v>
      </c>
      <c r="B114" t="s">
        <v>315</v>
      </c>
      <c r="C114" t="s">
        <v>304</v>
      </c>
      <c r="D114" t="s">
        <v>305</v>
      </c>
      <c r="E114" t="s">
        <v>305</v>
      </c>
      <c r="F114" t="s">
        <v>306</v>
      </c>
      <c r="G114" t="s">
        <v>306</v>
      </c>
      <c r="H114"/>
      <c r="I114" t="str">
        <f t="shared" si="6"/>
        <v>2020-01-01</v>
      </c>
      <c r="J114" t="s">
        <v>270</v>
      </c>
      <c r="K114"/>
      <c r="L114"/>
      <c r="M114" t="s">
        <v>152</v>
      </c>
      <c r="N114" t="s">
        <v>38</v>
      </c>
      <c r="O114">
        <v>17</v>
      </c>
      <c r="P114">
        <v>10</v>
      </c>
      <c r="Q114" t="str">
        <f t="shared" si="7"/>
        <v>Em.17</v>
      </c>
      <c r="R114" t="str">
        <f t="shared" si="8"/>
        <v>Em.17.10</v>
      </c>
      <c r="S114" s="19" t="s">
        <v>343</v>
      </c>
      <c r="T114">
        <v>23990</v>
      </c>
      <c r="U114"/>
      <c r="V114" t="s">
        <v>789</v>
      </c>
      <c r="W114" s="41">
        <f>T114</f>
        <v>23990</v>
      </c>
      <c r="X114" s="7" t="s">
        <v>784</v>
      </c>
      <c r="Y114" t="s">
        <v>317</v>
      </c>
      <c r="Z114"/>
      <c r="AA114"/>
      <c r="AB114" t="s">
        <v>275</v>
      </c>
      <c r="AC114" s="26" t="s">
        <v>318</v>
      </c>
      <c r="AD114" s="26" t="s">
        <v>344</v>
      </c>
      <c r="AE114" s="26" t="s">
        <v>345</v>
      </c>
      <c r="AF114" t="s">
        <v>321</v>
      </c>
      <c r="AG114" t="s">
        <v>342</v>
      </c>
      <c r="AH114" s="7" t="s">
        <v>789</v>
      </c>
      <c r="AI114" t="s">
        <v>320</v>
      </c>
      <c r="AJ114" t="s">
        <v>320</v>
      </c>
      <c r="AK114" t="s">
        <v>320</v>
      </c>
    </row>
    <row r="115" spans="1:37" s="5" customFormat="1" ht="13.25" customHeight="1" x14ac:dyDescent="0.15">
      <c r="A115" t="s">
        <v>316</v>
      </c>
      <c r="B115" t="s">
        <v>315</v>
      </c>
      <c r="C115" t="s">
        <v>304</v>
      </c>
      <c r="D115" t="s">
        <v>305</v>
      </c>
      <c r="E115" t="s">
        <v>305</v>
      </c>
      <c r="F115" t="s">
        <v>306</v>
      </c>
      <c r="G115" t="s">
        <v>306</v>
      </c>
      <c r="H115"/>
      <c r="I115" t="str">
        <f t="shared" si="6"/>
        <v>2020-01-01</v>
      </c>
      <c r="J115" t="s">
        <v>270</v>
      </c>
      <c r="K115"/>
      <c r="L115"/>
      <c r="M115" t="s">
        <v>774</v>
      </c>
      <c r="N115" t="s">
        <v>38</v>
      </c>
      <c r="O115">
        <v>17</v>
      </c>
      <c r="P115">
        <v>11</v>
      </c>
      <c r="Q115" t="str">
        <f t="shared" si="7"/>
        <v>Em.17</v>
      </c>
      <c r="R115" t="str">
        <f t="shared" si="8"/>
        <v>Em.17.11</v>
      </c>
      <c r="S115" t="s">
        <v>737</v>
      </c>
      <c r="T115"/>
      <c r="U115"/>
      <c r="V115" t="s">
        <v>789</v>
      </c>
      <c r="W115"/>
      <c r="X115"/>
      <c r="Y115"/>
      <c r="Z115"/>
      <c r="AA115"/>
      <c r="AB115" t="s">
        <v>275</v>
      </c>
      <c r="AC115" s="26" t="s">
        <v>318</v>
      </c>
      <c r="AD115" s="26" t="s">
        <v>344</v>
      </c>
      <c r="AE115" s="26" t="s">
        <v>663</v>
      </c>
      <c r="AF115" t="s">
        <v>321</v>
      </c>
      <c r="AG115" t="s">
        <v>353</v>
      </c>
      <c r="AH115" s="7" t="s">
        <v>789</v>
      </c>
      <c r="AI115" t="s">
        <v>320</v>
      </c>
      <c r="AJ115" t="s">
        <v>320</v>
      </c>
      <c r="AK115" t="s">
        <v>354</v>
      </c>
    </row>
    <row r="116" spans="1:37" s="5" customFormat="1" ht="13.25" customHeight="1" x14ac:dyDescent="0.15">
      <c r="A116" t="s">
        <v>316</v>
      </c>
      <c r="B116" t="s">
        <v>315</v>
      </c>
      <c r="C116" t="s">
        <v>304</v>
      </c>
      <c r="D116" t="s">
        <v>305</v>
      </c>
      <c r="E116" t="s">
        <v>305</v>
      </c>
      <c r="F116" t="s">
        <v>306</v>
      </c>
      <c r="G116" t="s">
        <v>306</v>
      </c>
      <c r="H116"/>
      <c r="I116" t="str">
        <f t="shared" si="6"/>
        <v>2020-01-01</v>
      </c>
      <c r="J116" t="s">
        <v>270</v>
      </c>
      <c r="K116"/>
      <c r="L116"/>
      <c r="M116" t="s">
        <v>145</v>
      </c>
      <c r="N116" t="s">
        <v>38</v>
      </c>
      <c r="O116">
        <v>17</v>
      </c>
      <c r="P116">
        <v>13</v>
      </c>
      <c r="Q116" t="str">
        <f t="shared" si="7"/>
        <v>Em.17</v>
      </c>
      <c r="R116" t="str">
        <f t="shared" si="8"/>
        <v>Em.17.13</v>
      </c>
      <c r="S116" s="19" t="s">
        <v>362</v>
      </c>
      <c r="T116">
        <v>29720</v>
      </c>
      <c r="U116"/>
      <c r="V116" t="s">
        <v>789</v>
      </c>
      <c r="W116" s="41">
        <f>T116</f>
        <v>29720</v>
      </c>
      <c r="X116" s="7" t="s">
        <v>784</v>
      </c>
      <c r="Y116" t="s">
        <v>317</v>
      </c>
      <c r="Z116"/>
      <c r="AA116"/>
      <c r="AB116" t="s">
        <v>275</v>
      </c>
      <c r="AC116" s="26" t="s">
        <v>318</v>
      </c>
      <c r="AD116" s="26" t="s">
        <v>344</v>
      </c>
      <c r="AE116" s="26" t="s">
        <v>363</v>
      </c>
      <c r="AF116" t="s">
        <v>321</v>
      </c>
      <c r="AG116" t="s">
        <v>361</v>
      </c>
      <c r="AH116" s="7" t="s">
        <v>789</v>
      </c>
      <c r="AI116" t="s">
        <v>320</v>
      </c>
      <c r="AJ116" t="s">
        <v>320</v>
      </c>
      <c r="AK116" t="s">
        <v>320</v>
      </c>
    </row>
    <row r="117" spans="1:37" s="8" customFormat="1" ht="13.25" customHeight="1" x14ac:dyDescent="0.15">
      <c r="A117" t="s">
        <v>316</v>
      </c>
      <c r="B117" t="s">
        <v>315</v>
      </c>
      <c r="C117" t="s">
        <v>304</v>
      </c>
      <c r="D117" t="s">
        <v>305</v>
      </c>
      <c r="E117" t="s">
        <v>305</v>
      </c>
      <c r="F117" t="s">
        <v>306</v>
      </c>
      <c r="G117" t="s">
        <v>306</v>
      </c>
      <c r="H117"/>
      <c r="I117" t="str">
        <f t="shared" si="6"/>
        <v>2020-01-01</v>
      </c>
      <c r="J117" t="s">
        <v>270</v>
      </c>
      <c r="K117"/>
      <c r="L117"/>
      <c r="M117" t="s">
        <v>146</v>
      </c>
      <c r="N117" t="s">
        <v>38</v>
      </c>
      <c r="O117">
        <v>17</v>
      </c>
      <c r="P117">
        <v>14</v>
      </c>
      <c r="Q117" t="str">
        <f t="shared" si="7"/>
        <v>Em.17</v>
      </c>
      <c r="R117" t="str">
        <f t="shared" si="8"/>
        <v>Em.17.14</v>
      </c>
      <c r="S117" t="s">
        <v>693</v>
      </c>
      <c r="T117"/>
      <c r="U117"/>
      <c r="V117" t="s">
        <v>789</v>
      </c>
      <c r="W117"/>
      <c r="X117"/>
      <c r="Y117"/>
      <c r="Z117"/>
      <c r="AA117"/>
      <c r="AB117" t="s">
        <v>275</v>
      </c>
      <c r="AC117" s="26" t="s">
        <v>318</v>
      </c>
      <c r="AD117" s="26" t="s">
        <v>344</v>
      </c>
      <c r="AE117" s="26" t="s">
        <v>693</v>
      </c>
      <c r="AF117" t="s">
        <v>321</v>
      </c>
      <c r="AG117" t="s">
        <v>467</v>
      </c>
      <c r="AH117" s="7" t="s">
        <v>789</v>
      </c>
      <c r="AI117" t="s">
        <v>320</v>
      </c>
      <c r="AJ117" t="s">
        <v>320</v>
      </c>
      <c r="AK117" s="46" t="s">
        <v>354</v>
      </c>
    </row>
    <row r="118" spans="1:37" s="8" customFormat="1" ht="13.25" customHeight="1" x14ac:dyDescent="0.15">
      <c r="A118" t="s">
        <v>316</v>
      </c>
      <c r="B118" t="s">
        <v>315</v>
      </c>
      <c r="C118" t="s">
        <v>304</v>
      </c>
      <c r="D118" t="s">
        <v>305</v>
      </c>
      <c r="E118" t="s">
        <v>305</v>
      </c>
      <c r="F118" t="s">
        <v>306</v>
      </c>
      <c r="G118" t="s">
        <v>306</v>
      </c>
      <c r="H118"/>
      <c r="I118" t="str">
        <f t="shared" si="6"/>
        <v>2020-01-01</v>
      </c>
      <c r="J118" t="s">
        <v>270</v>
      </c>
      <c r="K118"/>
      <c r="L118"/>
      <c r="M118" t="s">
        <v>468</v>
      </c>
      <c r="N118" t="s">
        <v>38</v>
      </c>
      <c r="O118">
        <v>17</v>
      </c>
      <c r="P118">
        <v>15</v>
      </c>
      <c r="Q118" t="str">
        <f t="shared" si="7"/>
        <v>Em.17</v>
      </c>
      <c r="R118" t="str">
        <f t="shared" si="8"/>
        <v>Em.17.15</v>
      </c>
      <c r="S118" t="s">
        <v>694</v>
      </c>
      <c r="T118"/>
      <c r="U118"/>
      <c r="V118" t="s">
        <v>789</v>
      </c>
      <c r="W118"/>
      <c r="X118"/>
      <c r="Y118"/>
      <c r="Z118"/>
      <c r="AA118"/>
      <c r="AB118" t="s">
        <v>275</v>
      </c>
      <c r="AC118" s="26" t="s">
        <v>318</v>
      </c>
      <c r="AD118" s="26" t="s">
        <v>344</v>
      </c>
      <c r="AE118" s="26" t="s">
        <v>694</v>
      </c>
      <c r="AF118" t="s">
        <v>321</v>
      </c>
      <c r="AG118" t="s">
        <v>470</v>
      </c>
      <c r="AH118" s="7" t="s">
        <v>789</v>
      </c>
      <c r="AI118" t="s">
        <v>320</v>
      </c>
      <c r="AJ118" t="s">
        <v>320</v>
      </c>
      <c r="AK118" s="46" t="s">
        <v>354</v>
      </c>
    </row>
    <row r="119" spans="1:37" s="8" customFormat="1" ht="13.25" customHeight="1" x14ac:dyDescent="0.15">
      <c r="A119" t="s">
        <v>316</v>
      </c>
      <c r="B119" t="s">
        <v>315</v>
      </c>
      <c r="C119" t="s">
        <v>304</v>
      </c>
      <c r="D119" t="s">
        <v>305</v>
      </c>
      <c r="E119" t="s">
        <v>305</v>
      </c>
      <c r="F119" t="s">
        <v>306</v>
      </c>
      <c r="G119" t="s">
        <v>306</v>
      </c>
      <c r="H119"/>
      <c r="I119" t="str">
        <f t="shared" si="6"/>
        <v>2020-01-01</v>
      </c>
      <c r="J119" t="s">
        <v>270</v>
      </c>
      <c r="K119"/>
      <c r="L119"/>
      <c r="M119" t="s">
        <v>457</v>
      </c>
      <c r="N119" t="s">
        <v>38</v>
      </c>
      <c r="O119">
        <v>17</v>
      </c>
      <c r="P119">
        <v>16</v>
      </c>
      <c r="Q119" t="str">
        <f t="shared" si="7"/>
        <v>Em.17</v>
      </c>
      <c r="R119" t="str">
        <f t="shared" si="8"/>
        <v>Em.17.16</v>
      </c>
      <c r="S119" t="s">
        <v>690</v>
      </c>
      <c r="T119"/>
      <c r="U119"/>
      <c r="V119" t="s">
        <v>789</v>
      </c>
      <c r="W119"/>
      <c r="X119"/>
      <c r="Y119"/>
      <c r="Z119"/>
      <c r="AA119"/>
      <c r="AB119" t="s">
        <v>275</v>
      </c>
      <c r="AC119" s="26" t="s">
        <v>318</v>
      </c>
      <c r="AD119" s="26" t="s">
        <v>344</v>
      </c>
      <c r="AE119" s="26" t="s">
        <v>690</v>
      </c>
      <c r="AF119" t="s">
        <v>321</v>
      </c>
      <c r="AG119" t="s">
        <v>459</v>
      </c>
      <c r="AH119" s="7" t="s">
        <v>789</v>
      </c>
      <c r="AI119" t="s">
        <v>320</v>
      </c>
      <c r="AJ119" t="s">
        <v>320</v>
      </c>
      <c r="AK119" s="46" t="s">
        <v>354</v>
      </c>
    </row>
    <row r="120" spans="1:37" s="8" customFormat="1" ht="13.25" customHeight="1" x14ac:dyDescent="0.15">
      <c r="A120" t="s">
        <v>316</v>
      </c>
      <c r="B120" t="s">
        <v>315</v>
      </c>
      <c r="C120" t="s">
        <v>304</v>
      </c>
      <c r="D120" t="s">
        <v>305</v>
      </c>
      <c r="E120" t="s">
        <v>305</v>
      </c>
      <c r="F120" t="s">
        <v>306</v>
      </c>
      <c r="G120" t="s">
        <v>306</v>
      </c>
      <c r="H120"/>
      <c r="I120" t="str">
        <f t="shared" si="6"/>
        <v>2020-01-01</v>
      </c>
      <c r="J120" t="s">
        <v>270</v>
      </c>
      <c r="K120"/>
      <c r="L120"/>
      <c r="M120" t="s">
        <v>463</v>
      </c>
      <c r="N120" t="s">
        <v>38</v>
      </c>
      <c r="O120">
        <v>17</v>
      </c>
      <c r="P120">
        <v>17</v>
      </c>
      <c r="Q120" t="str">
        <f t="shared" si="7"/>
        <v>Em.17</v>
      </c>
      <c r="R120" t="str">
        <f t="shared" si="8"/>
        <v>Em.17.17</v>
      </c>
      <c r="S120" t="s">
        <v>692</v>
      </c>
      <c r="T120"/>
      <c r="U120"/>
      <c r="V120" t="s">
        <v>789</v>
      </c>
      <c r="W120"/>
      <c r="X120"/>
      <c r="Y120"/>
      <c r="Z120"/>
      <c r="AA120"/>
      <c r="AB120" t="s">
        <v>275</v>
      </c>
      <c r="AC120" s="26" t="s">
        <v>318</v>
      </c>
      <c r="AD120" s="26" t="s">
        <v>344</v>
      </c>
      <c r="AE120" s="26" t="s">
        <v>692</v>
      </c>
      <c r="AF120" t="s">
        <v>321</v>
      </c>
      <c r="AG120" t="s">
        <v>465</v>
      </c>
      <c r="AH120" s="7" t="s">
        <v>789</v>
      </c>
      <c r="AI120" t="s">
        <v>320</v>
      </c>
      <c r="AJ120" t="s">
        <v>320</v>
      </c>
      <c r="AK120" s="46" t="s">
        <v>354</v>
      </c>
    </row>
    <row r="121" spans="1:37" s="8" customFormat="1" ht="13.25" customHeight="1" x14ac:dyDescent="0.15">
      <c r="A121" t="s">
        <v>316</v>
      </c>
      <c r="B121" t="s">
        <v>315</v>
      </c>
      <c r="C121" t="s">
        <v>304</v>
      </c>
      <c r="D121" t="s">
        <v>305</v>
      </c>
      <c r="E121" t="s">
        <v>305</v>
      </c>
      <c r="F121" t="s">
        <v>306</v>
      </c>
      <c r="G121" t="s">
        <v>306</v>
      </c>
      <c r="H121"/>
      <c r="I121" t="str">
        <f t="shared" si="6"/>
        <v>2020-01-01</v>
      </c>
      <c r="J121" t="s">
        <v>270</v>
      </c>
      <c r="K121"/>
      <c r="L121"/>
      <c r="M121" t="s">
        <v>460</v>
      </c>
      <c r="N121" t="s">
        <v>38</v>
      </c>
      <c r="O121">
        <v>17</v>
      </c>
      <c r="P121">
        <v>18</v>
      </c>
      <c r="Q121" t="str">
        <f t="shared" si="7"/>
        <v>Em.17</v>
      </c>
      <c r="R121" t="str">
        <f t="shared" si="8"/>
        <v>Em.17.18</v>
      </c>
      <c r="S121" t="s">
        <v>691</v>
      </c>
      <c r="T121"/>
      <c r="U121"/>
      <c r="V121" t="s">
        <v>789</v>
      </c>
      <c r="W121"/>
      <c r="X121"/>
      <c r="Y121"/>
      <c r="Z121"/>
      <c r="AA121"/>
      <c r="AB121" t="s">
        <v>275</v>
      </c>
      <c r="AC121" s="26" t="s">
        <v>318</v>
      </c>
      <c r="AD121" s="26" t="s">
        <v>344</v>
      </c>
      <c r="AE121" s="26" t="s">
        <v>691</v>
      </c>
      <c r="AF121" t="s">
        <v>321</v>
      </c>
      <c r="AG121" t="s">
        <v>462</v>
      </c>
      <c r="AH121" s="7" t="s">
        <v>789</v>
      </c>
      <c r="AI121" t="s">
        <v>320</v>
      </c>
      <c r="AJ121" t="s">
        <v>320</v>
      </c>
      <c r="AK121" s="46" t="s">
        <v>354</v>
      </c>
    </row>
    <row r="122" spans="1:37" s="8" customFormat="1" ht="13.25" customHeight="1" x14ac:dyDescent="0.15">
      <c r="A122" t="s">
        <v>316</v>
      </c>
      <c r="B122" t="s">
        <v>315</v>
      </c>
      <c r="C122" t="s">
        <v>304</v>
      </c>
      <c r="D122" t="s">
        <v>305</v>
      </c>
      <c r="E122" t="s">
        <v>305</v>
      </c>
      <c r="F122" t="s">
        <v>306</v>
      </c>
      <c r="G122" t="s">
        <v>306</v>
      </c>
      <c r="H122"/>
      <c r="I122" t="str">
        <f t="shared" si="6"/>
        <v>2020-01-01</v>
      </c>
      <c r="J122" t="s">
        <v>270</v>
      </c>
      <c r="K122"/>
      <c r="L122"/>
      <c r="M122" t="s">
        <v>450</v>
      </c>
      <c r="N122" t="s">
        <v>38</v>
      </c>
      <c r="O122">
        <v>17</v>
      </c>
      <c r="P122">
        <v>6</v>
      </c>
      <c r="Q122" t="str">
        <f t="shared" si="7"/>
        <v>Em.17</v>
      </c>
      <c r="R122" t="str">
        <f t="shared" si="8"/>
        <v>Em.17.6</v>
      </c>
      <c r="S122" t="s">
        <v>755</v>
      </c>
      <c r="T122"/>
      <c r="U122"/>
      <c r="V122" s="19" t="s">
        <v>514</v>
      </c>
      <c r="W122" s="19"/>
      <c r="X122" s="19"/>
      <c r="Y122" t="s">
        <v>515</v>
      </c>
      <c r="Z122">
        <v>4</v>
      </c>
      <c r="AA122"/>
      <c r="AB122" t="s">
        <v>275</v>
      </c>
      <c r="AC122" s="26" t="s">
        <v>318</v>
      </c>
      <c r="AD122" s="26" t="s">
        <v>344</v>
      </c>
      <c r="AE122" s="26" t="s">
        <v>451</v>
      </c>
      <c r="AF122" t="s">
        <v>321</v>
      </c>
      <c r="AG122" t="s">
        <v>452</v>
      </c>
      <c r="AH122" s="7" t="s">
        <v>789</v>
      </c>
      <c r="AI122" t="s">
        <v>320</v>
      </c>
      <c r="AJ122" t="s">
        <v>320</v>
      </c>
      <c r="AK122" t="s">
        <v>354</v>
      </c>
    </row>
    <row r="123" spans="1:37" s="8" customFormat="1" ht="13.25" customHeight="1" x14ac:dyDescent="0.15">
      <c r="A123" t="s">
        <v>316</v>
      </c>
      <c r="B123" t="s">
        <v>315</v>
      </c>
      <c r="C123" t="s">
        <v>304</v>
      </c>
      <c r="D123" t="s">
        <v>305</v>
      </c>
      <c r="E123" t="s">
        <v>305</v>
      </c>
      <c r="F123" t="s">
        <v>306</v>
      </c>
      <c r="G123" t="s">
        <v>306</v>
      </c>
      <c r="H123"/>
      <c r="I123" t="str">
        <f t="shared" si="6"/>
        <v>2020-01-01</v>
      </c>
      <c r="J123" t="s">
        <v>270</v>
      </c>
      <c r="K123"/>
      <c r="L123"/>
      <c r="M123" t="s">
        <v>453</v>
      </c>
      <c r="N123" t="s">
        <v>38</v>
      </c>
      <c r="O123">
        <v>17</v>
      </c>
      <c r="P123">
        <v>8</v>
      </c>
      <c r="Q123" t="str">
        <f t="shared" si="7"/>
        <v>Em.17</v>
      </c>
      <c r="R123" t="str">
        <f t="shared" si="8"/>
        <v>Em.17.8</v>
      </c>
      <c r="S123" s="19" t="s">
        <v>513</v>
      </c>
      <c r="T123">
        <v>89</v>
      </c>
      <c r="U123"/>
      <c r="V123" t="s">
        <v>455</v>
      </c>
      <c r="W123">
        <f>T123</f>
        <v>89</v>
      </c>
      <c r="X123" t="str">
        <f>V123</f>
        <v>kg</v>
      </c>
      <c r="Y123" t="s">
        <v>317</v>
      </c>
      <c r="Z123"/>
      <c r="AA123"/>
      <c r="AB123" t="s">
        <v>275</v>
      </c>
      <c r="AC123" s="26" t="s">
        <v>318</v>
      </c>
      <c r="AD123" s="26" t="s">
        <v>344</v>
      </c>
      <c r="AE123" s="26" t="s">
        <v>454</v>
      </c>
      <c r="AF123" t="s">
        <v>321</v>
      </c>
      <c r="AG123" t="s">
        <v>456</v>
      </c>
      <c r="AH123" s="7" t="s">
        <v>789</v>
      </c>
      <c r="AI123" t="s">
        <v>320</v>
      </c>
      <c r="AJ123" t="s">
        <v>320</v>
      </c>
      <c r="AK123" t="s">
        <v>320</v>
      </c>
    </row>
    <row r="124" spans="1:37" s="8" customFormat="1" ht="13.25" customHeight="1" x14ac:dyDescent="0.15">
      <c r="A124" t="s">
        <v>316</v>
      </c>
      <c r="B124" t="s">
        <v>315</v>
      </c>
      <c r="C124" t="s">
        <v>304</v>
      </c>
      <c r="D124" t="s">
        <v>305</v>
      </c>
      <c r="E124" t="s">
        <v>305</v>
      </c>
      <c r="F124" t="s">
        <v>306</v>
      </c>
      <c r="G124" t="s">
        <v>306</v>
      </c>
      <c r="H124"/>
      <c r="I124" t="str">
        <f t="shared" si="6"/>
        <v>2020-01-01</v>
      </c>
      <c r="J124" t="s">
        <v>270</v>
      </c>
      <c r="K124"/>
      <c r="L124"/>
      <c r="M124" t="s">
        <v>433</v>
      </c>
      <c r="N124" t="s">
        <v>38</v>
      </c>
      <c r="O124">
        <v>2</v>
      </c>
      <c r="P124">
        <v>1</v>
      </c>
      <c r="Q124" t="str">
        <f t="shared" si="7"/>
        <v>Em.2</v>
      </c>
      <c r="R124" t="str">
        <f t="shared" si="8"/>
        <v>Em.2.1</v>
      </c>
      <c r="S124" t="s">
        <v>434</v>
      </c>
      <c r="T124"/>
      <c r="U124"/>
      <c r="V124" t="s">
        <v>786</v>
      </c>
      <c r="W124" s="36"/>
      <c r="X124"/>
      <c r="Y124" t="s">
        <v>518</v>
      </c>
      <c r="Z124">
        <v>3</v>
      </c>
      <c r="AA124"/>
      <c r="AB124" t="s">
        <v>275</v>
      </c>
      <c r="AC124" s="26" t="s">
        <v>318</v>
      </c>
      <c r="AD124" s="26" t="s">
        <v>682</v>
      </c>
      <c r="AE124" s="26" t="s">
        <v>683</v>
      </c>
      <c r="AF124" t="s">
        <v>321</v>
      </c>
      <c r="AG124" t="s">
        <v>435</v>
      </c>
      <c r="AH124" s="7" t="s">
        <v>786</v>
      </c>
      <c r="AI124" t="s">
        <v>320</v>
      </c>
      <c r="AJ124" t="s">
        <v>320</v>
      </c>
      <c r="AK124" s="46" t="s">
        <v>354</v>
      </c>
    </row>
    <row r="125" spans="1:37" s="8" customFormat="1" ht="13.25" customHeight="1" x14ac:dyDescent="0.15">
      <c r="A125" t="s">
        <v>316</v>
      </c>
      <c r="B125" t="s">
        <v>315</v>
      </c>
      <c r="C125" t="s">
        <v>304</v>
      </c>
      <c r="D125" t="s">
        <v>305</v>
      </c>
      <c r="E125" t="s">
        <v>305</v>
      </c>
      <c r="F125" t="s">
        <v>306</v>
      </c>
      <c r="G125" t="s">
        <v>306</v>
      </c>
      <c r="H125"/>
      <c r="I125" t="str">
        <f t="shared" si="6"/>
        <v>2020-01-01</v>
      </c>
      <c r="J125" t="s">
        <v>270</v>
      </c>
      <c r="K125"/>
      <c r="L125"/>
      <c r="M125" t="s">
        <v>436</v>
      </c>
      <c r="N125" t="s">
        <v>38</v>
      </c>
      <c r="O125">
        <v>2</v>
      </c>
      <c r="P125">
        <v>2</v>
      </c>
      <c r="Q125" t="str">
        <f t="shared" si="7"/>
        <v>Em.2</v>
      </c>
      <c r="R125" t="str">
        <f t="shared" si="8"/>
        <v>Em.2.2</v>
      </c>
      <c r="S125" t="s">
        <v>437</v>
      </c>
      <c r="T125"/>
      <c r="U125"/>
      <c r="V125" t="s">
        <v>786</v>
      </c>
      <c r="W125" s="36"/>
      <c r="X125"/>
      <c r="Y125" t="s">
        <v>518</v>
      </c>
      <c r="Z125">
        <v>3</v>
      </c>
      <c r="AA125"/>
      <c r="AB125" t="s">
        <v>275</v>
      </c>
      <c r="AC125" s="26" t="s">
        <v>318</v>
      </c>
      <c r="AD125" s="26" t="s">
        <v>682</v>
      </c>
      <c r="AE125" s="26" t="s">
        <v>684</v>
      </c>
      <c r="AF125" t="s">
        <v>321</v>
      </c>
      <c r="AG125" t="s">
        <v>438</v>
      </c>
      <c r="AH125" s="7" t="s">
        <v>786</v>
      </c>
      <c r="AI125" t="s">
        <v>320</v>
      </c>
      <c r="AJ125" t="s">
        <v>320</v>
      </c>
      <c r="AK125" s="46" t="s">
        <v>354</v>
      </c>
    </row>
    <row r="126" spans="1:37" s="8" customFormat="1" ht="13.25" customHeight="1" x14ac:dyDescent="0.15">
      <c r="A126" t="s">
        <v>316</v>
      </c>
      <c r="B126" t="s">
        <v>315</v>
      </c>
      <c r="C126" t="s">
        <v>304</v>
      </c>
      <c r="D126" t="s">
        <v>305</v>
      </c>
      <c r="E126" t="s">
        <v>305</v>
      </c>
      <c r="F126" t="s">
        <v>306</v>
      </c>
      <c r="G126" t="s">
        <v>306</v>
      </c>
      <c r="H126"/>
      <c r="I126" t="str">
        <f t="shared" si="6"/>
        <v>2020-01-01</v>
      </c>
      <c r="J126" t="s">
        <v>270</v>
      </c>
      <c r="K126"/>
      <c r="L126"/>
      <c r="M126" t="s">
        <v>90</v>
      </c>
      <c r="N126" t="s">
        <v>38</v>
      </c>
      <c r="O126">
        <v>4</v>
      </c>
      <c r="P126">
        <v>12</v>
      </c>
      <c r="Q126" t="str">
        <f t="shared" si="7"/>
        <v>Em.4</v>
      </c>
      <c r="R126" t="str">
        <f t="shared" si="8"/>
        <v>Em.4.12</v>
      </c>
      <c r="S126" s="19" t="s">
        <v>371</v>
      </c>
      <c r="T126">
        <v>127667</v>
      </c>
      <c r="U126"/>
      <c r="V126" t="s">
        <v>39</v>
      </c>
      <c r="W126" s="39">
        <f>T126</f>
        <v>127667</v>
      </c>
      <c r="X126" s="26" t="s">
        <v>39</v>
      </c>
      <c r="Y126" t="s">
        <v>317</v>
      </c>
      <c r="Z126"/>
      <c r="AA126"/>
      <c r="AB126" t="s">
        <v>275</v>
      </c>
      <c r="AC126" s="26" t="s">
        <v>318</v>
      </c>
      <c r="AD126" s="26" t="s">
        <v>372</v>
      </c>
      <c r="AE126" s="26" t="s">
        <v>373</v>
      </c>
      <c r="AF126" t="s">
        <v>321</v>
      </c>
      <c r="AG126"/>
      <c r="AH126"/>
      <c r="AI126" t="s">
        <v>320</v>
      </c>
      <c r="AJ126" t="s">
        <v>320</v>
      </c>
      <c r="AK126" t="s">
        <v>320</v>
      </c>
    </row>
    <row r="127" spans="1:37" s="8" customFormat="1" ht="13.25" customHeight="1" x14ac:dyDescent="0.15">
      <c r="A127" t="s">
        <v>316</v>
      </c>
      <c r="B127" t="s">
        <v>315</v>
      </c>
      <c r="C127" t="s">
        <v>304</v>
      </c>
      <c r="D127" t="s">
        <v>305</v>
      </c>
      <c r="E127" t="s">
        <v>305</v>
      </c>
      <c r="F127" t="s">
        <v>306</v>
      </c>
      <c r="G127" t="s">
        <v>306</v>
      </c>
      <c r="H127"/>
      <c r="I127" t="str">
        <f t="shared" si="6"/>
        <v>2020-01-01</v>
      </c>
      <c r="J127" t="s">
        <v>270</v>
      </c>
      <c r="K127"/>
      <c r="L127"/>
      <c r="M127" t="s">
        <v>70</v>
      </c>
      <c r="N127" t="s">
        <v>38</v>
      </c>
      <c r="O127">
        <v>4</v>
      </c>
      <c r="P127">
        <v>7</v>
      </c>
      <c r="Q127" t="str">
        <f t="shared" si="7"/>
        <v>Em.4</v>
      </c>
      <c r="R127" t="str">
        <f t="shared" si="8"/>
        <v>Em.4.7</v>
      </c>
      <c r="S127" s="19" t="s">
        <v>376</v>
      </c>
      <c r="T127">
        <v>48807820</v>
      </c>
      <c r="U127"/>
      <c r="V127" t="s">
        <v>784</v>
      </c>
      <c r="W127" s="39">
        <f>T127</f>
        <v>48807820</v>
      </c>
      <c r="X127" s="26" t="s">
        <v>39</v>
      </c>
      <c r="Y127" t="s">
        <v>317</v>
      </c>
      <c r="Z127"/>
      <c r="AA127"/>
      <c r="AB127" t="s">
        <v>275</v>
      </c>
      <c r="AC127" s="26" t="s">
        <v>318</v>
      </c>
      <c r="AD127" s="26" t="s">
        <v>372</v>
      </c>
      <c r="AE127" s="26" t="s">
        <v>374</v>
      </c>
      <c r="AF127" t="s">
        <v>321</v>
      </c>
      <c r="AG127"/>
      <c r="AH127"/>
      <c r="AI127" t="s">
        <v>320</v>
      </c>
      <c r="AJ127" t="s">
        <v>320</v>
      </c>
      <c r="AK127" t="s">
        <v>320</v>
      </c>
    </row>
    <row r="128" spans="1:37" s="8" customFormat="1" ht="13.25" customHeight="1" x14ac:dyDescent="0.15">
      <c r="A128" t="s">
        <v>316</v>
      </c>
      <c r="B128" t="s">
        <v>315</v>
      </c>
      <c r="C128" t="s">
        <v>304</v>
      </c>
      <c r="D128" t="s">
        <v>305</v>
      </c>
      <c r="E128" t="s">
        <v>305</v>
      </c>
      <c r="F128" t="s">
        <v>306</v>
      </c>
      <c r="G128" t="s">
        <v>306</v>
      </c>
      <c r="H128"/>
      <c r="I128" t="str">
        <f t="shared" si="6"/>
        <v>2020-01-01</v>
      </c>
      <c r="J128" t="s">
        <v>270</v>
      </c>
      <c r="K128"/>
      <c r="L128"/>
      <c r="M128" t="s">
        <v>74</v>
      </c>
      <c r="N128" t="s">
        <v>38</v>
      </c>
      <c r="O128">
        <v>4</v>
      </c>
      <c r="P128">
        <v>8</v>
      </c>
      <c r="Q128" t="str">
        <f t="shared" si="7"/>
        <v>Em.4</v>
      </c>
      <c r="R128" t="str">
        <f t="shared" si="8"/>
        <v>Em.4.8</v>
      </c>
      <c r="S128" s="19" t="s">
        <v>377</v>
      </c>
      <c r="T128">
        <v>141581</v>
      </c>
      <c r="U128"/>
      <c r="V128" t="s">
        <v>39</v>
      </c>
      <c r="W128" s="39">
        <f>T128</f>
        <v>141581</v>
      </c>
      <c r="X128" s="26" t="s">
        <v>39</v>
      </c>
      <c r="Y128" t="s">
        <v>317</v>
      </c>
      <c r="Z128"/>
      <c r="AA128"/>
      <c r="AB128" t="s">
        <v>275</v>
      </c>
      <c r="AC128" s="26" t="s">
        <v>318</v>
      </c>
      <c r="AD128" s="26" t="s">
        <v>372</v>
      </c>
      <c r="AE128" s="26" t="s">
        <v>795</v>
      </c>
      <c r="AF128" t="s">
        <v>321</v>
      </c>
      <c r="AG128"/>
      <c r="AH128"/>
      <c r="AI128" t="s">
        <v>320</v>
      </c>
      <c r="AJ128" t="s">
        <v>320</v>
      </c>
      <c r="AK128" t="s">
        <v>320</v>
      </c>
    </row>
    <row r="129" spans="1:37" s="8" customFormat="1" ht="13.25" customHeight="1" x14ac:dyDescent="0.15">
      <c r="A129" t="s">
        <v>316</v>
      </c>
      <c r="B129" t="s">
        <v>315</v>
      </c>
      <c r="C129" t="s">
        <v>304</v>
      </c>
      <c r="D129" t="s">
        <v>305</v>
      </c>
      <c r="E129" t="s">
        <v>305</v>
      </c>
      <c r="F129" t="s">
        <v>306</v>
      </c>
      <c r="G129" t="s">
        <v>306</v>
      </c>
      <c r="H129"/>
      <c r="I129" t="str">
        <f t="shared" si="6"/>
        <v>2020-01-01</v>
      </c>
      <c r="J129" t="s">
        <v>270</v>
      </c>
      <c r="K129"/>
      <c r="L129"/>
      <c r="M129" t="s">
        <v>84</v>
      </c>
      <c r="N129" t="s">
        <v>38</v>
      </c>
      <c r="O129">
        <v>4</v>
      </c>
      <c r="P129">
        <v>9</v>
      </c>
      <c r="Q129" t="str">
        <f t="shared" si="7"/>
        <v>Em.4</v>
      </c>
      <c r="R129" t="str">
        <f t="shared" si="8"/>
        <v>Em.4.9</v>
      </c>
      <c r="S129" s="19" t="s">
        <v>378</v>
      </c>
      <c r="T129">
        <v>194305</v>
      </c>
      <c r="U129"/>
      <c r="V129" t="s">
        <v>39</v>
      </c>
      <c r="W129" s="39">
        <f>T129</f>
        <v>194305</v>
      </c>
      <c r="X129" s="26" t="s">
        <v>39</v>
      </c>
      <c r="Y129" t="s">
        <v>317</v>
      </c>
      <c r="Z129"/>
      <c r="AA129"/>
      <c r="AB129" t="s">
        <v>275</v>
      </c>
      <c r="AC129" s="26" t="s">
        <v>318</v>
      </c>
      <c r="AD129" s="26" t="s">
        <v>372</v>
      </c>
      <c r="AE129" s="26" t="s">
        <v>796</v>
      </c>
      <c r="AF129" t="s">
        <v>321</v>
      </c>
      <c r="AG129"/>
      <c r="AH129"/>
      <c r="AI129" t="s">
        <v>320</v>
      </c>
      <c r="AJ129" t="s">
        <v>320</v>
      </c>
      <c r="AK129" t="s">
        <v>320</v>
      </c>
    </row>
    <row r="130" spans="1:37" s="8" customFormat="1" ht="13.25" customHeight="1" x14ac:dyDescent="0.15">
      <c r="A130" t="s">
        <v>316</v>
      </c>
      <c r="B130" t="s">
        <v>315</v>
      </c>
      <c r="C130" t="s">
        <v>304</v>
      </c>
      <c r="D130" t="s">
        <v>305</v>
      </c>
      <c r="E130" t="s">
        <v>305</v>
      </c>
      <c r="F130" t="s">
        <v>306</v>
      </c>
      <c r="G130" t="s">
        <v>306</v>
      </c>
      <c r="H130"/>
      <c r="I130" t="str">
        <f t="shared" ref="I130:I193" si="9">_xlfn.CONCAT(SUBSTITUTE(J130,"FY","20"),"-01-01")</f>
        <v>2020-01-01</v>
      </c>
      <c r="J130" t="s">
        <v>270</v>
      </c>
      <c r="K130"/>
      <c r="L130"/>
      <c r="M130" t="s">
        <v>439</v>
      </c>
      <c r="N130" t="s">
        <v>38</v>
      </c>
      <c r="O130">
        <v>5</v>
      </c>
      <c r="P130">
        <v>5</v>
      </c>
      <c r="Q130" t="str">
        <f t="shared" ref="Q130:Q193" si="10">_xlfn.CONCAT($N130,".",$O130)</f>
        <v>Em.5</v>
      </c>
      <c r="R130" t="str">
        <f t="shared" ref="R130:R193" si="11">_xlfn.CONCAT($N130,".",$O130,".",$P130)</f>
        <v>Em.5.5</v>
      </c>
      <c r="S130" s="32" t="s">
        <v>440</v>
      </c>
      <c r="T130">
        <v>1211</v>
      </c>
      <c r="U130"/>
      <c r="V130" s="19" t="s">
        <v>533</v>
      </c>
      <c r="W130" s="44"/>
      <c r="X130" s="19"/>
      <c r="Y130" t="s">
        <v>518</v>
      </c>
      <c r="Z130">
        <v>3</v>
      </c>
      <c r="AA130"/>
      <c r="AB130" t="s">
        <v>275</v>
      </c>
      <c r="AC130" s="26" t="s">
        <v>318</v>
      </c>
      <c r="AD130" s="26" t="s">
        <v>677</v>
      </c>
      <c r="AE130" s="26" t="s">
        <v>440</v>
      </c>
      <c r="AF130" t="s">
        <v>321</v>
      </c>
      <c r="AG130" t="s">
        <v>441</v>
      </c>
      <c r="AH130" s="7" t="s">
        <v>792</v>
      </c>
      <c r="AI130" t="s">
        <v>320</v>
      </c>
      <c r="AJ130" t="s">
        <v>320</v>
      </c>
      <c r="AK130" t="s">
        <v>320</v>
      </c>
    </row>
    <row r="131" spans="1:37" s="8" customFormat="1" ht="13.25" customHeight="1" x14ac:dyDescent="0.15">
      <c r="A131" t="s">
        <v>316</v>
      </c>
      <c r="B131" t="s">
        <v>315</v>
      </c>
      <c r="C131" t="s">
        <v>304</v>
      </c>
      <c r="D131" t="s">
        <v>305</v>
      </c>
      <c r="E131" t="s">
        <v>305</v>
      </c>
      <c r="F131" t="s">
        <v>306</v>
      </c>
      <c r="G131" t="s">
        <v>306</v>
      </c>
      <c r="H131"/>
      <c r="I131" t="str">
        <f t="shared" si="9"/>
        <v>2020-01-01</v>
      </c>
      <c r="J131" t="s">
        <v>270</v>
      </c>
      <c r="K131"/>
      <c r="L131"/>
      <c r="M131" t="s">
        <v>42</v>
      </c>
      <c r="N131" t="s">
        <v>38</v>
      </c>
      <c r="O131">
        <v>7</v>
      </c>
      <c r="P131">
        <v>1</v>
      </c>
      <c r="Q131" t="str">
        <f t="shared" si="10"/>
        <v>Em.7</v>
      </c>
      <c r="R131" t="str">
        <f t="shared" si="11"/>
        <v>Em.7.1</v>
      </c>
      <c r="S131" s="19" t="s">
        <v>379</v>
      </c>
      <c r="T131" t="s">
        <v>1506</v>
      </c>
      <c r="U131"/>
      <c r="V131" t="s">
        <v>784</v>
      </c>
      <c r="W131" s="36" t="str">
        <f>T131</f>
        <v>NA</v>
      </c>
      <c r="X131" s="7" t="s">
        <v>39</v>
      </c>
      <c r="Y131" t="s">
        <v>317</v>
      </c>
      <c r="Z131"/>
      <c r="AA131"/>
      <c r="AB131" t="s">
        <v>275</v>
      </c>
      <c r="AC131" s="26" t="s">
        <v>318</v>
      </c>
      <c r="AD131" s="26" t="s">
        <v>380</v>
      </c>
      <c r="AE131" s="26" t="s">
        <v>43</v>
      </c>
      <c r="AF131" t="s">
        <v>321</v>
      </c>
      <c r="AG131"/>
      <c r="AH131"/>
      <c r="AI131" t="s">
        <v>381</v>
      </c>
      <c r="AJ131" t="s">
        <v>382</v>
      </c>
      <c r="AK131" t="s">
        <v>383</v>
      </c>
    </row>
    <row r="132" spans="1:37" s="8" customFormat="1" ht="13.25" customHeight="1" x14ac:dyDescent="0.15">
      <c r="A132" t="s">
        <v>316</v>
      </c>
      <c r="B132" t="s">
        <v>315</v>
      </c>
      <c r="C132" t="s">
        <v>304</v>
      </c>
      <c r="D132" t="s">
        <v>305</v>
      </c>
      <c r="E132" t="s">
        <v>305</v>
      </c>
      <c r="F132" t="s">
        <v>306</v>
      </c>
      <c r="G132" t="s">
        <v>306</v>
      </c>
      <c r="H132"/>
      <c r="I132" t="str">
        <f t="shared" si="9"/>
        <v>2020-01-01</v>
      </c>
      <c r="J132" t="s">
        <v>270</v>
      </c>
      <c r="K132"/>
      <c r="L132"/>
      <c r="M132" t="s">
        <v>44</v>
      </c>
      <c r="N132" t="s">
        <v>38</v>
      </c>
      <c r="O132">
        <v>7</v>
      </c>
      <c r="P132">
        <v>2</v>
      </c>
      <c r="Q132" t="str">
        <f t="shared" si="10"/>
        <v>Em.7</v>
      </c>
      <c r="R132" t="str">
        <f t="shared" si="11"/>
        <v>Em.7.2</v>
      </c>
      <c r="S132" s="19" t="s">
        <v>384</v>
      </c>
      <c r="T132" t="s">
        <v>1506</v>
      </c>
      <c r="U132"/>
      <c r="V132" t="s">
        <v>784</v>
      </c>
      <c r="W132" s="36" t="str">
        <f>T132</f>
        <v>NA</v>
      </c>
      <c r="X132" s="7" t="s">
        <v>39</v>
      </c>
      <c r="Y132" t="s">
        <v>317</v>
      </c>
      <c r="Z132"/>
      <c r="AA132"/>
      <c r="AB132" t="s">
        <v>275</v>
      </c>
      <c r="AC132" s="26" t="s">
        <v>318</v>
      </c>
      <c r="AD132" s="26" t="s">
        <v>380</v>
      </c>
      <c r="AE132" s="26" t="s">
        <v>45</v>
      </c>
      <c r="AF132" t="s">
        <v>321</v>
      </c>
      <c r="AG132"/>
      <c r="AH132"/>
      <c r="AI132" t="s">
        <v>381</v>
      </c>
      <c r="AJ132" t="s">
        <v>385</v>
      </c>
      <c r="AK132" t="s">
        <v>386</v>
      </c>
    </row>
    <row r="133" spans="1:37" s="8" customFormat="1" ht="13.25" customHeight="1" x14ac:dyDescent="0.15">
      <c r="A133" t="s">
        <v>316</v>
      </c>
      <c r="B133" t="s">
        <v>315</v>
      </c>
      <c r="C133" t="s">
        <v>304</v>
      </c>
      <c r="D133" t="s">
        <v>305</v>
      </c>
      <c r="E133" t="s">
        <v>305</v>
      </c>
      <c r="F133" t="s">
        <v>306</v>
      </c>
      <c r="G133" t="s">
        <v>306</v>
      </c>
      <c r="H133"/>
      <c r="I133" t="str">
        <f t="shared" si="9"/>
        <v>2020-01-01</v>
      </c>
      <c r="J133" t="s">
        <v>270</v>
      </c>
      <c r="K133"/>
      <c r="L133"/>
      <c r="M133" t="s">
        <v>224</v>
      </c>
      <c r="N133" t="s">
        <v>221</v>
      </c>
      <c r="O133">
        <v>1</v>
      </c>
      <c r="P133">
        <v>1</v>
      </c>
      <c r="Q133" t="str">
        <f t="shared" si="10"/>
        <v>WR.1</v>
      </c>
      <c r="R133" t="str">
        <f t="shared" si="11"/>
        <v>WR.1.1</v>
      </c>
      <c r="S133" s="19" t="s">
        <v>392</v>
      </c>
      <c r="T133" s="19">
        <v>194589711</v>
      </c>
      <c r="U133"/>
      <c r="V133" s="19" t="s">
        <v>393</v>
      </c>
      <c r="W133" s="44">
        <f>T133/1000</f>
        <v>194589.71100000001</v>
      </c>
      <c r="X133" s="19" t="s">
        <v>782</v>
      </c>
      <c r="Y133" t="s">
        <v>317</v>
      </c>
      <c r="Z133"/>
      <c r="AA133"/>
      <c r="AB133" t="s">
        <v>275</v>
      </c>
      <c r="AC133" s="26" t="s">
        <v>394</v>
      </c>
      <c r="AD133" s="26" t="s">
        <v>225</v>
      </c>
      <c r="AE133" s="26" t="s">
        <v>395</v>
      </c>
      <c r="AF133" t="s">
        <v>321</v>
      </c>
      <c r="AG133" t="s">
        <v>391</v>
      </c>
      <c r="AH133" s="7" t="s">
        <v>733</v>
      </c>
      <c r="AI133" t="s">
        <v>320</v>
      </c>
      <c r="AJ133" t="s">
        <v>320</v>
      </c>
      <c r="AK133" t="s">
        <v>320</v>
      </c>
    </row>
    <row r="134" spans="1:37" s="8" customFormat="1" ht="13.25" customHeight="1" x14ac:dyDescent="0.15">
      <c r="A134" t="s">
        <v>316</v>
      </c>
      <c r="B134" t="s">
        <v>315</v>
      </c>
      <c r="C134" t="s">
        <v>304</v>
      </c>
      <c r="D134" t="s">
        <v>305</v>
      </c>
      <c r="E134" t="s">
        <v>305</v>
      </c>
      <c r="F134" t="s">
        <v>306</v>
      </c>
      <c r="G134" t="s">
        <v>306</v>
      </c>
      <c r="H134"/>
      <c r="I134" t="str">
        <f t="shared" si="9"/>
        <v>2020-01-01</v>
      </c>
      <c r="J134" t="s">
        <v>270</v>
      </c>
      <c r="K134"/>
      <c r="L134"/>
      <c r="M134" t="s">
        <v>473</v>
      </c>
      <c r="N134" t="s">
        <v>221</v>
      </c>
      <c r="O134">
        <v>1</v>
      </c>
      <c r="P134">
        <v>3</v>
      </c>
      <c r="Q134" t="str">
        <f t="shared" si="10"/>
        <v>WR.1</v>
      </c>
      <c r="R134" t="str">
        <f t="shared" si="11"/>
        <v>WR.1.3</v>
      </c>
      <c r="S134" t="s">
        <v>754</v>
      </c>
      <c r="T134"/>
      <c r="U134"/>
      <c r="V134" t="s">
        <v>733</v>
      </c>
      <c r="W134"/>
      <c r="X134"/>
      <c r="Y134"/>
      <c r="Z134"/>
      <c r="AA134"/>
      <c r="AB134" t="s">
        <v>275</v>
      </c>
      <c r="AC134" s="26" t="s">
        <v>394</v>
      </c>
      <c r="AD134" s="26" t="s">
        <v>225</v>
      </c>
      <c r="AE134" s="26" t="s">
        <v>696</v>
      </c>
      <c r="AF134" t="s">
        <v>321</v>
      </c>
      <c r="AG134" t="s">
        <v>474</v>
      </c>
      <c r="AH134" s="7" t="s">
        <v>733</v>
      </c>
      <c r="AI134" t="s">
        <v>320</v>
      </c>
      <c r="AJ134" t="s">
        <v>320</v>
      </c>
      <c r="AK134" s="46" t="s">
        <v>354</v>
      </c>
    </row>
    <row r="135" spans="1:37" s="8" customFormat="1" ht="13.25" customHeight="1" x14ac:dyDescent="0.15">
      <c r="A135" t="s">
        <v>316</v>
      </c>
      <c r="B135" t="s">
        <v>315</v>
      </c>
      <c r="C135" t="s">
        <v>304</v>
      </c>
      <c r="D135" t="s">
        <v>305</v>
      </c>
      <c r="E135" t="s">
        <v>305</v>
      </c>
      <c r="F135" t="s">
        <v>306</v>
      </c>
      <c r="G135" t="s">
        <v>306</v>
      </c>
      <c r="H135"/>
      <c r="I135" t="str">
        <f t="shared" si="9"/>
        <v>2020-01-01</v>
      </c>
      <c r="J135" t="s">
        <v>270</v>
      </c>
      <c r="K135"/>
      <c r="L135"/>
      <c r="M135" t="s">
        <v>219</v>
      </c>
      <c r="N135" t="s">
        <v>221</v>
      </c>
      <c r="O135">
        <v>2</v>
      </c>
      <c r="P135">
        <v>1</v>
      </c>
      <c r="Q135" t="str">
        <f t="shared" si="10"/>
        <v>WR.2</v>
      </c>
      <c r="R135" t="str">
        <f t="shared" si="11"/>
        <v>WR.2.1</v>
      </c>
      <c r="S135" s="19" t="s">
        <v>400</v>
      </c>
      <c r="T135" s="19">
        <v>5562475449</v>
      </c>
      <c r="U135"/>
      <c r="V135" s="19" t="s">
        <v>393</v>
      </c>
      <c r="W135" s="44">
        <f>T135/1000</f>
        <v>5562475.449</v>
      </c>
      <c r="X135" s="19" t="s">
        <v>782</v>
      </c>
      <c r="Y135" t="s">
        <v>317</v>
      </c>
      <c r="Z135"/>
      <c r="AA135"/>
      <c r="AB135" t="s">
        <v>275</v>
      </c>
      <c r="AC135" s="26" t="s">
        <v>394</v>
      </c>
      <c r="AD135" s="26" t="s">
        <v>401</v>
      </c>
      <c r="AE135" s="26" t="s">
        <v>320</v>
      </c>
      <c r="AF135" t="s">
        <v>321</v>
      </c>
      <c r="AG135" t="s">
        <v>399</v>
      </c>
      <c r="AH135" s="7" t="s">
        <v>733</v>
      </c>
      <c r="AI135" t="s">
        <v>320</v>
      </c>
      <c r="AJ135" t="s">
        <v>320</v>
      </c>
      <c r="AK135" t="s">
        <v>320</v>
      </c>
    </row>
    <row r="136" spans="1:37" s="8" customFormat="1" ht="13.25" customHeight="1" x14ac:dyDescent="0.15">
      <c r="A136" t="s">
        <v>316</v>
      </c>
      <c r="B136" t="s">
        <v>315</v>
      </c>
      <c r="C136" t="s">
        <v>304</v>
      </c>
      <c r="D136" t="s">
        <v>305</v>
      </c>
      <c r="E136" t="s">
        <v>305</v>
      </c>
      <c r="F136" t="s">
        <v>306</v>
      </c>
      <c r="G136" t="s">
        <v>306</v>
      </c>
      <c r="H136"/>
      <c r="I136" t="str">
        <f t="shared" si="9"/>
        <v>2020-01-01</v>
      </c>
      <c r="J136" t="s">
        <v>270</v>
      </c>
      <c r="K136"/>
      <c r="L136"/>
      <c r="M136" t="s">
        <v>471</v>
      </c>
      <c r="N136" t="s">
        <v>221</v>
      </c>
      <c r="O136">
        <v>2</v>
      </c>
      <c r="P136">
        <v>3</v>
      </c>
      <c r="Q136" t="str">
        <f t="shared" si="10"/>
        <v>WR.2</v>
      </c>
      <c r="R136" t="str">
        <f t="shared" si="11"/>
        <v>WR.2.3</v>
      </c>
      <c r="S136" t="s">
        <v>753</v>
      </c>
      <c r="T136"/>
      <c r="U136"/>
      <c r="V136" t="s">
        <v>733</v>
      </c>
      <c r="W136"/>
      <c r="X136"/>
      <c r="Y136"/>
      <c r="Z136"/>
      <c r="AA136"/>
      <c r="AB136" t="s">
        <v>275</v>
      </c>
      <c r="AC136" s="26" t="s">
        <v>394</v>
      </c>
      <c r="AD136" s="26" t="s">
        <v>401</v>
      </c>
      <c r="AE136" s="26" t="s">
        <v>695</v>
      </c>
      <c r="AF136" t="s">
        <v>321</v>
      </c>
      <c r="AG136" t="s">
        <v>472</v>
      </c>
      <c r="AH136" s="7" t="s">
        <v>733</v>
      </c>
      <c r="AI136" t="s">
        <v>320</v>
      </c>
      <c r="AJ136" t="s">
        <v>320</v>
      </c>
      <c r="AK136" s="46" t="s">
        <v>354</v>
      </c>
    </row>
    <row r="137" spans="1:37" s="8" customFormat="1" ht="13.25" customHeight="1" x14ac:dyDescent="0.15">
      <c r="A137" t="s">
        <v>316</v>
      </c>
      <c r="B137" t="s">
        <v>315</v>
      </c>
      <c r="C137" t="s">
        <v>304</v>
      </c>
      <c r="D137" t="s">
        <v>305</v>
      </c>
      <c r="E137" t="s">
        <v>305</v>
      </c>
      <c r="F137" t="s">
        <v>306</v>
      </c>
      <c r="G137" t="s">
        <v>306</v>
      </c>
      <c r="H137"/>
      <c r="I137" t="str">
        <f t="shared" si="9"/>
        <v>2020-01-01</v>
      </c>
      <c r="J137" t="s">
        <v>270</v>
      </c>
      <c r="K137"/>
      <c r="L137"/>
      <c r="M137" t="s">
        <v>555</v>
      </c>
      <c r="N137" t="s">
        <v>221</v>
      </c>
      <c r="O137">
        <v>3</v>
      </c>
      <c r="P137">
        <v>1</v>
      </c>
      <c r="Q137" t="str">
        <f t="shared" si="10"/>
        <v>WR.3</v>
      </c>
      <c r="R137" t="str">
        <f t="shared" si="11"/>
        <v>WR.3.1</v>
      </c>
      <c r="S137" t="s">
        <v>757</v>
      </c>
      <c r="T137"/>
      <c r="U137"/>
      <c r="V137" t="s">
        <v>748</v>
      </c>
      <c r="W137"/>
      <c r="X137"/>
      <c r="Y137"/>
      <c r="Z137"/>
      <c r="AA137"/>
      <c r="AB137" t="s">
        <v>275</v>
      </c>
      <c r="AC137" s="26" t="s">
        <v>394</v>
      </c>
      <c r="AD137" s="26" t="s">
        <v>674</v>
      </c>
      <c r="AE137" s="26" t="s">
        <v>716</v>
      </c>
      <c r="AF137" t="s">
        <v>321</v>
      </c>
      <c r="AG137" t="s">
        <v>556</v>
      </c>
      <c r="AH137" s="7" t="s">
        <v>748</v>
      </c>
      <c r="AI137" t="s">
        <v>320</v>
      </c>
      <c r="AJ137" t="s">
        <v>320</v>
      </c>
      <c r="AK137" t="s">
        <v>320</v>
      </c>
    </row>
    <row r="138" spans="1:37" s="8" customFormat="1" ht="13.25" customHeight="1" x14ac:dyDescent="0.15">
      <c r="A138" t="s">
        <v>316</v>
      </c>
      <c r="B138" t="s">
        <v>315</v>
      </c>
      <c r="C138" t="s">
        <v>304</v>
      </c>
      <c r="D138" t="s">
        <v>305</v>
      </c>
      <c r="E138" t="s">
        <v>305</v>
      </c>
      <c r="F138" t="s">
        <v>306</v>
      </c>
      <c r="G138" t="s">
        <v>306</v>
      </c>
      <c r="H138"/>
      <c r="I138" t="str">
        <f t="shared" si="9"/>
        <v>2020-01-01</v>
      </c>
      <c r="J138" t="s">
        <v>270</v>
      </c>
      <c r="K138"/>
      <c r="L138"/>
      <c r="M138" t="s">
        <v>557</v>
      </c>
      <c r="N138" t="s">
        <v>221</v>
      </c>
      <c r="O138">
        <v>3</v>
      </c>
      <c r="P138">
        <v>2</v>
      </c>
      <c r="Q138" t="str">
        <f t="shared" si="10"/>
        <v>WR.3</v>
      </c>
      <c r="R138" t="str">
        <f t="shared" si="11"/>
        <v>WR.3.2</v>
      </c>
      <c r="S138" t="s">
        <v>758</v>
      </c>
      <c r="T138"/>
      <c r="U138"/>
      <c r="V138" t="s">
        <v>742</v>
      </c>
      <c r="W138"/>
      <c r="X138"/>
      <c r="Y138"/>
      <c r="Z138"/>
      <c r="AA138"/>
      <c r="AB138" t="s">
        <v>275</v>
      </c>
      <c r="AC138" s="26" t="s">
        <v>394</v>
      </c>
      <c r="AD138" s="26" t="s">
        <v>674</v>
      </c>
      <c r="AE138" s="26" t="s">
        <v>716</v>
      </c>
      <c r="AF138" t="s">
        <v>321</v>
      </c>
      <c r="AG138" s="32" t="s">
        <v>558</v>
      </c>
      <c r="AH138" s="7" t="s">
        <v>742</v>
      </c>
      <c r="AI138" t="s">
        <v>320</v>
      </c>
      <c r="AJ138" t="s">
        <v>320</v>
      </c>
      <c r="AK138" t="s">
        <v>320</v>
      </c>
    </row>
    <row r="139" spans="1:37" s="10" customFormat="1" ht="13.25" customHeight="1" x14ac:dyDescent="0.2">
      <c r="A139" s="18" t="s">
        <v>265</v>
      </c>
      <c r="B139" s="18" t="s">
        <v>264</v>
      </c>
      <c r="C139" s="18" t="s">
        <v>266</v>
      </c>
      <c r="D139" s="18" t="s">
        <v>267</v>
      </c>
      <c r="E139" s="18" t="s">
        <v>268</v>
      </c>
      <c r="F139" s="18" t="s">
        <v>269</v>
      </c>
      <c r="G139" s="18" t="s">
        <v>269</v>
      </c>
      <c r="H139"/>
      <c r="I139" t="str">
        <f t="shared" si="9"/>
        <v>2018-01-01</v>
      </c>
      <c r="J139" s="23" t="s">
        <v>36</v>
      </c>
      <c r="K139"/>
      <c r="L139"/>
      <c r="M139" t="s">
        <v>105</v>
      </c>
      <c r="N139" t="s">
        <v>107</v>
      </c>
      <c r="O139">
        <v>1</v>
      </c>
      <c r="P139">
        <v>1</v>
      </c>
      <c r="Q139" t="str">
        <f t="shared" si="10"/>
        <v>EF.1</v>
      </c>
      <c r="R139" t="str">
        <f t="shared" si="11"/>
        <v>EF.1.1</v>
      </c>
      <c r="S139" s="19" t="s">
        <v>271</v>
      </c>
      <c r="T139" s="20">
        <v>150</v>
      </c>
      <c r="U139"/>
      <c r="V139" s="21" t="s">
        <v>272</v>
      </c>
      <c r="W139" s="21">
        <f>T139*1000000</f>
        <v>150000000</v>
      </c>
      <c r="X139" s="21" t="s">
        <v>273</v>
      </c>
      <c r="Y139" t="s">
        <v>274</v>
      </c>
      <c r="Z139">
        <v>3</v>
      </c>
      <c r="AA139"/>
      <c r="AB139" t="s">
        <v>275</v>
      </c>
      <c r="AC139" t="s">
        <v>565</v>
      </c>
      <c r="AD139" t="s">
        <v>657</v>
      </c>
      <c r="AE139" t="s">
        <v>668</v>
      </c>
      <c r="AF139" t="s">
        <v>276</v>
      </c>
      <c r="AG139" t="s">
        <v>277</v>
      </c>
      <c r="AH139" s="7" t="s">
        <v>732</v>
      </c>
      <c r="AI139" t="s">
        <v>320</v>
      </c>
      <c r="AJ139" t="s">
        <v>320</v>
      </c>
      <c r="AK139" t="s">
        <v>320</v>
      </c>
    </row>
    <row r="140" spans="1:37" s="10" customFormat="1" ht="13.25" customHeight="1" x14ac:dyDescent="0.2">
      <c r="A140" s="18" t="s">
        <v>265</v>
      </c>
      <c r="B140" s="18" t="s">
        <v>264</v>
      </c>
      <c r="C140" s="18" t="s">
        <v>266</v>
      </c>
      <c r="D140" s="18" t="s">
        <v>267</v>
      </c>
      <c r="E140" s="18" t="s">
        <v>268</v>
      </c>
      <c r="F140" s="18" t="s">
        <v>269</v>
      </c>
      <c r="G140" s="18" t="s">
        <v>269</v>
      </c>
      <c r="H140"/>
      <c r="I140" t="str">
        <f t="shared" si="9"/>
        <v>2018-01-01</v>
      </c>
      <c r="J140" s="23" t="s">
        <v>36</v>
      </c>
      <c r="K140"/>
      <c r="L140"/>
      <c r="M140" t="s">
        <v>591</v>
      </c>
      <c r="N140" t="s">
        <v>107</v>
      </c>
      <c r="O140">
        <v>2</v>
      </c>
      <c r="P140">
        <v>4</v>
      </c>
      <c r="Q140" t="str">
        <f t="shared" si="10"/>
        <v>EF.2</v>
      </c>
      <c r="R140" t="str">
        <f t="shared" si="11"/>
        <v>EF.2.4</v>
      </c>
      <c r="S140" s="19" t="s">
        <v>592</v>
      </c>
      <c r="T140" s="43"/>
      <c r="U140"/>
      <c r="V140" s="21" t="s">
        <v>448</v>
      </c>
      <c r="W140" s="51">
        <f t="shared" ref="W140:W146" si="12">T140</f>
        <v>0</v>
      </c>
      <c r="X140" s="21" t="str">
        <f>V140</f>
        <v>percentage</v>
      </c>
      <c r="Y140" t="s">
        <v>274</v>
      </c>
      <c r="Z140">
        <v>3</v>
      </c>
      <c r="AA140"/>
      <c r="AB140" t="s">
        <v>275</v>
      </c>
      <c r="AC140" t="s">
        <v>565</v>
      </c>
      <c r="AD140" t="s">
        <v>719</v>
      </c>
      <c r="AE140" t="s">
        <v>720</v>
      </c>
      <c r="AF140" t="s">
        <v>276</v>
      </c>
      <c r="AG140" t="s">
        <v>593</v>
      </c>
      <c r="AH140" s="7" t="s">
        <v>732</v>
      </c>
      <c r="AI140" t="s">
        <v>320</v>
      </c>
      <c r="AJ140" t="s">
        <v>320</v>
      </c>
      <c r="AK140" t="s">
        <v>320</v>
      </c>
    </row>
    <row r="141" spans="1:37" s="10" customFormat="1" ht="13.25" customHeight="1" x14ac:dyDescent="0.2">
      <c r="A141" s="18" t="s">
        <v>265</v>
      </c>
      <c r="B141" s="18" t="s">
        <v>264</v>
      </c>
      <c r="C141" s="18" t="s">
        <v>266</v>
      </c>
      <c r="D141" s="18" t="s">
        <v>267</v>
      </c>
      <c r="E141" s="18" t="s">
        <v>268</v>
      </c>
      <c r="F141" s="18" t="s">
        <v>269</v>
      </c>
      <c r="G141" s="18" t="s">
        <v>269</v>
      </c>
      <c r="H141"/>
      <c r="I141" t="str">
        <f t="shared" si="9"/>
        <v>2018-01-01</v>
      </c>
      <c r="J141" s="23" t="s">
        <v>36</v>
      </c>
      <c r="K141"/>
      <c r="L141"/>
      <c r="M141" t="s">
        <v>594</v>
      </c>
      <c r="N141" t="s">
        <v>107</v>
      </c>
      <c r="O141">
        <v>2</v>
      </c>
      <c r="P141">
        <v>7</v>
      </c>
      <c r="Q141" t="str">
        <f t="shared" si="10"/>
        <v>EF.2</v>
      </c>
      <c r="R141" t="str">
        <f t="shared" si="11"/>
        <v>EF.2.7</v>
      </c>
      <c r="S141" s="19" t="s">
        <v>595</v>
      </c>
      <c r="T141" s="43"/>
      <c r="U141"/>
      <c r="V141" s="21" t="s">
        <v>448</v>
      </c>
      <c r="W141" s="51">
        <f t="shared" si="12"/>
        <v>0</v>
      </c>
      <c r="X141" s="21" t="str">
        <f>V141</f>
        <v>percentage</v>
      </c>
      <c r="Y141" t="s">
        <v>274</v>
      </c>
      <c r="Z141">
        <v>3</v>
      </c>
      <c r="AA141"/>
      <c r="AB141" t="s">
        <v>275</v>
      </c>
      <c r="AC141" t="s">
        <v>565</v>
      </c>
      <c r="AD141" t="s">
        <v>719</v>
      </c>
      <c r="AE141" t="s">
        <v>721</v>
      </c>
      <c r="AF141" t="s">
        <v>276</v>
      </c>
      <c r="AG141" t="s">
        <v>596</v>
      </c>
      <c r="AH141" s="7" t="s">
        <v>732</v>
      </c>
      <c r="AI141" t="s">
        <v>320</v>
      </c>
      <c r="AJ141" t="s">
        <v>320</v>
      </c>
      <c r="AK141" t="s">
        <v>320</v>
      </c>
    </row>
    <row r="142" spans="1:37" s="10" customFormat="1" ht="13.25" customHeight="1" x14ac:dyDescent="0.2">
      <c r="A142" s="18" t="s">
        <v>265</v>
      </c>
      <c r="B142" s="18" t="s">
        <v>264</v>
      </c>
      <c r="C142" s="18" t="s">
        <v>266</v>
      </c>
      <c r="D142" s="18" t="s">
        <v>267</v>
      </c>
      <c r="E142" s="18" t="s">
        <v>268</v>
      </c>
      <c r="F142" s="18" t="s">
        <v>269</v>
      </c>
      <c r="G142" s="18" t="s">
        <v>269</v>
      </c>
      <c r="H142"/>
      <c r="I142" t="str">
        <f t="shared" si="9"/>
        <v>2018-01-01</v>
      </c>
      <c r="J142" s="23" t="s">
        <v>36</v>
      </c>
      <c r="K142"/>
      <c r="L142"/>
      <c r="M142" t="s">
        <v>29</v>
      </c>
      <c r="N142" t="s">
        <v>38</v>
      </c>
      <c r="O142">
        <v>1</v>
      </c>
      <c r="P142">
        <v>1</v>
      </c>
      <c r="Q142" t="str">
        <f t="shared" si="10"/>
        <v>Em.1</v>
      </c>
      <c r="R142" t="str">
        <f t="shared" si="11"/>
        <v>Em.1.1</v>
      </c>
      <c r="S142" s="19" t="s">
        <v>330</v>
      </c>
      <c r="T142" s="37">
        <v>10.6</v>
      </c>
      <c r="U142"/>
      <c r="V142" s="21" t="s">
        <v>39</v>
      </c>
      <c r="W142" s="38">
        <f t="shared" si="12"/>
        <v>10.6</v>
      </c>
      <c r="X142" s="7" t="s">
        <v>39</v>
      </c>
      <c r="Y142" t="s">
        <v>274</v>
      </c>
      <c r="Z142">
        <v>3</v>
      </c>
      <c r="AA142"/>
      <c r="AB142" t="s">
        <v>275</v>
      </c>
      <c r="AC142" t="s">
        <v>318</v>
      </c>
      <c r="AD142" t="s">
        <v>319</v>
      </c>
      <c r="AE142">
        <v>0</v>
      </c>
      <c r="AF142" t="s">
        <v>276</v>
      </c>
      <c r="AG142" t="s">
        <v>331</v>
      </c>
      <c r="AH142" s="7" t="s">
        <v>786</v>
      </c>
      <c r="AI142" t="s">
        <v>322</v>
      </c>
      <c r="AJ142" t="s">
        <v>323</v>
      </c>
      <c r="AK142" t="s">
        <v>783</v>
      </c>
    </row>
    <row r="143" spans="1:37" s="10" customFormat="1" ht="13.25" customHeight="1" x14ac:dyDescent="0.2">
      <c r="A143" s="18" t="s">
        <v>265</v>
      </c>
      <c r="B143" s="18" t="s">
        <v>264</v>
      </c>
      <c r="C143" s="18" t="s">
        <v>266</v>
      </c>
      <c r="D143" s="18" t="s">
        <v>267</v>
      </c>
      <c r="E143" s="18" t="s">
        <v>268</v>
      </c>
      <c r="F143" s="18" t="s">
        <v>269</v>
      </c>
      <c r="G143" s="18" t="s">
        <v>269</v>
      </c>
      <c r="H143"/>
      <c r="I143" t="str">
        <f t="shared" si="9"/>
        <v>2018-01-01</v>
      </c>
      <c r="J143" s="23" t="s">
        <v>36</v>
      </c>
      <c r="K143"/>
      <c r="L143"/>
      <c r="M143" t="s">
        <v>605</v>
      </c>
      <c r="N143" t="s">
        <v>221</v>
      </c>
      <c r="O143">
        <v>1</v>
      </c>
      <c r="P143">
        <v>2</v>
      </c>
      <c r="Q143" t="str">
        <f t="shared" si="10"/>
        <v>WR.1</v>
      </c>
      <c r="R143" t="str">
        <f t="shared" si="11"/>
        <v>WR.1.2</v>
      </c>
      <c r="S143" s="19" t="s">
        <v>606</v>
      </c>
      <c r="T143" s="20">
        <v>159960</v>
      </c>
      <c r="U143"/>
      <c r="V143" s="21" t="s">
        <v>603</v>
      </c>
      <c r="W143" s="28">
        <f t="shared" si="12"/>
        <v>159960</v>
      </c>
      <c r="X143" t="s">
        <v>782</v>
      </c>
      <c r="Y143" t="s">
        <v>274</v>
      </c>
      <c r="Z143">
        <v>3</v>
      </c>
      <c r="AA143"/>
      <c r="AB143" t="s">
        <v>275</v>
      </c>
      <c r="AC143" t="s">
        <v>394</v>
      </c>
      <c r="AD143" t="s">
        <v>225</v>
      </c>
      <c r="AE143" t="s">
        <v>725</v>
      </c>
      <c r="AF143" t="s">
        <v>276</v>
      </c>
      <c r="AG143" t="s">
        <v>607</v>
      </c>
      <c r="AH143" s="7" t="s">
        <v>733</v>
      </c>
      <c r="AI143" t="s">
        <v>320</v>
      </c>
      <c r="AJ143" t="s">
        <v>320</v>
      </c>
      <c r="AK143" t="s">
        <v>320</v>
      </c>
    </row>
    <row r="144" spans="1:37" s="10" customFormat="1" ht="13.25" customHeight="1" x14ac:dyDescent="0.2">
      <c r="A144" s="18" t="s">
        <v>265</v>
      </c>
      <c r="B144" s="18" t="s">
        <v>264</v>
      </c>
      <c r="C144" s="18" t="s">
        <v>266</v>
      </c>
      <c r="D144" s="18" t="s">
        <v>267</v>
      </c>
      <c r="E144" s="18" t="s">
        <v>268</v>
      </c>
      <c r="F144" s="18" t="s">
        <v>269</v>
      </c>
      <c r="G144" s="18" t="s">
        <v>269</v>
      </c>
      <c r="H144"/>
      <c r="I144" t="str">
        <f t="shared" si="9"/>
        <v>2018-01-01</v>
      </c>
      <c r="J144" s="23" t="s">
        <v>36</v>
      </c>
      <c r="K144"/>
      <c r="L144"/>
      <c r="M144" t="s">
        <v>601</v>
      </c>
      <c r="N144" t="s">
        <v>221</v>
      </c>
      <c r="O144">
        <v>2</v>
      </c>
      <c r="P144">
        <v>2</v>
      </c>
      <c r="Q144" t="str">
        <f t="shared" si="10"/>
        <v>WR.2</v>
      </c>
      <c r="R144" t="str">
        <f t="shared" si="11"/>
        <v>WR.2.2</v>
      </c>
      <c r="S144" s="19" t="s">
        <v>602</v>
      </c>
      <c r="T144" s="20">
        <v>339870</v>
      </c>
      <c r="U144"/>
      <c r="V144" s="21" t="s">
        <v>603</v>
      </c>
      <c r="W144" s="28">
        <f t="shared" si="12"/>
        <v>339870</v>
      </c>
      <c r="X144" t="s">
        <v>782</v>
      </c>
      <c r="Y144" t="s">
        <v>274</v>
      </c>
      <c r="Z144">
        <v>3</v>
      </c>
      <c r="AA144"/>
      <c r="AB144" t="s">
        <v>275</v>
      </c>
      <c r="AC144" t="s">
        <v>394</v>
      </c>
      <c r="AD144" t="s">
        <v>401</v>
      </c>
      <c r="AE144" t="s">
        <v>724</v>
      </c>
      <c r="AF144" t="s">
        <v>276</v>
      </c>
      <c r="AG144" t="s">
        <v>604</v>
      </c>
      <c r="AH144" s="7" t="s">
        <v>733</v>
      </c>
      <c r="AI144" t="s">
        <v>320</v>
      </c>
      <c r="AJ144" t="s">
        <v>320</v>
      </c>
      <c r="AK144" t="s">
        <v>320</v>
      </c>
    </row>
    <row r="145" spans="1:37" s="10" customFormat="1" ht="13.25" customHeight="1" x14ac:dyDescent="0.2">
      <c r="A145" s="18" t="s">
        <v>265</v>
      </c>
      <c r="B145" s="18" t="s">
        <v>264</v>
      </c>
      <c r="C145" s="18" t="s">
        <v>266</v>
      </c>
      <c r="D145" s="18" t="s">
        <v>267</v>
      </c>
      <c r="E145" s="18" t="s">
        <v>268</v>
      </c>
      <c r="F145" s="18" t="s">
        <v>269</v>
      </c>
      <c r="G145" s="18" t="s">
        <v>269</v>
      </c>
      <c r="H145"/>
      <c r="I145" t="str">
        <f t="shared" si="9"/>
        <v>2018-01-01</v>
      </c>
      <c r="J145" s="23" t="s">
        <v>36</v>
      </c>
      <c r="K145"/>
      <c r="L145"/>
      <c r="M145" t="s">
        <v>608</v>
      </c>
      <c r="N145" t="s">
        <v>221</v>
      </c>
      <c r="O145">
        <v>2</v>
      </c>
      <c r="P145">
        <v>4</v>
      </c>
      <c r="Q145" t="str">
        <f t="shared" si="10"/>
        <v>WR.2</v>
      </c>
      <c r="R145" t="str">
        <f t="shared" si="11"/>
        <v>WR.2.4</v>
      </c>
      <c r="S145" t="s">
        <v>726</v>
      </c>
      <c r="T145" s="43">
        <v>0</v>
      </c>
      <c r="U145"/>
      <c r="V145" s="21" t="s">
        <v>448</v>
      </c>
      <c r="W145" s="45">
        <f t="shared" si="12"/>
        <v>0</v>
      </c>
      <c r="X145" t="s">
        <v>448</v>
      </c>
      <c r="Y145" t="s">
        <v>274</v>
      </c>
      <c r="Z145">
        <v>3</v>
      </c>
      <c r="AA145"/>
      <c r="AB145" t="s">
        <v>275</v>
      </c>
      <c r="AC145" t="s">
        <v>394</v>
      </c>
      <c r="AD145" t="s">
        <v>401</v>
      </c>
      <c r="AE145" t="s">
        <v>726</v>
      </c>
      <c r="AF145" t="s">
        <v>276</v>
      </c>
      <c r="AG145" t="s">
        <v>609</v>
      </c>
      <c r="AH145" s="7" t="s">
        <v>733</v>
      </c>
      <c r="AI145" t="s">
        <v>320</v>
      </c>
      <c r="AJ145" t="s">
        <v>320</v>
      </c>
      <c r="AK145" t="s">
        <v>320</v>
      </c>
    </row>
    <row r="146" spans="1:37" s="10" customFormat="1" ht="13.25" customHeight="1" x14ac:dyDescent="0.2">
      <c r="A146" s="18" t="s">
        <v>265</v>
      </c>
      <c r="B146" s="18" t="s">
        <v>264</v>
      </c>
      <c r="C146" s="18" t="s">
        <v>266</v>
      </c>
      <c r="D146" s="18" t="s">
        <v>267</v>
      </c>
      <c r="E146" s="18" t="s">
        <v>268</v>
      </c>
      <c r="F146" s="18" t="s">
        <v>269</v>
      </c>
      <c r="G146" s="18" t="s">
        <v>269</v>
      </c>
      <c r="H146"/>
      <c r="I146" t="str">
        <f t="shared" si="9"/>
        <v>2018-01-01</v>
      </c>
      <c r="J146" s="23" t="s">
        <v>36</v>
      </c>
      <c r="K146"/>
      <c r="L146"/>
      <c r="M146" t="s">
        <v>610</v>
      </c>
      <c r="N146" t="s">
        <v>221</v>
      </c>
      <c r="O146">
        <v>2</v>
      </c>
      <c r="P146">
        <v>5</v>
      </c>
      <c r="Q146" t="str">
        <f t="shared" si="10"/>
        <v>WR.2</v>
      </c>
      <c r="R146" t="str">
        <f t="shared" si="11"/>
        <v>WR.2.5</v>
      </c>
      <c r="S146" t="s">
        <v>762</v>
      </c>
      <c r="T146" s="43">
        <v>0</v>
      </c>
      <c r="U146"/>
      <c r="V146" s="21" t="s">
        <v>448</v>
      </c>
      <c r="W146" s="45">
        <f t="shared" si="12"/>
        <v>0</v>
      </c>
      <c r="X146" t="s">
        <v>448</v>
      </c>
      <c r="Y146" t="s">
        <v>274</v>
      </c>
      <c r="Z146">
        <v>3</v>
      </c>
      <c r="AA146"/>
      <c r="AB146" t="s">
        <v>275</v>
      </c>
      <c r="AC146" t="s">
        <v>394</v>
      </c>
      <c r="AD146" t="s">
        <v>401</v>
      </c>
      <c r="AE146" t="s">
        <v>726</v>
      </c>
      <c r="AF146" t="s">
        <v>276</v>
      </c>
      <c r="AG146" t="s">
        <v>611</v>
      </c>
      <c r="AH146" s="7" t="s">
        <v>733</v>
      </c>
      <c r="AI146" t="s">
        <v>320</v>
      </c>
      <c r="AJ146" t="s">
        <v>320</v>
      </c>
      <c r="AK146" t="s">
        <v>320</v>
      </c>
    </row>
    <row r="147" spans="1:37" s="10" customFormat="1" ht="13.25" customHeight="1" x14ac:dyDescent="0.2">
      <c r="A147" s="18" t="s">
        <v>265</v>
      </c>
      <c r="B147" s="18" t="s">
        <v>264</v>
      </c>
      <c r="C147" s="18" t="s">
        <v>266</v>
      </c>
      <c r="D147" s="18" t="s">
        <v>267</v>
      </c>
      <c r="E147" s="18" t="s">
        <v>268</v>
      </c>
      <c r="F147" s="18" t="s">
        <v>269</v>
      </c>
      <c r="G147" s="18" t="s">
        <v>269</v>
      </c>
      <c r="H147"/>
      <c r="I147" t="str">
        <f t="shared" si="9"/>
        <v>2019-01-01</v>
      </c>
      <c r="J147" s="22" t="s">
        <v>278</v>
      </c>
      <c r="K147"/>
      <c r="L147"/>
      <c r="M147" t="s">
        <v>105</v>
      </c>
      <c r="N147" t="s">
        <v>107</v>
      </c>
      <c r="O147">
        <v>1</v>
      </c>
      <c r="P147">
        <v>1</v>
      </c>
      <c r="Q147" t="str">
        <f t="shared" si="10"/>
        <v>EF.1</v>
      </c>
      <c r="R147" t="str">
        <f t="shared" si="11"/>
        <v>EF.1.1</v>
      </c>
      <c r="S147" s="19" t="s">
        <v>271</v>
      </c>
      <c r="T147" s="20">
        <v>149</v>
      </c>
      <c r="U147"/>
      <c r="V147" s="21" t="s">
        <v>272</v>
      </c>
      <c r="W147" s="21">
        <f>T147*1000000</f>
        <v>149000000</v>
      </c>
      <c r="X147" s="21" t="s">
        <v>273</v>
      </c>
      <c r="Y147" t="s">
        <v>274</v>
      </c>
      <c r="Z147">
        <v>3</v>
      </c>
      <c r="AA147"/>
      <c r="AB147" t="s">
        <v>275</v>
      </c>
      <c r="AC147" t="s">
        <v>565</v>
      </c>
      <c r="AD147" t="s">
        <v>657</v>
      </c>
      <c r="AE147" t="s">
        <v>668</v>
      </c>
      <c r="AF147" t="s">
        <v>276</v>
      </c>
      <c r="AG147" t="s">
        <v>277</v>
      </c>
      <c r="AH147" s="7" t="s">
        <v>732</v>
      </c>
      <c r="AI147" t="s">
        <v>320</v>
      </c>
      <c r="AJ147" t="s">
        <v>320</v>
      </c>
      <c r="AK147" t="s">
        <v>320</v>
      </c>
    </row>
    <row r="148" spans="1:37" s="10" customFormat="1" ht="13.25" customHeight="1" x14ac:dyDescent="0.2">
      <c r="A148" s="18" t="s">
        <v>265</v>
      </c>
      <c r="B148" s="18" t="s">
        <v>264</v>
      </c>
      <c r="C148" s="18" t="s">
        <v>266</v>
      </c>
      <c r="D148" s="18" t="s">
        <v>267</v>
      </c>
      <c r="E148" s="18" t="s">
        <v>268</v>
      </c>
      <c r="F148" s="18" t="s">
        <v>269</v>
      </c>
      <c r="G148" s="18" t="s">
        <v>269</v>
      </c>
      <c r="H148"/>
      <c r="I148" t="str">
        <f t="shared" si="9"/>
        <v>2019-01-01</v>
      </c>
      <c r="J148" s="22" t="s">
        <v>278</v>
      </c>
      <c r="K148"/>
      <c r="L148"/>
      <c r="M148" t="s">
        <v>591</v>
      </c>
      <c r="N148" t="s">
        <v>107</v>
      </c>
      <c r="O148">
        <v>2</v>
      </c>
      <c r="P148">
        <v>4</v>
      </c>
      <c r="Q148" t="str">
        <f t="shared" si="10"/>
        <v>EF.2</v>
      </c>
      <c r="R148" t="str">
        <f t="shared" si="11"/>
        <v>EF.2.4</v>
      </c>
      <c r="S148" s="19" t="s">
        <v>592</v>
      </c>
      <c r="T148" s="43"/>
      <c r="U148"/>
      <c r="V148" s="21" t="s">
        <v>448</v>
      </c>
      <c r="W148" s="51">
        <f t="shared" ref="W148:W154" si="13">T148</f>
        <v>0</v>
      </c>
      <c r="X148" s="21" t="str">
        <f>V148</f>
        <v>percentage</v>
      </c>
      <c r="Y148" t="s">
        <v>274</v>
      </c>
      <c r="Z148">
        <v>3</v>
      </c>
      <c r="AA148"/>
      <c r="AB148" t="s">
        <v>275</v>
      </c>
      <c r="AC148" t="s">
        <v>565</v>
      </c>
      <c r="AD148" t="s">
        <v>719</v>
      </c>
      <c r="AE148" t="s">
        <v>720</v>
      </c>
      <c r="AF148" t="s">
        <v>276</v>
      </c>
      <c r="AG148" t="s">
        <v>593</v>
      </c>
      <c r="AH148" s="7" t="s">
        <v>732</v>
      </c>
      <c r="AI148" t="s">
        <v>320</v>
      </c>
      <c r="AJ148" t="s">
        <v>320</v>
      </c>
      <c r="AK148" t="s">
        <v>320</v>
      </c>
    </row>
    <row r="149" spans="1:37" s="10" customFormat="1" ht="13.25" customHeight="1" x14ac:dyDescent="0.2">
      <c r="A149" s="18" t="s">
        <v>265</v>
      </c>
      <c r="B149" s="18" t="s">
        <v>264</v>
      </c>
      <c r="C149" s="18" t="s">
        <v>266</v>
      </c>
      <c r="D149" s="18" t="s">
        <v>267</v>
      </c>
      <c r="E149" s="18" t="s">
        <v>268</v>
      </c>
      <c r="F149" s="18" t="s">
        <v>269</v>
      </c>
      <c r="G149" s="18" t="s">
        <v>269</v>
      </c>
      <c r="H149"/>
      <c r="I149" t="str">
        <f t="shared" si="9"/>
        <v>2019-01-01</v>
      </c>
      <c r="J149" s="22" t="s">
        <v>278</v>
      </c>
      <c r="K149"/>
      <c r="L149"/>
      <c r="M149" t="s">
        <v>594</v>
      </c>
      <c r="N149" t="s">
        <v>107</v>
      </c>
      <c r="O149">
        <v>2</v>
      </c>
      <c r="P149">
        <v>7</v>
      </c>
      <c r="Q149" t="str">
        <f t="shared" si="10"/>
        <v>EF.2</v>
      </c>
      <c r="R149" t="str">
        <f t="shared" si="11"/>
        <v>EF.2.7</v>
      </c>
      <c r="S149" s="19" t="s">
        <v>595</v>
      </c>
      <c r="T149" s="43"/>
      <c r="U149"/>
      <c r="V149" s="21" t="s">
        <v>448</v>
      </c>
      <c r="W149" s="51">
        <f t="shared" si="13"/>
        <v>0</v>
      </c>
      <c r="X149" s="21" t="str">
        <f>V149</f>
        <v>percentage</v>
      </c>
      <c r="Y149" t="s">
        <v>274</v>
      </c>
      <c r="Z149">
        <v>3</v>
      </c>
      <c r="AA149"/>
      <c r="AB149" t="s">
        <v>275</v>
      </c>
      <c r="AC149" t="s">
        <v>565</v>
      </c>
      <c r="AD149" t="s">
        <v>719</v>
      </c>
      <c r="AE149" t="s">
        <v>721</v>
      </c>
      <c r="AF149" t="s">
        <v>276</v>
      </c>
      <c r="AG149" t="s">
        <v>596</v>
      </c>
      <c r="AH149" s="7" t="s">
        <v>732</v>
      </c>
      <c r="AI149" t="s">
        <v>320</v>
      </c>
      <c r="AJ149" t="s">
        <v>320</v>
      </c>
      <c r="AK149" t="s">
        <v>320</v>
      </c>
    </row>
    <row r="150" spans="1:37" s="10" customFormat="1" ht="13.25" customHeight="1" x14ac:dyDescent="0.2">
      <c r="A150" s="18" t="s">
        <v>265</v>
      </c>
      <c r="B150" s="18" t="s">
        <v>264</v>
      </c>
      <c r="C150" s="18" t="s">
        <v>266</v>
      </c>
      <c r="D150" s="18" t="s">
        <v>267</v>
      </c>
      <c r="E150" s="18" t="s">
        <v>268</v>
      </c>
      <c r="F150" s="18" t="s">
        <v>269</v>
      </c>
      <c r="G150" s="18" t="s">
        <v>269</v>
      </c>
      <c r="H150"/>
      <c r="I150" t="str">
        <f t="shared" si="9"/>
        <v>2019-01-01</v>
      </c>
      <c r="J150" s="22" t="s">
        <v>278</v>
      </c>
      <c r="K150"/>
      <c r="L150"/>
      <c r="M150" t="s">
        <v>29</v>
      </c>
      <c r="N150" t="s">
        <v>38</v>
      </c>
      <c r="O150">
        <v>1</v>
      </c>
      <c r="P150">
        <v>1</v>
      </c>
      <c r="Q150" t="str">
        <f t="shared" si="10"/>
        <v>Em.1</v>
      </c>
      <c r="R150" t="str">
        <f t="shared" si="11"/>
        <v>Em.1.1</v>
      </c>
      <c r="S150" s="19" t="s">
        <v>330</v>
      </c>
      <c r="T150" s="37">
        <v>9.7200000000000006</v>
      </c>
      <c r="U150"/>
      <c r="V150" s="21" t="s">
        <v>39</v>
      </c>
      <c r="W150" s="38">
        <f t="shared" si="13"/>
        <v>9.7200000000000006</v>
      </c>
      <c r="X150" s="7" t="s">
        <v>39</v>
      </c>
      <c r="Y150" t="s">
        <v>274</v>
      </c>
      <c r="Z150">
        <v>3</v>
      </c>
      <c r="AA150"/>
      <c r="AB150" t="s">
        <v>275</v>
      </c>
      <c r="AC150" t="s">
        <v>318</v>
      </c>
      <c r="AD150" t="s">
        <v>319</v>
      </c>
      <c r="AE150">
        <v>0</v>
      </c>
      <c r="AF150" t="s">
        <v>276</v>
      </c>
      <c r="AG150" t="s">
        <v>331</v>
      </c>
      <c r="AH150" s="7" t="s">
        <v>786</v>
      </c>
      <c r="AI150" t="s">
        <v>322</v>
      </c>
      <c r="AJ150" t="s">
        <v>323</v>
      </c>
      <c r="AK150" t="s">
        <v>783</v>
      </c>
    </row>
    <row r="151" spans="1:37" s="10" customFormat="1" ht="13.25" customHeight="1" x14ac:dyDescent="0.2">
      <c r="A151" s="18" t="s">
        <v>265</v>
      </c>
      <c r="B151" s="18" t="s">
        <v>264</v>
      </c>
      <c r="C151" s="18" t="s">
        <v>266</v>
      </c>
      <c r="D151" s="18" t="s">
        <v>267</v>
      </c>
      <c r="E151" s="18" t="s">
        <v>268</v>
      </c>
      <c r="F151" s="18" t="s">
        <v>269</v>
      </c>
      <c r="G151" s="18" t="s">
        <v>269</v>
      </c>
      <c r="H151"/>
      <c r="I151" t="str">
        <f t="shared" si="9"/>
        <v>2019-01-01</v>
      </c>
      <c r="J151" s="22" t="s">
        <v>278</v>
      </c>
      <c r="K151"/>
      <c r="L151"/>
      <c r="M151" t="s">
        <v>605</v>
      </c>
      <c r="N151" t="s">
        <v>221</v>
      </c>
      <c r="O151">
        <v>1</v>
      </c>
      <c r="P151">
        <v>2</v>
      </c>
      <c r="Q151" t="str">
        <f t="shared" si="10"/>
        <v>WR.1</v>
      </c>
      <c r="R151" t="str">
        <f t="shared" si="11"/>
        <v>WR.1.2</v>
      </c>
      <c r="S151" s="19" t="s">
        <v>606</v>
      </c>
      <c r="T151" s="20">
        <v>268620</v>
      </c>
      <c r="U151"/>
      <c r="V151" s="21" t="s">
        <v>603</v>
      </c>
      <c r="W151" s="28">
        <f t="shared" si="13"/>
        <v>268620</v>
      </c>
      <c r="X151" t="s">
        <v>782</v>
      </c>
      <c r="Y151" t="s">
        <v>274</v>
      </c>
      <c r="Z151">
        <v>3</v>
      </c>
      <c r="AA151"/>
      <c r="AB151" t="s">
        <v>275</v>
      </c>
      <c r="AC151" t="s">
        <v>394</v>
      </c>
      <c r="AD151" t="s">
        <v>225</v>
      </c>
      <c r="AE151" t="s">
        <v>725</v>
      </c>
      <c r="AF151" t="s">
        <v>276</v>
      </c>
      <c r="AG151" t="s">
        <v>607</v>
      </c>
      <c r="AH151" s="7" t="s">
        <v>733</v>
      </c>
      <c r="AI151" t="s">
        <v>320</v>
      </c>
      <c r="AJ151" t="s">
        <v>320</v>
      </c>
      <c r="AK151" t="s">
        <v>320</v>
      </c>
    </row>
    <row r="152" spans="1:37" s="10" customFormat="1" ht="13.25" customHeight="1" x14ac:dyDescent="0.2">
      <c r="A152" s="18" t="s">
        <v>265</v>
      </c>
      <c r="B152" s="18" t="s">
        <v>264</v>
      </c>
      <c r="C152" s="18" t="s">
        <v>266</v>
      </c>
      <c r="D152" s="18" t="s">
        <v>267</v>
      </c>
      <c r="E152" s="18" t="s">
        <v>268</v>
      </c>
      <c r="F152" s="18" t="s">
        <v>269</v>
      </c>
      <c r="G152" s="18" t="s">
        <v>269</v>
      </c>
      <c r="H152"/>
      <c r="I152" t="str">
        <f t="shared" si="9"/>
        <v>2019-01-01</v>
      </c>
      <c r="J152" s="22" t="s">
        <v>278</v>
      </c>
      <c r="K152"/>
      <c r="L152"/>
      <c r="M152" t="s">
        <v>601</v>
      </c>
      <c r="N152" t="s">
        <v>221</v>
      </c>
      <c r="O152">
        <v>2</v>
      </c>
      <c r="P152">
        <v>2</v>
      </c>
      <c r="Q152" t="str">
        <f t="shared" si="10"/>
        <v>WR.2</v>
      </c>
      <c r="R152" t="str">
        <f t="shared" si="11"/>
        <v>WR.2.2</v>
      </c>
      <c r="S152" s="19" t="s">
        <v>602</v>
      </c>
      <c r="T152" s="20">
        <v>352950</v>
      </c>
      <c r="U152"/>
      <c r="V152" s="21" t="s">
        <v>603</v>
      </c>
      <c r="W152" s="28">
        <f t="shared" si="13"/>
        <v>352950</v>
      </c>
      <c r="X152" t="s">
        <v>782</v>
      </c>
      <c r="Y152" t="s">
        <v>274</v>
      </c>
      <c r="Z152">
        <v>3</v>
      </c>
      <c r="AA152"/>
      <c r="AB152" t="s">
        <v>275</v>
      </c>
      <c r="AC152" t="s">
        <v>394</v>
      </c>
      <c r="AD152" t="s">
        <v>401</v>
      </c>
      <c r="AE152" t="s">
        <v>724</v>
      </c>
      <c r="AF152" t="s">
        <v>276</v>
      </c>
      <c r="AG152" t="s">
        <v>604</v>
      </c>
      <c r="AH152" s="7" t="s">
        <v>733</v>
      </c>
      <c r="AI152" t="s">
        <v>320</v>
      </c>
      <c r="AJ152" t="s">
        <v>320</v>
      </c>
      <c r="AK152" t="s">
        <v>320</v>
      </c>
    </row>
    <row r="153" spans="1:37" s="10" customFormat="1" ht="13.25" customHeight="1" x14ac:dyDescent="0.2">
      <c r="A153" s="18" t="s">
        <v>265</v>
      </c>
      <c r="B153" s="18" t="s">
        <v>264</v>
      </c>
      <c r="C153" s="18" t="s">
        <v>266</v>
      </c>
      <c r="D153" s="18" t="s">
        <v>267</v>
      </c>
      <c r="E153" s="18" t="s">
        <v>268</v>
      </c>
      <c r="F153" s="18" t="s">
        <v>269</v>
      </c>
      <c r="G153" s="18" t="s">
        <v>269</v>
      </c>
      <c r="H153"/>
      <c r="I153" t="str">
        <f t="shared" si="9"/>
        <v>2019-01-01</v>
      </c>
      <c r="J153" s="22" t="s">
        <v>278</v>
      </c>
      <c r="K153"/>
      <c r="L153"/>
      <c r="M153" t="s">
        <v>608</v>
      </c>
      <c r="N153" t="s">
        <v>221</v>
      </c>
      <c r="O153">
        <v>2</v>
      </c>
      <c r="P153">
        <v>4</v>
      </c>
      <c r="Q153" t="str">
        <f t="shared" si="10"/>
        <v>WR.2</v>
      </c>
      <c r="R153" t="str">
        <f t="shared" si="11"/>
        <v>WR.2.4</v>
      </c>
      <c r="S153" t="s">
        <v>726</v>
      </c>
      <c r="T153" s="43">
        <v>0</v>
      </c>
      <c r="U153"/>
      <c r="V153" s="21" t="s">
        <v>448</v>
      </c>
      <c r="W153" s="45">
        <f t="shared" si="13"/>
        <v>0</v>
      </c>
      <c r="X153" t="s">
        <v>448</v>
      </c>
      <c r="Y153" t="s">
        <v>274</v>
      </c>
      <c r="Z153">
        <v>3</v>
      </c>
      <c r="AA153"/>
      <c r="AB153" t="s">
        <v>275</v>
      </c>
      <c r="AC153" t="s">
        <v>394</v>
      </c>
      <c r="AD153" t="s">
        <v>401</v>
      </c>
      <c r="AE153" t="s">
        <v>726</v>
      </c>
      <c r="AF153" t="s">
        <v>276</v>
      </c>
      <c r="AG153" t="s">
        <v>609</v>
      </c>
      <c r="AH153" s="7" t="s">
        <v>733</v>
      </c>
      <c r="AI153" t="s">
        <v>320</v>
      </c>
      <c r="AJ153" t="s">
        <v>320</v>
      </c>
      <c r="AK153" t="s">
        <v>320</v>
      </c>
    </row>
    <row r="154" spans="1:37" s="10" customFormat="1" ht="13.25" customHeight="1" x14ac:dyDescent="0.2">
      <c r="A154" s="18" t="s">
        <v>265</v>
      </c>
      <c r="B154" s="18" t="s">
        <v>264</v>
      </c>
      <c r="C154" s="18" t="s">
        <v>266</v>
      </c>
      <c r="D154" s="18" t="s">
        <v>267</v>
      </c>
      <c r="E154" s="18" t="s">
        <v>268</v>
      </c>
      <c r="F154" s="18" t="s">
        <v>269</v>
      </c>
      <c r="G154" s="18" t="s">
        <v>269</v>
      </c>
      <c r="H154"/>
      <c r="I154" t="str">
        <f t="shared" si="9"/>
        <v>2019-01-01</v>
      </c>
      <c r="J154" s="22" t="s">
        <v>278</v>
      </c>
      <c r="K154"/>
      <c r="L154"/>
      <c r="M154" t="s">
        <v>610</v>
      </c>
      <c r="N154" t="s">
        <v>221</v>
      </c>
      <c r="O154">
        <v>2</v>
      </c>
      <c r="P154">
        <v>5</v>
      </c>
      <c r="Q154" t="str">
        <f t="shared" si="10"/>
        <v>WR.2</v>
      </c>
      <c r="R154" t="str">
        <f t="shared" si="11"/>
        <v>WR.2.5</v>
      </c>
      <c r="S154" t="s">
        <v>762</v>
      </c>
      <c r="T154" s="43">
        <v>0</v>
      </c>
      <c r="U154"/>
      <c r="V154" s="21" t="s">
        <v>448</v>
      </c>
      <c r="W154" s="45">
        <f t="shared" si="13"/>
        <v>0</v>
      </c>
      <c r="X154" t="s">
        <v>448</v>
      </c>
      <c r="Y154" t="s">
        <v>274</v>
      </c>
      <c r="Z154">
        <v>3</v>
      </c>
      <c r="AA154"/>
      <c r="AB154" t="s">
        <v>275</v>
      </c>
      <c r="AC154" t="s">
        <v>394</v>
      </c>
      <c r="AD154" t="s">
        <v>401</v>
      </c>
      <c r="AE154" t="s">
        <v>726</v>
      </c>
      <c r="AF154" t="s">
        <v>276</v>
      </c>
      <c r="AG154" t="s">
        <v>611</v>
      </c>
      <c r="AH154" s="7" t="s">
        <v>733</v>
      </c>
      <c r="AI154" t="s">
        <v>320</v>
      </c>
      <c r="AJ154" t="s">
        <v>320</v>
      </c>
      <c r="AK154" t="s">
        <v>320</v>
      </c>
    </row>
    <row r="155" spans="1:37" s="10" customFormat="1" ht="13.25" customHeight="1" x14ac:dyDescent="0.2">
      <c r="A155" s="18" t="s">
        <v>265</v>
      </c>
      <c r="B155" s="18" t="s">
        <v>264</v>
      </c>
      <c r="C155" s="18" t="s">
        <v>266</v>
      </c>
      <c r="D155" s="18" t="s">
        <v>267</v>
      </c>
      <c r="E155" s="18" t="s">
        <v>268</v>
      </c>
      <c r="F155" s="18" t="s">
        <v>269</v>
      </c>
      <c r="G155" s="18" t="s">
        <v>269</v>
      </c>
      <c r="H155"/>
      <c r="I155" t="str">
        <f t="shared" si="9"/>
        <v>2020-01-01</v>
      </c>
      <c r="J155" t="s">
        <v>270</v>
      </c>
      <c r="K155"/>
      <c r="L155"/>
      <c r="M155" t="s">
        <v>105</v>
      </c>
      <c r="N155" t="s">
        <v>107</v>
      </c>
      <c r="O155">
        <v>1</v>
      </c>
      <c r="P155">
        <v>1</v>
      </c>
      <c r="Q155" t="str">
        <f t="shared" si="10"/>
        <v>EF.1</v>
      </c>
      <c r="R155" t="str">
        <f t="shared" si="11"/>
        <v>EF.1.1</v>
      </c>
      <c r="S155" s="19" t="s">
        <v>271</v>
      </c>
      <c r="T155" s="20">
        <v>150</v>
      </c>
      <c r="U155"/>
      <c r="V155" s="21" t="s">
        <v>272</v>
      </c>
      <c r="W155" s="21">
        <f>T155*1000000</f>
        <v>150000000</v>
      </c>
      <c r="X155" s="21" t="s">
        <v>273</v>
      </c>
      <c r="Y155" t="s">
        <v>274</v>
      </c>
      <c r="Z155">
        <v>3</v>
      </c>
      <c r="AA155"/>
      <c r="AB155" t="s">
        <v>275</v>
      </c>
      <c r="AC155" t="s">
        <v>565</v>
      </c>
      <c r="AD155" t="s">
        <v>657</v>
      </c>
      <c r="AE155" t="s">
        <v>668</v>
      </c>
      <c r="AF155" t="s">
        <v>276</v>
      </c>
      <c r="AG155" t="s">
        <v>277</v>
      </c>
      <c r="AH155" s="7" t="s">
        <v>732</v>
      </c>
      <c r="AI155" t="s">
        <v>320</v>
      </c>
      <c r="AJ155" t="s">
        <v>320</v>
      </c>
      <c r="AK155" t="s">
        <v>320</v>
      </c>
    </row>
    <row r="156" spans="1:37" s="10" customFormat="1" ht="13.25" customHeight="1" x14ac:dyDescent="0.2">
      <c r="A156" s="18" t="s">
        <v>265</v>
      </c>
      <c r="B156" s="18" t="s">
        <v>264</v>
      </c>
      <c r="C156" s="18" t="s">
        <v>266</v>
      </c>
      <c r="D156" s="18" t="s">
        <v>267</v>
      </c>
      <c r="E156" s="18" t="s">
        <v>268</v>
      </c>
      <c r="F156" s="18" t="s">
        <v>269</v>
      </c>
      <c r="G156" s="18" t="s">
        <v>269</v>
      </c>
      <c r="H156"/>
      <c r="I156" t="str">
        <f t="shared" si="9"/>
        <v>2020-01-01</v>
      </c>
      <c r="J156" t="s">
        <v>270</v>
      </c>
      <c r="K156"/>
      <c r="L156"/>
      <c r="M156" t="s">
        <v>591</v>
      </c>
      <c r="N156" t="s">
        <v>107</v>
      </c>
      <c r="O156">
        <v>2</v>
      </c>
      <c r="P156">
        <v>4</v>
      </c>
      <c r="Q156" t="str">
        <f t="shared" si="10"/>
        <v>EF.2</v>
      </c>
      <c r="R156" t="str">
        <f t="shared" si="11"/>
        <v>EF.2.4</v>
      </c>
      <c r="S156" s="19" t="s">
        <v>592</v>
      </c>
      <c r="T156" s="43"/>
      <c r="U156"/>
      <c r="V156" s="21" t="s">
        <v>448</v>
      </c>
      <c r="W156" s="51">
        <f>T156</f>
        <v>0</v>
      </c>
      <c r="X156" s="21" t="str">
        <f>V156</f>
        <v>percentage</v>
      </c>
      <c r="Y156" t="s">
        <v>274</v>
      </c>
      <c r="Z156">
        <v>3</v>
      </c>
      <c r="AA156"/>
      <c r="AB156" t="s">
        <v>275</v>
      </c>
      <c r="AC156" t="s">
        <v>565</v>
      </c>
      <c r="AD156" t="s">
        <v>719</v>
      </c>
      <c r="AE156" t="s">
        <v>720</v>
      </c>
      <c r="AF156" t="s">
        <v>276</v>
      </c>
      <c r="AG156" t="s">
        <v>593</v>
      </c>
      <c r="AH156" s="7" t="s">
        <v>732</v>
      </c>
      <c r="AI156" t="s">
        <v>320</v>
      </c>
      <c r="AJ156" t="s">
        <v>320</v>
      </c>
      <c r="AK156" t="s">
        <v>320</v>
      </c>
    </row>
    <row r="157" spans="1:37" s="10" customFormat="1" ht="13.25" customHeight="1" x14ac:dyDescent="0.2">
      <c r="A157" s="18" t="s">
        <v>265</v>
      </c>
      <c r="B157" s="18" t="s">
        <v>264</v>
      </c>
      <c r="C157" s="18" t="s">
        <v>266</v>
      </c>
      <c r="D157" s="18" t="s">
        <v>267</v>
      </c>
      <c r="E157" s="18" t="s">
        <v>268</v>
      </c>
      <c r="F157" s="18" t="s">
        <v>269</v>
      </c>
      <c r="G157" s="18" t="s">
        <v>269</v>
      </c>
      <c r="H157"/>
      <c r="I157" t="str">
        <f t="shared" si="9"/>
        <v>2020-01-01</v>
      </c>
      <c r="J157" t="s">
        <v>270</v>
      </c>
      <c r="K157"/>
      <c r="L157"/>
      <c r="M157" t="s">
        <v>594</v>
      </c>
      <c r="N157" t="s">
        <v>107</v>
      </c>
      <c r="O157">
        <v>2</v>
      </c>
      <c r="P157">
        <v>7</v>
      </c>
      <c r="Q157" t="str">
        <f t="shared" si="10"/>
        <v>EF.2</v>
      </c>
      <c r="R157" t="str">
        <f t="shared" si="11"/>
        <v>EF.2.7</v>
      </c>
      <c r="S157" s="19" t="s">
        <v>595</v>
      </c>
      <c r="T157" s="43"/>
      <c r="U157"/>
      <c r="V157" s="21" t="s">
        <v>448</v>
      </c>
      <c r="W157" s="51">
        <f>T157</f>
        <v>0</v>
      </c>
      <c r="X157" s="21" t="str">
        <f>V157</f>
        <v>percentage</v>
      </c>
      <c r="Y157" t="s">
        <v>274</v>
      </c>
      <c r="Z157">
        <v>3</v>
      </c>
      <c r="AA157"/>
      <c r="AB157" t="s">
        <v>275</v>
      </c>
      <c r="AC157" t="s">
        <v>565</v>
      </c>
      <c r="AD157" t="s">
        <v>719</v>
      </c>
      <c r="AE157" t="s">
        <v>721</v>
      </c>
      <c r="AF157" t="s">
        <v>276</v>
      </c>
      <c r="AG157" t="s">
        <v>596</v>
      </c>
      <c r="AH157" s="7" t="s">
        <v>732</v>
      </c>
      <c r="AI157" t="s">
        <v>320</v>
      </c>
      <c r="AJ157" t="s">
        <v>320</v>
      </c>
      <c r="AK157" t="s">
        <v>320</v>
      </c>
    </row>
    <row r="158" spans="1:37" s="10" customFormat="1" ht="13.25" customHeight="1" x14ac:dyDescent="0.2">
      <c r="A158" s="18" t="s">
        <v>265</v>
      </c>
      <c r="B158" s="18" t="s">
        <v>264</v>
      </c>
      <c r="C158" s="18" t="s">
        <v>266</v>
      </c>
      <c r="D158" s="18" t="s">
        <v>267</v>
      </c>
      <c r="E158" s="18" t="s">
        <v>268</v>
      </c>
      <c r="F158" s="18" t="s">
        <v>269</v>
      </c>
      <c r="G158" s="18" t="s">
        <v>269</v>
      </c>
      <c r="H158"/>
      <c r="I158" t="str">
        <f t="shared" si="9"/>
        <v>2020-01-01</v>
      </c>
      <c r="J158" t="s">
        <v>270</v>
      </c>
      <c r="K158"/>
      <c r="L158"/>
      <c r="M158" t="s">
        <v>29</v>
      </c>
      <c r="N158" t="s">
        <v>38</v>
      </c>
      <c r="O158">
        <v>1</v>
      </c>
      <c r="P158">
        <v>1</v>
      </c>
      <c r="Q158" t="str">
        <f t="shared" si="10"/>
        <v>Em.1</v>
      </c>
      <c r="R158" t="str">
        <f t="shared" si="11"/>
        <v>Em.1.1</v>
      </c>
      <c r="S158" s="19" t="s">
        <v>330</v>
      </c>
      <c r="T158" s="37">
        <v>9.49</v>
      </c>
      <c r="U158"/>
      <c r="V158" s="21" t="s">
        <v>39</v>
      </c>
      <c r="W158" s="38">
        <f>T158</f>
        <v>9.49</v>
      </c>
      <c r="X158" s="7" t="s">
        <v>39</v>
      </c>
      <c r="Y158" t="s">
        <v>274</v>
      </c>
      <c r="Z158">
        <v>3</v>
      </c>
      <c r="AA158"/>
      <c r="AB158" t="s">
        <v>275</v>
      </c>
      <c r="AC158" t="s">
        <v>318</v>
      </c>
      <c r="AD158" t="s">
        <v>319</v>
      </c>
      <c r="AE158">
        <v>0</v>
      </c>
      <c r="AF158" t="s">
        <v>276</v>
      </c>
      <c r="AG158" t="s">
        <v>331</v>
      </c>
      <c r="AH158" s="7" t="s">
        <v>786</v>
      </c>
      <c r="AI158" t="s">
        <v>322</v>
      </c>
      <c r="AJ158" t="s">
        <v>323</v>
      </c>
      <c r="AK158" t="s">
        <v>783</v>
      </c>
    </row>
    <row r="159" spans="1:37" s="10" customFormat="1" ht="13.25" customHeight="1" x14ac:dyDescent="0.2">
      <c r="A159" s="18" t="s">
        <v>265</v>
      </c>
      <c r="B159" s="18" t="s">
        <v>264</v>
      </c>
      <c r="C159" s="18" t="s">
        <v>266</v>
      </c>
      <c r="D159" s="18" t="s">
        <v>267</v>
      </c>
      <c r="E159" s="18" t="s">
        <v>268</v>
      </c>
      <c r="F159" s="18" t="s">
        <v>269</v>
      </c>
      <c r="G159" s="18" t="s">
        <v>269</v>
      </c>
      <c r="H159"/>
      <c r="I159" t="str">
        <f t="shared" si="9"/>
        <v>2020-01-01</v>
      </c>
      <c r="J159" t="s">
        <v>270</v>
      </c>
      <c r="K159"/>
      <c r="L159"/>
      <c r="M159" t="s">
        <v>154</v>
      </c>
      <c r="N159" t="s">
        <v>38</v>
      </c>
      <c r="O159">
        <v>17</v>
      </c>
      <c r="P159">
        <v>1</v>
      </c>
      <c r="Q159" t="str">
        <f t="shared" si="10"/>
        <v>Em.17</v>
      </c>
      <c r="R159" t="str">
        <f t="shared" si="11"/>
        <v>Em.17.1</v>
      </c>
      <c r="S159" t="s">
        <v>734</v>
      </c>
      <c r="T159"/>
      <c r="U159"/>
      <c r="V159" s="21"/>
      <c r="W159" s="21"/>
      <c r="X159" s="21"/>
      <c r="Y159" t="s">
        <v>274</v>
      </c>
      <c r="Z159">
        <v>3</v>
      </c>
      <c r="AA159"/>
      <c r="AB159" t="s">
        <v>275</v>
      </c>
      <c r="AC159" t="s">
        <v>318</v>
      </c>
      <c r="AD159" t="s">
        <v>344</v>
      </c>
      <c r="AE159" t="s">
        <v>664</v>
      </c>
      <c r="AF159" t="s">
        <v>276</v>
      </c>
      <c r="AG159" t="s">
        <v>338</v>
      </c>
      <c r="AH159" s="7" t="s">
        <v>788</v>
      </c>
      <c r="AI159" t="s">
        <v>320</v>
      </c>
      <c r="AJ159" t="s">
        <v>320</v>
      </c>
      <c r="AK159" s="20" t="s">
        <v>337</v>
      </c>
    </row>
    <row r="160" spans="1:37" s="10" customFormat="1" ht="13.25" customHeight="1" x14ac:dyDescent="0.2">
      <c r="A160" s="18" t="s">
        <v>265</v>
      </c>
      <c r="B160" s="18" t="s">
        <v>264</v>
      </c>
      <c r="C160" s="18" t="s">
        <v>266</v>
      </c>
      <c r="D160" s="18" t="s">
        <v>267</v>
      </c>
      <c r="E160" s="18" t="s">
        <v>268</v>
      </c>
      <c r="F160" s="18" t="s">
        <v>269</v>
      </c>
      <c r="G160" s="18" t="s">
        <v>269</v>
      </c>
      <c r="H160"/>
      <c r="I160" t="str">
        <f t="shared" si="9"/>
        <v>2020-01-01</v>
      </c>
      <c r="J160" t="s">
        <v>270</v>
      </c>
      <c r="K160"/>
      <c r="L160"/>
      <c r="M160" t="s">
        <v>152</v>
      </c>
      <c r="N160" t="s">
        <v>38</v>
      </c>
      <c r="O160">
        <v>17</v>
      </c>
      <c r="P160">
        <v>10</v>
      </c>
      <c r="Q160" t="str">
        <f t="shared" si="10"/>
        <v>Em.17</v>
      </c>
      <c r="R160" t="str">
        <f t="shared" si="11"/>
        <v>Em.17.10</v>
      </c>
      <c r="S160" s="19" t="s">
        <v>347</v>
      </c>
      <c r="T160" s="20">
        <v>82898.933693999992</v>
      </c>
      <c r="U160"/>
      <c r="V160" s="21" t="s">
        <v>346</v>
      </c>
      <c r="W160" s="41">
        <f>T160</f>
        <v>82898.933693999992</v>
      </c>
      <c r="X160" s="7" t="s">
        <v>784</v>
      </c>
      <c r="Y160" t="s">
        <v>274</v>
      </c>
      <c r="Z160">
        <v>3</v>
      </c>
      <c r="AA160"/>
      <c r="AB160" t="s">
        <v>275</v>
      </c>
      <c r="AC160" t="s">
        <v>318</v>
      </c>
      <c r="AD160" t="s">
        <v>344</v>
      </c>
      <c r="AE160" t="s">
        <v>671</v>
      </c>
      <c r="AF160" t="s">
        <v>276</v>
      </c>
      <c r="AG160" t="s">
        <v>348</v>
      </c>
      <c r="AH160" s="7" t="s">
        <v>788</v>
      </c>
      <c r="AI160" t="s">
        <v>320</v>
      </c>
      <c r="AJ160" t="s">
        <v>320</v>
      </c>
      <c r="AK160" t="s">
        <v>320</v>
      </c>
    </row>
    <row r="161" spans="1:37" s="5" customFormat="1" ht="13.25" customHeight="1" x14ac:dyDescent="0.2">
      <c r="A161" s="18" t="s">
        <v>265</v>
      </c>
      <c r="B161" s="18" t="s">
        <v>264</v>
      </c>
      <c r="C161" s="18" t="s">
        <v>266</v>
      </c>
      <c r="D161" s="18" t="s">
        <v>267</v>
      </c>
      <c r="E161" s="18" t="s">
        <v>268</v>
      </c>
      <c r="F161" s="18" t="s">
        <v>269</v>
      </c>
      <c r="G161" s="18" t="s">
        <v>269</v>
      </c>
      <c r="H161"/>
      <c r="I161" t="str">
        <f t="shared" si="9"/>
        <v>2020-01-01</v>
      </c>
      <c r="J161" t="s">
        <v>270</v>
      </c>
      <c r="K161"/>
      <c r="L161"/>
      <c r="M161" t="s">
        <v>774</v>
      </c>
      <c r="N161" t="s">
        <v>38</v>
      </c>
      <c r="O161">
        <v>17</v>
      </c>
      <c r="P161">
        <v>11</v>
      </c>
      <c r="Q161" t="str">
        <f t="shared" si="10"/>
        <v>Em.17</v>
      </c>
      <c r="R161" t="str">
        <f t="shared" si="11"/>
        <v>Em.17.11</v>
      </c>
      <c r="S161" t="s">
        <v>738</v>
      </c>
      <c r="T161"/>
      <c r="U161"/>
      <c r="V161" s="21"/>
      <c r="W161" s="21"/>
      <c r="X161" s="21"/>
      <c r="Y161" t="s">
        <v>274</v>
      </c>
      <c r="Z161">
        <v>3</v>
      </c>
      <c r="AA161"/>
      <c r="AB161" t="s">
        <v>275</v>
      </c>
      <c r="AC161" t="s">
        <v>318</v>
      </c>
      <c r="AD161" t="s">
        <v>344</v>
      </c>
      <c r="AE161" t="s">
        <v>663</v>
      </c>
      <c r="AF161" t="s">
        <v>276</v>
      </c>
      <c r="AG161" t="s">
        <v>356</v>
      </c>
      <c r="AH161" s="7" t="s">
        <v>788</v>
      </c>
      <c r="AI161" t="s">
        <v>320</v>
      </c>
      <c r="AJ161" t="s">
        <v>320</v>
      </c>
      <c r="AK161" s="20" t="s">
        <v>337</v>
      </c>
    </row>
    <row r="162" spans="1:37" s="5" customFormat="1" ht="13.25" customHeight="1" x14ac:dyDescent="0.2">
      <c r="A162" s="18" t="s">
        <v>265</v>
      </c>
      <c r="B162" s="18" t="s">
        <v>264</v>
      </c>
      <c r="C162" s="18" t="s">
        <v>266</v>
      </c>
      <c r="D162" s="18" t="s">
        <v>267</v>
      </c>
      <c r="E162" s="18" t="s">
        <v>268</v>
      </c>
      <c r="F162" s="18" t="s">
        <v>269</v>
      </c>
      <c r="G162" s="18" t="s">
        <v>269</v>
      </c>
      <c r="H162"/>
      <c r="I162" t="str">
        <f t="shared" si="9"/>
        <v>2020-01-01</v>
      </c>
      <c r="J162" t="s">
        <v>270</v>
      </c>
      <c r="K162"/>
      <c r="L162"/>
      <c r="M162" t="s">
        <v>145</v>
      </c>
      <c r="N162" t="s">
        <v>38</v>
      </c>
      <c r="O162">
        <v>17</v>
      </c>
      <c r="P162">
        <v>13</v>
      </c>
      <c r="Q162" t="str">
        <f t="shared" si="10"/>
        <v>Em.17</v>
      </c>
      <c r="R162" t="str">
        <f t="shared" si="11"/>
        <v>Em.17.13</v>
      </c>
      <c r="S162" s="19" t="s">
        <v>364</v>
      </c>
      <c r="T162" s="20">
        <v>16272.450773999997</v>
      </c>
      <c r="U162"/>
      <c r="V162" s="21" t="s">
        <v>346</v>
      </c>
      <c r="W162" s="41">
        <f>T162</f>
        <v>16272.450773999997</v>
      </c>
      <c r="X162" s="7" t="s">
        <v>784</v>
      </c>
      <c r="Y162" t="s">
        <v>274</v>
      </c>
      <c r="Z162">
        <v>3</v>
      </c>
      <c r="AA162"/>
      <c r="AB162" t="s">
        <v>275</v>
      </c>
      <c r="AC162" t="s">
        <v>318</v>
      </c>
      <c r="AD162" t="s">
        <v>344</v>
      </c>
      <c r="AE162" t="s">
        <v>363</v>
      </c>
      <c r="AF162" t="s">
        <v>276</v>
      </c>
      <c r="AG162" t="s">
        <v>365</v>
      </c>
      <c r="AH162" s="7" t="s">
        <v>788</v>
      </c>
      <c r="AI162" t="s">
        <v>320</v>
      </c>
      <c r="AJ162" t="s">
        <v>320</v>
      </c>
      <c r="AK162" t="s">
        <v>320</v>
      </c>
    </row>
    <row r="163" spans="1:37" s="5" customFormat="1" ht="13.25" customHeight="1" x14ac:dyDescent="0.2">
      <c r="A163" s="18" t="s">
        <v>265</v>
      </c>
      <c r="B163" s="18" t="s">
        <v>264</v>
      </c>
      <c r="C163" s="18" t="s">
        <v>266</v>
      </c>
      <c r="D163" s="18" t="s">
        <v>267</v>
      </c>
      <c r="E163" s="18" t="s">
        <v>268</v>
      </c>
      <c r="F163" s="18" t="s">
        <v>269</v>
      </c>
      <c r="G163" s="18" t="s">
        <v>269</v>
      </c>
      <c r="H163"/>
      <c r="I163" t="str">
        <f t="shared" si="9"/>
        <v>2020-01-01</v>
      </c>
      <c r="J163" t="s">
        <v>270</v>
      </c>
      <c r="K163"/>
      <c r="L163"/>
      <c r="M163" t="s">
        <v>146</v>
      </c>
      <c r="N163" t="s">
        <v>38</v>
      </c>
      <c r="O163">
        <v>17</v>
      </c>
      <c r="P163">
        <v>14</v>
      </c>
      <c r="Q163" t="str">
        <f t="shared" si="10"/>
        <v>Em.17</v>
      </c>
      <c r="R163" t="str">
        <f t="shared" si="11"/>
        <v>Em.17.14</v>
      </c>
      <c r="S163" t="s">
        <v>741</v>
      </c>
      <c r="T163"/>
      <c r="U163"/>
      <c r="V163" s="21"/>
      <c r="W163" s="21"/>
      <c r="X163" s="21"/>
      <c r="Y163" t="s">
        <v>274</v>
      </c>
      <c r="Z163">
        <v>3</v>
      </c>
      <c r="AA163"/>
      <c r="AB163" t="s">
        <v>275</v>
      </c>
      <c r="AC163" t="s">
        <v>318</v>
      </c>
      <c r="AD163" t="s">
        <v>344</v>
      </c>
      <c r="AE163" t="s">
        <v>662</v>
      </c>
      <c r="AF163" t="s">
        <v>276</v>
      </c>
      <c r="AG163" t="s">
        <v>367</v>
      </c>
      <c r="AH163" s="7" t="s">
        <v>788</v>
      </c>
      <c r="AI163" t="s">
        <v>320</v>
      </c>
      <c r="AJ163" t="s">
        <v>320</v>
      </c>
      <c r="AK163" s="20" t="s">
        <v>337</v>
      </c>
    </row>
    <row r="164" spans="1:37" s="5" customFormat="1" ht="13.25" customHeight="1" x14ac:dyDescent="0.2">
      <c r="A164" s="18" t="s">
        <v>265</v>
      </c>
      <c r="B164" s="18" t="s">
        <v>264</v>
      </c>
      <c r="C164" s="18" t="s">
        <v>266</v>
      </c>
      <c r="D164" s="18" t="s">
        <v>267</v>
      </c>
      <c r="E164" s="18" t="s">
        <v>268</v>
      </c>
      <c r="F164" s="18" t="s">
        <v>269</v>
      </c>
      <c r="G164" s="18" t="s">
        <v>269</v>
      </c>
      <c r="H164"/>
      <c r="I164" t="str">
        <f t="shared" si="9"/>
        <v>2020-01-01</v>
      </c>
      <c r="J164" t="s">
        <v>270</v>
      </c>
      <c r="K164"/>
      <c r="L164"/>
      <c r="M164" t="s">
        <v>450</v>
      </c>
      <c r="N164" t="s">
        <v>38</v>
      </c>
      <c r="O164">
        <v>17</v>
      </c>
      <c r="P164">
        <v>6</v>
      </c>
      <c r="Q164" t="str">
        <f t="shared" si="10"/>
        <v>Em.17</v>
      </c>
      <c r="R164" t="str">
        <f t="shared" si="11"/>
        <v>Em.17.6</v>
      </c>
      <c r="S164" t="s">
        <v>761</v>
      </c>
      <c r="T164"/>
      <c r="U164"/>
      <c r="V164" s="21"/>
      <c r="W164" s="21"/>
      <c r="X164" s="21"/>
      <c r="Y164" t="s">
        <v>274</v>
      </c>
      <c r="Z164">
        <v>3</v>
      </c>
      <c r="AA164"/>
      <c r="AB164" t="s">
        <v>275</v>
      </c>
      <c r="AC164" t="s">
        <v>318</v>
      </c>
      <c r="AD164" t="s">
        <v>344</v>
      </c>
      <c r="AE164" t="s">
        <v>451</v>
      </c>
      <c r="AF164" t="s">
        <v>276</v>
      </c>
      <c r="AG164" t="s">
        <v>590</v>
      </c>
      <c r="AH164" s="7" t="s">
        <v>788</v>
      </c>
      <c r="AI164" t="s">
        <v>320</v>
      </c>
      <c r="AJ164" t="s">
        <v>320</v>
      </c>
      <c r="AK164" s="20" t="s">
        <v>337</v>
      </c>
    </row>
    <row r="165" spans="1:37" s="5" customFormat="1" ht="13.25" customHeight="1" x14ac:dyDescent="0.2">
      <c r="A165" s="18" t="s">
        <v>265</v>
      </c>
      <c r="B165" s="18" t="s">
        <v>264</v>
      </c>
      <c r="C165" s="18" t="s">
        <v>266</v>
      </c>
      <c r="D165" s="18" t="s">
        <v>267</v>
      </c>
      <c r="E165" s="18" t="s">
        <v>268</v>
      </c>
      <c r="F165" s="18" t="s">
        <v>269</v>
      </c>
      <c r="G165" s="18" t="s">
        <v>269</v>
      </c>
      <c r="H165"/>
      <c r="I165" t="str">
        <f t="shared" si="9"/>
        <v>2020-01-01</v>
      </c>
      <c r="J165" t="s">
        <v>270</v>
      </c>
      <c r="K165"/>
      <c r="L165"/>
      <c r="M165" t="s">
        <v>453</v>
      </c>
      <c r="N165" t="s">
        <v>38</v>
      </c>
      <c r="O165">
        <v>17</v>
      </c>
      <c r="P165">
        <v>8</v>
      </c>
      <c r="Q165" t="str">
        <f t="shared" si="10"/>
        <v>Em.17</v>
      </c>
      <c r="R165" t="str">
        <f t="shared" si="11"/>
        <v>Em.17.8</v>
      </c>
      <c r="S165" t="s">
        <v>760</v>
      </c>
      <c r="T165"/>
      <c r="U165"/>
      <c r="V165" s="21"/>
      <c r="W165" s="21"/>
      <c r="X165" s="21"/>
      <c r="Y165" t="s">
        <v>274</v>
      </c>
      <c r="Z165">
        <v>3</v>
      </c>
      <c r="AA165"/>
      <c r="AB165" t="s">
        <v>275</v>
      </c>
      <c r="AC165" t="s">
        <v>318</v>
      </c>
      <c r="AD165" t="s">
        <v>344</v>
      </c>
      <c r="AE165" t="s">
        <v>454</v>
      </c>
      <c r="AF165" t="s">
        <v>276</v>
      </c>
      <c r="AG165" t="s">
        <v>589</v>
      </c>
      <c r="AH165" s="7" t="s">
        <v>788</v>
      </c>
      <c r="AI165" t="s">
        <v>320</v>
      </c>
      <c r="AJ165" t="s">
        <v>320</v>
      </c>
      <c r="AK165" s="20" t="s">
        <v>337</v>
      </c>
    </row>
    <row r="166" spans="1:37" s="5" customFormat="1" ht="13.25" customHeight="1" x14ac:dyDescent="0.2">
      <c r="A166" s="18" t="s">
        <v>265</v>
      </c>
      <c r="B166" s="18" t="s">
        <v>264</v>
      </c>
      <c r="C166" s="18" t="s">
        <v>266</v>
      </c>
      <c r="D166" s="18" t="s">
        <v>267</v>
      </c>
      <c r="E166" s="18" t="s">
        <v>268</v>
      </c>
      <c r="F166" s="18" t="s">
        <v>269</v>
      </c>
      <c r="G166" s="18" t="s">
        <v>269</v>
      </c>
      <c r="H166"/>
      <c r="I166" t="str">
        <f t="shared" si="9"/>
        <v>2020-01-01</v>
      </c>
      <c r="J166" t="s">
        <v>270</v>
      </c>
      <c r="K166"/>
      <c r="L166"/>
      <c r="M166" t="s">
        <v>433</v>
      </c>
      <c r="N166" t="s">
        <v>38</v>
      </c>
      <c r="O166">
        <v>2</v>
      </c>
      <c r="P166">
        <v>1</v>
      </c>
      <c r="Q166" t="str">
        <f t="shared" si="10"/>
        <v>Em.2</v>
      </c>
      <c r="R166" t="str">
        <f t="shared" si="11"/>
        <v>Em.2.1</v>
      </c>
      <c r="S166" t="s">
        <v>434</v>
      </c>
      <c r="T166"/>
      <c r="U166"/>
      <c r="V166" s="21"/>
      <c r="W166" s="38"/>
      <c r="X166" s="21"/>
      <c r="Y166" t="s">
        <v>274</v>
      </c>
      <c r="Z166">
        <v>3</v>
      </c>
      <c r="AA166"/>
      <c r="AB166" t="s">
        <v>275</v>
      </c>
      <c r="AC166" t="s">
        <v>318</v>
      </c>
      <c r="AD166" t="s">
        <v>682</v>
      </c>
      <c r="AE166" t="s">
        <v>683</v>
      </c>
      <c r="AF166" t="s">
        <v>276</v>
      </c>
      <c r="AG166" t="s">
        <v>597</v>
      </c>
      <c r="AH166" s="7" t="s">
        <v>786</v>
      </c>
      <c r="AI166" t="s">
        <v>320</v>
      </c>
      <c r="AJ166" t="s">
        <v>320</v>
      </c>
      <c r="AK166" s="43" t="s">
        <v>337</v>
      </c>
    </row>
    <row r="167" spans="1:37" s="5" customFormat="1" ht="13.25" customHeight="1" x14ac:dyDescent="0.2">
      <c r="A167" s="18" t="s">
        <v>265</v>
      </c>
      <c r="B167" s="18" t="s">
        <v>264</v>
      </c>
      <c r="C167" s="18" t="s">
        <v>266</v>
      </c>
      <c r="D167" s="18" t="s">
        <v>267</v>
      </c>
      <c r="E167" s="18" t="s">
        <v>268</v>
      </c>
      <c r="F167" s="18" t="s">
        <v>269</v>
      </c>
      <c r="G167" s="18" t="s">
        <v>269</v>
      </c>
      <c r="H167"/>
      <c r="I167" t="str">
        <f t="shared" si="9"/>
        <v>2020-01-01</v>
      </c>
      <c r="J167" t="s">
        <v>270</v>
      </c>
      <c r="K167"/>
      <c r="L167"/>
      <c r="M167" t="s">
        <v>598</v>
      </c>
      <c r="N167" t="s">
        <v>38</v>
      </c>
      <c r="O167">
        <v>6</v>
      </c>
      <c r="P167">
        <v>6</v>
      </c>
      <c r="Q167" t="str">
        <f t="shared" si="10"/>
        <v>Em.6</v>
      </c>
      <c r="R167" t="str">
        <f t="shared" si="11"/>
        <v>Em.6.6</v>
      </c>
      <c r="S167" t="s">
        <v>752</v>
      </c>
      <c r="T167"/>
      <c r="U167"/>
      <c r="V167" s="21" t="s">
        <v>539</v>
      </c>
      <c r="W167" s="38"/>
      <c r="X167" s="21"/>
      <c r="Y167" t="s">
        <v>274</v>
      </c>
      <c r="Z167">
        <v>3</v>
      </c>
      <c r="AA167"/>
      <c r="AB167" t="s">
        <v>275</v>
      </c>
      <c r="AC167" t="s">
        <v>318</v>
      </c>
      <c r="AD167" t="s">
        <v>722</v>
      </c>
      <c r="AE167">
        <v>0</v>
      </c>
      <c r="AF167" t="s">
        <v>276</v>
      </c>
      <c r="AG167" t="s">
        <v>600</v>
      </c>
      <c r="AH167" s="7" t="s">
        <v>742</v>
      </c>
      <c r="AI167" t="s">
        <v>320</v>
      </c>
      <c r="AJ167" t="s">
        <v>320</v>
      </c>
      <c r="AK167" s="20" t="s">
        <v>599</v>
      </c>
    </row>
    <row r="168" spans="1:37" s="8" customFormat="1" ht="13.25" customHeight="1" x14ac:dyDescent="0.2">
      <c r="A168" s="18" t="s">
        <v>265</v>
      </c>
      <c r="B168" s="18" t="s">
        <v>264</v>
      </c>
      <c r="C168" s="18" t="s">
        <v>266</v>
      </c>
      <c r="D168" s="18" t="s">
        <v>267</v>
      </c>
      <c r="E168" s="18" t="s">
        <v>268</v>
      </c>
      <c r="F168" s="18" t="s">
        <v>269</v>
      </c>
      <c r="G168" s="18" t="s">
        <v>269</v>
      </c>
      <c r="H168"/>
      <c r="I168" t="str">
        <f t="shared" si="9"/>
        <v>2020-01-01</v>
      </c>
      <c r="J168" t="s">
        <v>270</v>
      </c>
      <c r="K168"/>
      <c r="L168"/>
      <c r="M168" t="s">
        <v>605</v>
      </c>
      <c r="N168" t="s">
        <v>221</v>
      </c>
      <c r="O168">
        <v>1</v>
      </c>
      <c r="P168">
        <v>2</v>
      </c>
      <c r="Q168" t="str">
        <f t="shared" si="10"/>
        <v>WR.1</v>
      </c>
      <c r="R168" t="str">
        <f t="shared" si="11"/>
        <v>WR.1.2</v>
      </c>
      <c r="S168" s="19" t="s">
        <v>606</v>
      </c>
      <c r="T168" s="20">
        <v>258120</v>
      </c>
      <c r="U168"/>
      <c r="V168" s="21" t="s">
        <v>603</v>
      </c>
      <c r="W168" s="28">
        <f>T168</f>
        <v>258120</v>
      </c>
      <c r="X168" t="s">
        <v>782</v>
      </c>
      <c r="Y168" t="s">
        <v>274</v>
      </c>
      <c r="Z168">
        <v>3</v>
      </c>
      <c r="AA168"/>
      <c r="AB168" t="s">
        <v>275</v>
      </c>
      <c r="AC168" t="s">
        <v>394</v>
      </c>
      <c r="AD168" t="s">
        <v>225</v>
      </c>
      <c r="AE168" t="s">
        <v>725</v>
      </c>
      <c r="AF168" t="s">
        <v>276</v>
      </c>
      <c r="AG168" t="s">
        <v>607</v>
      </c>
      <c r="AH168" s="7" t="s">
        <v>733</v>
      </c>
      <c r="AI168" t="s">
        <v>320</v>
      </c>
      <c r="AJ168" t="s">
        <v>320</v>
      </c>
      <c r="AK168" t="s">
        <v>320</v>
      </c>
    </row>
    <row r="169" spans="1:37" s="8" customFormat="1" ht="13.25" customHeight="1" x14ac:dyDescent="0.2">
      <c r="A169" s="18" t="s">
        <v>265</v>
      </c>
      <c r="B169" s="18" t="s">
        <v>264</v>
      </c>
      <c r="C169" s="18" t="s">
        <v>266</v>
      </c>
      <c r="D169" s="18" t="s">
        <v>267</v>
      </c>
      <c r="E169" s="18" t="s">
        <v>268</v>
      </c>
      <c r="F169" s="18" t="s">
        <v>269</v>
      </c>
      <c r="G169" s="18" t="s">
        <v>269</v>
      </c>
      <c r="H169"/>
      <c r="I169" t="str">
        <f t="shared" si="9"/>
        <v>2020-01-01</v>
      </c>
      <c r="J169" t="s">
        <v>270</v>
      </c>
      <c r="K169"/>
      <c r="L169"/>
      <c r="M169" t="s">
        <v>601</v>
      </c>
      <c r="N169" t="s">
        <v>221</v>
      </c>
      <c r="O169">
        <v>2</v>
      </c>
      <c r="P169">
        <v>2</v>
      </c>
      <c r="Q169" t="str">
        <f t="shared" si="10"/>
        <v>WR.2</v>
      </c>
      <c r="R169" t="str">
        <f t="shared" si="11"/>
        <v>WR.2.2</v>
      </c>
      <c r="S169" s="19" t="s">
        <v>602</v>
      </c>
      <c r="T169" s="20">
        <v>380330</v>
      </c>
      <c r="U169"/>
      <c r="V169" s="21" t="s">
        <v>603</v>
      </c>
      <c r="W169" s="28">
        <f>T169</f>
        <v>380330</v>
      </c>
      <c r="X169" t="s">
        <v>782</v>
      </c>
      <c r="Y169" t="s">
        <v>274</v>
      </c>
      <c r="Z169">
        <v>3</v>
      </c>
      <c r="AA169"/>
      <c r="AB169" t="s">
        <v>275</v>
      </c>
      <c r="AC169" t="s">
        <v>394</v>
      </c>
      <c r="AD169" t="s">
        <v>401</v>
      </c>
      <c r="AE169" t="s">
        <v>724</v>
      </c>
      <c r="AF169" t="s">
        <v>276</v>
      </c>
      <c r="AG169" t="s">
        <v>604</v>
      </c>
      <c r="AH169" s="7" t="s">
        <v>733</v>
      </c>
      <c r="AI169" t="s">
        <v>320</v>
      </c>
      <c r="AJ169" t="s">
        <v>320</v>
      </c>
      <c r="AK169" t="s">
        <v>320</v>
      </c>
    </row>
    <row r="170" spans="1:37" s="8" customFormat="1" ht="13.25" customHeight="1" x14ac:dyDescent="0.2">
      <c r="A170" s="18" t="s">
        <v>265</v>
      </c>
      <c r="B170" s="18" t="s">
        <v>264</v>
      </c>
      <c r="C170" s="18" t="s">
        <v>266</v>
      </c>
      <c r="D170" s="18" t="s">
        <v>267</v>
      </c>
      <c r="E170" s="18" t="s">
        <v>268</v>
      </c>
      <c r="F170" s="18" t="s">
        <v>269</v>
      </c>
      <c r="G170" s="18" t="s">
        <v>269</v>
      </c>
      <c r="H170"/>
      <c r="I170" t="str">
        <f t="shared" si="9"/>
        <v>2020-01-01</v>
      </c>
      <c r="J170" t="s">
        <v>270</v>
      </c>
      <c r="K170"/>
      <c r="L170"/>
      <c r="M170" t="s">
        <v>608</v>
      </c>
      <c r="N170" t="s">
        <v>221</v>
      </c>
      <c r="O170">
        <v>2</v>
      </c>
      <c r="P170">
        <v>4</v>
      </c>
      <c r="Q170" t="str">
        <f t="shared" si="10"/>
        <v>WR.2</v>
      </c>
      <c r="R170" t="str">
        <f t="shared" si="11"/>
        <v>WR.2.4</v>
      </c>
      <c r="S170" t="s">
        <v>726</v>
      </c>
      <c r="T170" s="43">
        <v>0</v>
      </c>
      <c r="U170"/>
      <c r="V170" s="21" t="s">
        <v>448</v>
      </c>
      <c r="W170" s="45">
        <f>T170</f>
        <v>0</v>
      </c>
      <c r="X170" t="s">
        <v>448</v>
      </c>
      <c r="Y170" t="s">
        <v>274</v>
      </c>
      <c r="Z170">
        <v>3</v>
      </c>
      <c r="AA170"/>
      <c r="AB170" t="s">
        <v>275</v>
      </c>
      <c r="AC170" t="s">
        <v>394</v>
      </c>
      <c r="AD170" t="s">
        <v>401</v>
      </c>
      <c r="AE170" t="s">
        <v>726</v>
      </c>
      <c r="AF170" t="s">
        <v>276</v>
      </c>
      <c r="AG170" t="s">
        <v>609</v>
      </c>
      <c r="AH170" s="7" t="s">
        <v>733</v>
      </c>
      <c r="AI170" t="s">
        <v>320</v>
      </c>
      <c r="AJ170" t="s">
        <v>320</v>
      </c>
      <c r="AK170" t="s">
        <v>320</v>
      </c>
    </row>
    <row r="171" spans="1:37" s="8" customFormat="1" ht="13.25" customHeight="1" x14ac:dyDescent="0.2">
      <c r="A171" s="18" t="s">
        <v>265</v>
      </c>
      <c r="B171" s="18" t="s">
        <v>264</v>
      </c>
      <c r="C171" s="18" t="s">
        <v>266</v>
      </c>
      <c r="D171" s="18" t="s">
        <v>267</v>
      </c>
      <c r="E171" s="18" t="s">
        <v>268</v>
      </c>
      <c r="F171" s="18" t="s">
        <v>269</v>
      </c>
      <c r="G171" s="18" t="s">
        <v>269</v>
      </c>
      <c r="H171"/>
      <c r="I171" t="str">
        <f t="shared" si="9"/>
        <v>2020-01-01</v>
      </c>
      <c r="J171" t="s">
        <v>270</v>
      </c>
      <c r="K171"/>
      <c r="L171"/>
      <c r="M171" t="s">
        <v>610</v>
      </c>
      <c r="N171" t="s">
        <v>221</v>
      </c>
      <c r="O171">
        <v>2</v>
      </c>
      <c r="P171">
        <v>5</v>
      </c>
      <c r="Q171" t="str">
        <f t="shared" si="10"/>
        <v>WR.2</v>
      </c>
      <c r="R171" t="str">
        <f t="shared" si="11"/>
        <v>WR.2.5</v>
      </c>
      <c r="S171" t="s">
        <v>762</v>
      </c>
      <c r="T171" s="43">
        <v>0</v>
      </c>
      <c r="U171"/>
      <c r="V171" s="21" t="s">
        <v>448</v>
      </c>
      <c r="W171" s="45">
        <f>T171</f>
        <v>0</v>
      </c>
      <c r="X171" t="s">
        <v>448</v>
      </c>
      <c r="Y171" t="s">
        <v>274</v>
      </c>
      <c r="Z171">
        <v>3</v>
      </c>
      <c r="AA171"/>
      <c r="AB171" t="s">
        <v>275</v>
      </c>
      <c r="AC171" t="s">
        <v>394</v>
      </c>
      <c r="AD171" t="s">
        <v>401</v>
      </c>
      <c r="AE171" t="s">
        <v>726</v>
      </c>
      <c r="AF171" t="s">
        <v>276</v>
      </c>
      <c r="AG171" t="s">
        <v>611</v>
      </c>
      <c r="AH171" s="7" t="s">
        <v>733</v>
      </c>
      <c r="AI171" t="s">
        <v>320</v>
      </c>
      <c r="AJ171" t="s">
        <v>320</v>
      </c>
      <c r="AK171" t="s">
        <v>320</v>
      </c>
    </row>
    <row r="172" spans="1:37" s="8" customFormat="1" ht="13.25" customHeight="1" x14ac:dyDescent="0.2">
      <c r="A172" s="18" t="s">
        <v>265</v>
      </c>
      <c r="B172" s="18" t="s">
        <v>264</v>
      </c>
      <c r="C172" s="18" t="s">
        <v>266</v>
      </c>
      <c r="D172" s="18" t="s">
        <v>267</v>
      </c>
      <c r="E172" s="18" t="s">
        <v>268</v>
      </c>
      <c r="F172" s="18" t="s">
        <v>269</v>
      </c>
      <c r="G172" s="18" t="s">
        <v>269</v>
      </c>
      <c r="H172"/>
      <c r="I172" t="str">
        <f t="shared" si="9"/>
        <v>2020-01-01</v>
      </c>
      <c r="J172" t="s">
        <v>270</v>
      </c>
      <c r="K172"/>
      <c r="L172"/>
      <c r="M172" t="s">
        <v>555</v>
      </c>
      <c r="N172" t="s">
        <v>221</v>
      </c>
      <c r="O172">
        <v>3</v>
      </c>
      <c r="P172">
        <v>1</v>
      </c>
      <c r="Q172" t="str">
        <f t="shared" si="10"/>
        <v>WR.3</v>
      </c>
      <c r="R172" t="str">
        <f t="shared" si="11"/>
        <v>WR.3.1</v>
      </c>
      <c r="S172" t="s">
        <v>763</v>
      </c>
      <c r="T172"/>
      <c r="U172"/>
      <c r="V172" s="21"/>
      <c r="W172" s="21"/>
      <c r="X172" s="21"/>
      <c r="Y172" t="s">
        <v>274</v>
      </c>
      <c r="Z172">
        <v>3</v>
      </c>
      <c r="AA172"/>
      <c r="AB172" t="s">
        <v>275</v>
      </c>
      <c r="AC172" t="s">
        <v>394</v>
      </c>
      <c r="AD172" t="s">
        <v>674</v>
      </c>
      <c r="AE172" t="s">
        <v>716</v>
      </c>
      <c r="AF172" t="s">
        <v>276</v>
      </c>
      <c r="AG172" t="s">
        <v>612</v>
      </c>
      <c r="AH172" s="7" t="s">
        <v>748</v>
      </c>
      <c r="AI172" t="s">
        <v>320</v>
      </c>
      <c r="AJ172" t="s">
        <v>320</v>
      </c>
      <c r="AK172" s="20" t="s">
        <v>337</v>
      </c>
    </row>
    <row r="173" spans="1:37" s="8" customFormat="1" ht="13.25" customHeight="1" x14ac:dyDescent="0.2">
      <c r="A173" s="18" t="s">
        <v>265</v>
      </c>
      <c r="B173" s="18" t="s">
        <v>264</v>
      </c>
      <c r="C173" s="18" t="s">
        <v>266</v>
      </c>
      <c r="D173" s="18" t="s">
        <v>267</v>
      </c>
      <c r="E173" s="18" t="s">
        <v>268</v>
      </c>
      <c r="F173" s="18" t="s">
        <v>269</v>
      </c>
      <c r="G173" s="18" t="s">
        <v>269</v>
      </c>
      <c r="H173"/>
      <c r="I173" t="str">
        <f t="shared" si="9"/>
        <v>2020-01-01</v>
      </c>
      <c r="J173" t="s">
        <v>270</v>
      </c>
      <c r="K173"/>
      <c r="L173"/>
      <c r="M173" t="s">
        <v>555</v>
      </c>
      <c r="N173" t="s">
        <v>221</v>
      </c>
      <c r="O173">
        <v>3</v>
      </c>
      <c r="P173">
        <v>1</v>
      </c>
      <c r="Q173" t="str">
        <f t="shared" si="10"/>
        <v>WR.3</v>
      </c>
      <c r="R173" t="str">
        <f t="shared" si="11"/>
        <v>WR.3.1</v>
      </c>
      <c r="S173" t="s">
        <v>765</v>
      </c>
      <c r="T173"/>
      <c r="U173"/>
      <c r="V173" s="21"/>
      <c r="W173" s="21"/>
      <c r="X173" s="21"/>
      <c r="Y173" t="s">
        <v>274</v>
      </c>
      <c r="Z173">
        <v>3</v>
      </c>
      <c r="AA173"/>
      <c r="AB173" t="s">
        <v>275</v>
      </c>
      <c r="AC173" t="s">
        <v>394</v>
      </c>
      <c r="AD173" t="s">
        <v>674</v>
      </c>
      <c r="AE173" t="s">
        <v>716</v>
      </c>
      <c r="AF173" t="s">
        <v>276</v>
      </c>
      <c r="AG173" t="s">
        <v>614</v>
      </c>
      <c r="AH173" s="7" t="s">
        <v>748</v>
      </c>
      <c r="AI173" t="s">
        <v>320</v>
      </c>
      <c r="AJ173" t="s">
        <v>320</v>
      </c>
      <c r="AK173" s="20" t="s">
        <v>337</v>
      </c>
    </row>
    <row r="174" spans="1:37" s="8" customFormat="1" ht="13.25" customHeight="1" x14ac:dyDescent="0.2">
      <c r="A174" s="18" t="s">
        <v>265</v>
      </c>
      <c r="B174" s="18" t="s">
        <v>264</v>
      </c>
      <c r="C174" s="18" t="s">
        <v>266</v>
      </c>
      <c r="D174" s="18" t="s">
        <v>267</v>
      </c>
      <c r="E174" s="18" t="s">
        <v>268</v>
      </c>
      <c r="F174" s="18" t="s">
        <v>269</v>
      </c>
      <c r="G174" s="18" t="s">
        <v>269</v>
      </c>
      <c r="H174"/>
      <c r="I174" t="str">
        <f t="shared" si="9"/>
        <v>2020-01-01</v>
      </c>
      <c r="J174" t="s">
        <v>270</v>
      </c>
      <c r="K174"/>
      <c r="L174"/>
      <c r="M174" t="s">
        <v>555</v>
      </c>
      <c r="N174" t="s">
        <v>221</v>
      </c>
      <c r="O174">
        <v>3</v>
      </c>
      <c r="P174">
        <v>1</v>
      </c>
      <c r="Q174" t="str">
        <f t="shared" si="10"/>
        <v>WR.3</v>
      </c>
      <c r="R174" t="str">
        <f t="shared" si="11"/>
        <v>WR.3.1</v>
      </c>
      <c r="S174" t="s">
        <v>764</v>
      </c>
      <c r="T174"/>
      <c r="U174"/>
      <c r="V174" s="21"/>
      <c r="W174" s="21"/>
      <c r="X174" s="21"/>
      <c r="Y174" t="s">
        <v>274</v>
      </c>
      <c r="Z174">
        <v>3</v>
      </c>
      <c r="AA174"/>
      <c r="AB174" t="s">
        <v>275</v>
      </c>
      <c r="AC174" t="s">
        <v>394</v>
      </c>
      <c r="AD174" t="s">
        <v>674</v>
      </c>
      <c r="AE174" t="s">
        <v>716</v>
      </c>
      <c r="AF174" t="s">
        <v>276</v>
      </c>
      <c r="AG174" t="s">
        <v>613</v>
      </c>
      <c r="AH174" s="7" t="s">
        <v>748</v>
      </c>
      <c r="AI174" t="s">
        <v>320</v>
      </c>
      <c r="AJ174" t="s">
        <v>320</v>
      </c>
      <c r="AK174" s="20" t="s">
        <v>337</v>
      </c>
    </row>
    <row r="175" spans="1:37" s="10" customFormat="1" ht="13.25" customHeight="1" x14ac:dyDescent="0.2">
      <c r="A175" s="18" t="s">
        <v>284</v>
      </c>
      <c r="B175" s="18" t="s">
        <v>283</v>
      </c>
      <c r="C175" s="18" t="s">
        <v>285</v>
      </c>
      <c r="D175" s="18" t="s">
        <v>286</v>
      </c>
      <c r="E175" s="18" t="s">
        <v>287</v>
      </c>
      <c r="F175" s="18" t="s">
        <v>288</v>
      </c>
      <c r="G175" s="18" t="s">
        <v>289</v>
      </c>
      <c r="H175"/>
      <c r="I175" t="str">
        <f t="shared" si="9"/>
        <v>2017-01-01</v>
      </c>
      <c r="J175" t="s">
        <v>68</v>
      </c>
      <c r="K175"/>
      <c r="L175"/>
      <c r="M175" t="s">
        <v>105</v>
      </c>
      <c r="N175" t="s">
        <v>107</v>
      </c>
      <c r="O175">
        <v>1</v>
      </c>
      <c r="P175">
        <v>1</v>
      </c>
      <c r="Q175" t="str">
        <f t="shared" si="10"/>
        <v>EF.1</v>
      </c>
      <c r="R175" t="str">
        <f t="shared" si="11"/>
        <v>EF.1.1</v>
      </c>
      <c r="S175" t="s">
        <v>668</v>
      </c>
      <c r="T175" s="24">
        <v>63564</v>
      </c>
      <c r="U175"/>
      <c r="V175" s="21" t="s">
        <v>290</v>
      </c>
      <c r="W175" s="21">
        <f>T175*1000</f>
        <v>63564000</v>
      </c>
      <c r="X175" s="21" t="s">
        <v>273</v>
      </c>
      <c r="Y175" t="s">
        <v>291</v>
      </c>
      <c r="Z175">
        <v>209</v>
      </c>
      <c r="AA175"/>
      <c r="AB175" t="s">
        <v>275</v>
      </c>
      <c r="AC175" t="s">
        <v>565</v>
      </c>
      <c r="AD175" t="s">
        <v>657</v>
      </c>
      <c r="AE175" t="s">
        <v>668</v>
      </c>
      <c r="AF175" t="s">
        <v>292</v>
      </c>
      <c r="AG175" t="s">
        <v>293</v>
      </c>
      <c r="AH175" s="7" t="s">
        <v>732</v>
      </c>
      <c r="AI175" t="s">
        <v>320</v>
      </c>
      <c r="AJ175" t="s">
        <v>320</v>
      </c>
      <c r="AK175" t="s">
        <v>320</v>
      </c>
    </row>
    <row r="176" spans="1:37" s="10" customFormat="1" ht="13.25" customHeight="1" x14ac:dyDescent="0.2">
      <c r="A176" s="18" t="s">
        <v>284</v>
      </c>
      <c r="B176" s="18" t="s">
        <v>283</v>
      </c>
      <c r="C176" s="18" t="s">
        <v>285</v>
      </c>
      <c r="D176" s="18" t="s">
        <v>286</v>
      </c>
      <c r="E176" s="18" t="s">
        <v>287</v>
      </c>
      <c r="F176" s="18" t="s">
        <v>288</v>
      </c>
      <c r="G176" s="18" t="s">
        <v>289</v>
      </c>
      <c r="H176"/>
      <c r="I176" t="str">
        <f t="shared" si="9"/>
        <v>2017-01-01</v>
      </c>
      <c r="J176" t="s">
        <v>68</v>
      </c>
      <c r="K176"/>
      <c r="L176"/>
      <c r="M176" t="s">
        <v>29</v>
      </c>
      <c r="N176" t="s">
        <v>38</v>
      </c>
      <c r="O176">
        <v>1</v>
      </c>
      <c r="P176">
        <v>1</v>
      </c>
      <c r="Q176" t="str">
        <f t="shared" si="10"/>
        <v>Em.1</v>
      </c>
      <c r="R176" t="str">
        <f t="shared" si="11"/>
        <v>Em.1.1</v>
      </c>
      <c r="S176" t="s">
        <v>307</v>
      </c>
      <c r="T176" s="24">
        <v>42.9</v>
      </c>
      <c r="U176"/>
      <c r="V176" s="21" t="s">
        <v>800</v>
      </c>
      <c r="W176" s="38">
        <f>T176*1000000</f>
        <v>42900000</v>
      </c>
      <c r="X176" s="7" t="s">
        <v>39</v>
      </c>
      <c r="Y176" t="s">
        <v>291</v>
      </c>
      <c r="Z176">
        <v>209</v>
      </c>
      <c r="AA176"/>
      <c r="AB176" t="s">
        <v>275</v>
      </c>
      <c r="AC176" t="s">
        <v>318</v>
      </c>
      <c r="AD176" t="s">
        <v>319</v>
      </c>
      <c r="AE176">
        <v>0</v>
      </c>
      <c r="AF176" t="s">
        <v>292</v>
      </c>
      <c r="AG176" t="s">
        <v>335</v>
      </c>
      <c r="AH176" s="7" t="s">
        <v>786</v>
      </c>
      <c r="AI176" t="s">
        <v>322</v>
      </c>
      <c r="AJ176" t="s">
        <v>323</v>
      </c>
      <c r="AK176" t="s">
        <v>783</v>
      </c>
    </row>
    <row r="177" spans="1:37" s="10" customFormat="1" ht="13.25" customHeight="1" x14ac:dyDescent="0.2">
      <c r="A177" s="18" t="s">
        <v>284</v>
      </c>
      <c r="B177" s="18" t="s">
        <v>283</v>
      </c>
      <c r="C177" s="18" t="s">
        <v>285</v>
      </c>
      <c r="D177" s="18" t="s">
        <v>286</v>
      </c>
      <c r="E177" s="18" t="s">
        <v>287</v>
      </c>
      <c r="F177" s="18" t="s">
        <v>288</v>
      </c>
      <c r="G177" s="18" t="s">
        <v>289</v>
      </c>
      <c r="H177"/>
      <c r="I177" t="str">
        <f t="shared" si="9"/>
        <v>2017-01-01</v>
      </c>
      <c r="J177" s="19" t="s">
        <v>68</v>
      </c>
      <c r="K177"/>
      <c r="L177"/>
      <c r="M177" t="s">
        <v>152</v>
      </c>
      <c r="N177" t="s">
        <v>38</v>
      </c>
      <c r="O177">
        <v>17</v>
      </c>
      <c r="P177">
        <v>10</v>
      </c>
      <c r="Q177" t="str">
        <f t="shared" si="10"/>
        <v>Em.17</v>
      </c>
      <c r="R177" t="str">
        <f t="shared" si="11"/>
        <v>Em.17.10</v>
      </c>
      <c r="S177" t="s">
        <v>736</v>
      </c>
      <c r="T177" s="24">
        <v>57973</v>
      </c>
      <c r="U177"/>
      <c r="V177" s="21" t="s">
        <v>350</v>
      </c>
      <c r="W177" s="41">
        <f>T177*1000</f>
        <v>57973000</v>
      </c>
      <c r="X177" s="7" t="s">
        <v>784</v>
      </c>
      <c r="Y177" t="s">
        <v>291</v>
      </c>
      <c r="Z177">
        <v>210</v>
      </c>
      <c r="AA177"/>
      <c r="AB177" t="s">
        <v>275</v>
      </c>
      <c r="AC177" t="s">
        <v>318</v>
      </c>
      <c r="AD177" t="s">
        <v>344</v>
      </c>
      <c r="AE177" t="s">
        <v>671</v>
      </c>
      <c r="AF177" t="s">
        <v>292</v>
      </c>
      <c r="AG177" t="s">
        <v>351</v>
      </c>
      <c r="AH177" s="7" t="s">
        <v>788</v>
      </c>
      <c r="AI177" t="s">
        <v>320</v>
      </c>
      <c r="AJ177" t="s">
        <v>320</v>
      </c>
      <c r="AK177" t="s">
        <v>320</v>
      </c>
    </row>
    <row r="178" spans="1:37" s="10" customFormat="1" ht="13.25" customHeight="1" x14ac:dyDescent="0.2">
      <c r="A178" s="18" t="s">
        <v>284</v>
      </c>
      <c r="B178" s="18" t="s">
        <v>283</v>
      </c>
      <c r="C178" s="18" t="s">
        <v>285</v>
      </c>
      <c r="D178" s="18" t="s">
        <v>286</v>
      </c>
      <c r="E178" s="18" t="s">
        <v>287</v>
      </c>
      <c r="F178" s="18" t="s">
        <v>288</v>
      </c>
      <c r="G178" s="18" t="s">
        <v>289</v>
      </c>
      <c r="H178"/>
      <c r="I178" t="str">
        <f t="shared" si="9"/>
        <v>2017-01-01</v>
      </c>
      <c r="J178" s="19" t="s">
        <v>68</v>
      </c>
      <c r="K178"/>
      <c r="L178"/>
      <c r="M178" t="s">
        <v>774</v>
      </c>
      <c r="N178" t="s">
        <v>38</v>
      </c>
      <c r="O178">
        <v>17</v>
      </c>
      <c r="P178">
        <v>11</v>
      </c>
      <c r="Q178" t="str">
        <f t="shared" si="10"/>
        <v>Em.17</v>
      </c>
      <c r="R178" t="str">
        <f t="shared" si="11"/>
        <v>Em.17.11</v>
      </c>
      <c r="S178" t="s">
        <v>738</v>
      </c>
      <c r="T178" s="24">
        <v>2214</v>
      </c>
      <c r="U178"/>
      <c r="V178" s="21" t="s">
        <v>350</v>
      </c>
      <c r="W178" s="41">
        <f>T178*1000</f>
        <v>2214000</v>
      </c>
      <c r="X178" s="7" t="s">
        <v>784</v>
      </c>
      <c r="Y178" t="s">
        <v>291</v>
      </c>
      <c r="Z178">
        <v>210</v>
      </c>
      <c r="AA178"/>
      <c r="AB178" t="s">
        <v>275</v>
      </c>
      <c r="AC178" t="s">
        <v>318</v>
      </c>
      <c r="AD178" t="s">
        <v>344</v>
      </c>
      <c r="AE178" t="s">
        <v>663</v>
      </c>
      <c r="AF178" t="s">
        <v>292</v>
      </c>
      <c r="AG178" t="s">
        <v>359</v>
      </c>
      <c r="AH178" s="7" t="s">
        <v>788</v>
      </c>
      <c r="AI178" t="s">
        <v>320</v>
      </c>
      <c r="AJ178" t="s">
        <v>320</v>
      </c>
      <c r="AK178" t="s">
        <v>320</v>
      </c>
    </row>
    <row r="179" spans="1:37" s="10" customFormat="1" ht="13.25" customHeight="1" x14ac:dyDescent="0.2">
      <c r="A179" s="18" t="s">
        <v>284</v>
      </c>
      <c r="B179" s="18" t="s">
        <v>283</v>
      </c>
      <c r="C179" s="18" t="s">
        <v>285</v>
      </c>
      <c r="D179" s="18" t="s">
        <v>286</v>
      </c>
      <c r="E179" s="18" t="s">
        <v>287</v>
      </c>
      <c r="F179" s="18" t="s">
        <v>288</v>
      </c>
      <c r="G179" s="18" t="s">
        <v>289</v>
      </c>
      <c r="H179"/>
      <c r="I179" t="str">
        <f t="shared" si="9"/>
        <v>2017-01-01</v>
      </c>
      <c r="J179" s="19" t="s">
        <v>68</v>
      </c>
      <c r="K179"/>
      <c r="L179"/>
      <c r="M179" t="s">
        <v>145</v>
      </c>
      <c r="N179" t="s">
        <v>38</v>
      </c>
      <c r="O179">
        <v>17</v>
      </c>
      <c r="P179">
        <v>13</v>
      </c>
      <c r="Q179" t="str">
        <f t="shared" si="10"/>
        <v>Em.17</v>
      </c>
      <c r="R179" t="str">
        <f t="shared" si="11"/>
        <v>Em.17.13</v>
      </c>
      <c r="S179" t="s">
        <v>740</v>
      </c>
      <c r="T179" s="24">
        <v>10399</v>
      </c>
      <c r="U179"/>
      <c r="V179" s="21" t="s">
        <v>350</v>
      </c>
      <c r="W179" s="41">
        <f>T179*1000</f>
        <v>10399000</v>
      </c>
      <c r="X179" s="7" t="s">
        <v>784</v>
      </c>
      <c r="Y179" t="s">
        <v>291</v>
      </c>
      <c r="Z179">
        <v>210</v>
      </c>
      <c r="AA179"/>
      <c r="AB179" t="s">
        <v>275</v>
      </c>
      <c r="AC179" t="s">
        <v>318</v>
      </c>
      <c r="AD179" t="s">
        <v>344</v>
      </c>
      <c r="AE179" t="s">
        <v>363</v>
      </c>
      <c r="AF179" t="s">
        <v>292</v>
      </c>
      <c r="AG179" t="s">
        <v>366</v>
      </c>
      <c r="AH179" s="7" t="s">
        <v>788</v>
      </c>
      <c r="AI179" t="s">
        <v>320</v>
      </c>
      <c r="AJ179" t="s">
        <v>320</v>
      </c>
      <c r="AK179" t="s">
        <v>320</v>
      </c>
    </row>
    <row r="180" spans="1:37" s="10" customFormat="1" ht="13.25" customHeight="1" x14ac:dyDescent="0.2">
      <c r="A180" s="18" t="s">
        <v>284</v>
      </c>
      <c r="B180" s="18" t="s">
        <v>283</v>
      </c>
      <c r="C180" s="18" t="s">
        <v>285</v>
      </c>
      <c r="D180" s="18" t="s">
        <v>286</v>
      </c>
      <c r="E180" s="18" t="s">
        <v>287</v>
      </c>
      <c r="F180" s="18" t="s">
        <v>288</v>
      </c>
      <c r="G180" s="18" t="s">
        <v>289</v>
      </c>
      <c r="H180"/>
      <c r="I180" t="str">
        <f t="shared" si="9"/>
        <v>2018-01-01</v>
      </c>
      <c r="J180" t="s">
        <v>36</v>
      </c>
      <c r="K180"/>
      <c r="L180"/>
      <c r="M180" t="s">
        <v>105</v>
      </c>
      <c r="N180" t="s">
        <v>107</v>
      </c>
      <c r="O180">
        <v>1</v>
      </c>
      <c r="P180">
        <v>1</v>
      </c>
      <c r="Q180" t="str">
        <f t="shared" si="10"/>
        <v>EF.1</v>
      </c>
      <c r="R180" t="str">
        <f t="shared" si="11"/>
        <v>EF.1.1</v>
      </c>
      <c r="S180" t="s">
        <v>668</v>
      </c>
      <c r="T180" s="24">
        <v>65582</v>
      </c>
      <c r="U180"/>
      <c r="V180" s="21" t="s">
        <v>290</v>
      </c>
      <c r="W180" s="21">
        <f>T180*1000</f>
        <v>65582000</v>
      </c>
      <c r="X180" s="21" t="s">
        <v>273</v>
      </c>
      <c r="Y180" t="s">
        <v>291</v>
      </c>
      <c r="Z180">
        <v>209</v>
      </c>
      <c r="AA180"/>
      <c r="AB180" t="s">
        <v>275</v>
      </c>
      <c r="AC180" t="s">
        <v>565</v>
      </c>
      <c r="AD180" t="s">
        <v>657</v>
      </c>
      <c r="AE180" t="s">
        <v>668</v>
      </c>
      <c r="AF180" t="s">
        <v>292</v>
      </c>
      <c r="AG180" t="s">
        <v>293</v>
      </c>
      <c r="AH180" s="7" t="s">
        <v>732</v>
      </c>
      <c r="AI180" t="s">
        <v>320</v>
      </c>
      <c r="AJ180" t="s">
        <v>320</v>
      </c>
      <c r="AK180" t="s">
        <v>320</v>
      </c>
    </row>
    <row r="181" spans="1:37" s="10" customFormat="1" ht="13.25" customHeight="1" x14ac:dyDescent="0.2">
      <c r="A181" s="18" t="s">
        <v>284</v>
      </c>
      <c r="B181" s="18" t="s">
        <v>283</v>
      </c>
      <c r="C181" s="18" t="s">
        <v>285</v>
      </c>
      <c r="D181" s="18" t="s">
        <v>286</v>
      </c>
      <c r="E181" s="18" t="s">
        <v>287</v>
      </c>
      <c r="F181" s="18" t="s">
        <v>288</v>
      </c>
      <c r="G181" s="18" t="s">
        <v>289</v>
      </c>
      <c r="H181"/>
      <c r="I181" t="str">
        <f t="shared" si="9"/>
        <v>2018-01-01</v>
      </c>
      <c r="J181" t="s">
        <v>36</v>
      </c>
      <c r="K181"/>
      <c r="L181"/>
      <c r="M181" t="s">
        <v>29</v>
      </c>
      <c r="N181" t="s">
        <v>38</v>
      </c>
      <c r="O181">
        <v>1</v>
      </c>
      <c r="P181">
        <v>1</v>
      </c>
      <c r="Q181" t="str">
        <f t="shared" si="10"/>
        <v>Em.1</v>
      </c>
      <c r="R181" t="str">
        <f t="shared" si="11"/>
        <v>Em.1.1</v>
      </c>
      <c r="S181" t="s">
        <v>307</v>
      </c>
      <c r="T181" s="24">
        <v>43.4</v>
      </c>
      <c r="U181"/>
      <c r="V181" s="21" t="s">
        <v>800</v>
      </c>
      <c r="W181" s="38">
        <f>T181*1000000</f>
        <v>43400000</v>
      </c>
      <c r="X181" s="7" t="s">
        <v>39</v>
      </c>
      <c r="Y181" t="s">
        <v>291</v>
      </c>
      <c r="Z181">
        <v>209</v>
      </c>
      <c r="AA181"/>
      <c r="AB181" t="s">
        <v>275</v>
      </c>
      <c r="AC181" t="s">
        <v>318</v>
      </c>
      <c r="AD181" t="s">
        <v>319</v>
      </c>
      <c r="AE181">
        <v>0</v>
      </c>
      <c r="AF181" t="s">
        <v>292</v>
      </c>
      <c r="AG181" t="s">
        <v>335</v>
      </c>
      <c r="AH181" s="7" t="s">
        <v>786</v>
      </c>
      <c r="AI181" t="s">
        <v>322</v>
      </c>
      <c r="AJ181" t="s">
        <v>323</v>
      </c>
      <c r="AK181" t="s">
        <v>783</v>
      </c>
    </row>
    <row r="182" spans="1:37" s="5" customFormat="1" ht="13.25" customHeight="1" x14ac:dyDescent="0.2">
      <c r="A182" s="18" t="s">
        <v>284</v>
      </c>
      <c r="B182" s="18" t="s">
        <v>283</v>
      </c>
      <c r="C182" s="18" t="s">
        <v>285</v>
      </c>
      <c r="D182" s="18" t="s">
        <v>286</v>
      </c>
      <c r="E182" s="18" t="s">
        <v>287</v>
      </c>
      <c r="F182" s="18" t="s">
        <v>288</v>
      </c>
      <c r="G182" s="18" t="s">
        <v>289</v>
      </c>
      <c r="H182"/>
      <c r="I182" t="str">
        <f t="shared" si="9"/>
        <v>2018-01-01</v>
      </c>
      <c r="J182" s="42" t="s">
        <v>36</v>
      </c>
      <c r="K182"/>
      <c r="L182"/>
      <c r="M182" t="s">
        <v>152</v>
      </c>
      <c r="N182" t="s">
        <v>38</v>
      </c>
      <c r="O182">
        <v>17</v>
      </c>
      <c r="P182">
        <v>10</v>
      </c>
      <c r="Q182" t="str">
        <f t="shared" si="10"/>
        <v>Em.17</v>
      </c>
      <c r="R182" t="str">
        <f t="shared" si="11"/>
        <v>Em.17.10</v>
      </c>
      <c r="S182" t="s">
        <v>736</v>
      </c>
      <c r="T182" s="24">
        <v>56228</v>
      </c>
      <c r="U182"/>
      <c r="V182" s="21" t="s">
        <v>350</v>
      </c>
      <c r="W182" s="41">
        <f>T182*1000</f>
        <v>56228000</v>
      </c>
      <c r="X182" s="7" t="s">
        <v>784</v>
      </c>
      <c r="Y182" t="s">
        <v>291</v>
      </c>
      <c r="Z182">
        <v>210</v>
      </c>
      <c r="AA182"/>
      <c r="AB182" t="s">
        <v>275</v>
      </c>
      <c r="AC182" t="s">
        <v>318</v>
      </c>
      <c r="AD182" t="s">
        <v>344</v>
      </c>
      <c r="AE182" t="s">
        <v>671</v>
      </c>
      <c r="AF182" t="s">
        <v>292</v>
      </c>
      <c r="AG182" t="s">
        <v>351</v>
      </c>
      <c r="AH182" s="7" t="s">
        <v>788</v>
      </c>
      <c r="AI182" t="s">
        <v>320</v>
      </c>
      <c r="AJ182" t="s">
        <v>320</v>
      </c>
      <c r="AK182" t="s">
        <v>320</v>
      </c>
    </row>
    <row r="183" spans="1:37" s="5" customFormat="1" ht="13.25" customHeight="1" x14ac:dyDescent="0.2">
      <c r="A183" s="18" t="s">
        <v>284</v>
      </c>
      <c r="B183" s="18" t="s">
        <v>283</v>
      </c>
      <c r="C183" s="18" t="s">
        <v>285</v>
      </c>
      <c r="D183" s="18" t="s">
        <v>286</v>
      </c>
      <c r="E183" s="18" t="s">
        <v>287</v>
      </c>
      <c r="F183" s="18" t="s">
        <v>288</v>
      </c>
      <c r="G183" s="18" t="s">
        <v>289</v>
      </c>
      <c r="H183"/>
      <c r="I183" t="str">
        <f t="shared" si="9"/>
        <v>2018-01-01</v>
      </c>
      <c r="J183" s="42" t="s">
        <v>36</v>
      </c>
      <c r="K183"/>
      <c r="L183"/>
      <c r="M183" t="s">
        <v>774</v>
      </c>
      <c r="N183" t="s">
        <v>38</v>
      </c>
      <c r="O183">
        <v>17</v>
      </c>
      <c r="P183">
        <v>11</v>
      </c>
      <c r="Q183" t="str">
        <f t="shared" si="10"/>
        <v>Em.17</v>
      </c>
      <c r="R183" t="str">
        <f t="shared" si="11"/>
        <v>Em.17.11</v>
      </c>
      <c r="S183" t="s">
        <v>738</v>
      </c>
      <c r="T183" s="24">
        <v>1911</v>
      </c>
      <c r="U183"/>
      <c r="V183" s="21" t="s">
        <v>350</v>
      </c>
      <c r="W183" s="41">
        <f>T183*1000</f>
        <v>1911000</v>
      </c>
      <c r="X183" s="7" t="s">
        <v>784</v>
      </c>
      <c r="Y183" t="s">
        <v>291</v>
      </c>
      <c r="Z183">
        <v>210</v>
      </c>
      <c r="AA183"/>
      <c r="AB183" t="s">
        <v>275</v>
      </c>
      <c r="AC183" t="s">
        <v>318</v>
      </c>
      <c r="AD183" t="s">
        <v>344</v>
      </c>
      <c r="AE183" t="s">
        <v>663</v>
      </c>
      <c r="AF183" t="s">
        <v>292</v>
      </c>
      <c r="AG183" t="s">
        <v>359</v>
      </c>
      <c r="AH183" s="7" t="s">
        <v>788</v>
      </c>
      <c r="AI183" t="s">
        <v>320</v>
      </c>
      <c r="AJ183" t="s">
        <v>320</v>
      </c>
      <c r="AK183" t="s">
        <v>320</v>
      </c>
    </row>
    <row r="184" spans="1:37" s="5" customFormat="1" ht="13.25" customHeight="1" x14ac:dyDescent="0.2">
      <c r="A184" s="18" t="s">
        <v>284</v>
      </c>
      <c r="B184" s="18" t="s">
        <v>283</v>
      </c>
      <c r="C184" s="18" t="s">
        <v>285</v>
      </c>
      <c r="D184" s="18" t="s">
        <v>286</v>
      </c>
      <c r="E184" s="18" t="s">
        <v>287</v>
      </c>
      <c r="F184" s="18" t="s">
        <v>288</v>
      </c>
      <c r="G184" s="18" t="s">
        <v>289</v>
      </c>
      <c r="H184"/>
      <c r="I184" t="str">
        <f t="shared" si="9"/>
        <v>2018-01-01</v>
      </c>
      <c r="J184" s="42" t="s">
        <v>36</v>
      </c>
      <c r="K184"/>
      <c r="L184"/>
      <c r="M184" t="s">
        <v>145</v>
      </c>
      <c r="N184" t="s">
        <v>38</v>
      </c>
      <c r="O184">
        <v>17</v>
      </c>
      <c r="P184">
        <v>13</v>
      </c>
      <c r="Q184" t="str">
        <f t="shared" si="10"/>
        <v>Em.17</v>
      </c>
      <c r="R184" t="str">
        <f t="shared" si="11"/>
        <v>Em.17.13</v>
      </c>
      <c r="S184" t="s">
        <v>740</v>
      </c>
      <c r="T184" s="24">
        <v>11543</v>
      </c>
      <c r="U184"/>
      <c r="V184" s="21" t="s">
        <v>350</v>
      </c>
      <c r="W184" s="41">
        <f>T184*1000</f>
        <v>11543000</v>
      </c>
      <c r="X184" s="7" t="s">
        <v>784</v>
      </c>
      <c r="Y184" t="s">
        <v>291</v>
      </c>
      <c r="Z184">
        <v>210</v>
      </c>
      <c r="AA184"/>
      <c r="AB184" t="s">
        <v>275</v>
      </c>
      <c r="AC184" t="s">
        <v>318</v>
      </c>
      <c r="AD184" t="s">
        <v>344</v>
      </c>
      <c r="AE184" t="s">
        <v>363</v>
      </c>
      <c r="AF184" t="s">
        <v>292</v>
      </c>
      <c r="AG184" t="s">
        <v>366</v>
      </c>
      <c r="AH184" s="7" t="s">
        <v>788</v>
      </c>
      <c r="AI184" t="s">
        <v>320</v>
      </c>
      <c r="AJ184" t="s">
        <v>320</v>
      </c>
      <c r="AK184" t="s">
        <v>320</v>
      </c>
    </row>
    <row r="185" spans="1:37" s="5" customFormat="1" ht="13.25" customHeight="1" x14ac:dyDescent="0.2">
      <c r="A185" s="18" t="s">
        <v>284</v>
      </c>
      <c r="B185" s="18" t="s">
        <v>283</v>
      </c>
      <c r="C185" s="18" t="s">
        <v>285</v>
      </c>
      <c r="D185" s="18" t="s">
        <v>286</v>
      </c>
      <c r="E185" s="18" t="s">
        <v>287</v>
      </c>
      <c r="F185" s="18" t="s">
        <v>288</v>
      </c>
      <c r="G185" s="18" t="s">
        <v>289</v>
      </c>
      <c r="H185"/>
      <c r="I185" t="str">
        <f t="shared" si="9"/>
        <v>2019-01-01</v>
      </c>
      <c r="J185" t="s">
        <v>278</v>
      </c>
      <c r="K185"/>
      <c r="L185"/>
      <c r="M185" t="s">
        <v>105</v>
      </c>
      <c r="N185" t="s">
        <v>107</v>
      </c>
      <c r="O185">
        <v>1</v>
      </c>
      <c r="P185">
        <v>1</v>
      </c>
      <c r="Q185" t="str">
        <f t="shared" si="10"/>
        <v>EF.1</v>
      </c>
      <c r="R185" t="str">
        <f t="shared" si="11"/>
        <v>EF.1.1</v>
      </c>
      <c r="S185" t="s">
        <v>668</v>
      </c>
      <c r="T185" s="24">
        <v>59182</v>
      </c>
      <c r="U185"/>
      <c r="V185" s="21" t="s">
        <v>290</v>
      </c>
      <c r="W185" s="21">
        <f>T185*1000</f>
        <v>59182000</v>
      </c>
      <c r="X185" s="21" t="s">
        <v>273</v>
      </c>
      <c r="Y185" t="s">
        <v>291</v>
      </c>
      <c r="Z185">
        <v>209</v>
      </c>
      <c r="AA185"/>
      <c r="AB185" t="s">
        <v>275</v>
      </c>
      <c r="AC185" t="s">
        <v>565</v>
      </c>
      <c r="AD185" t="s">
        <v>657</v>
      </c>
      <c r="AE185" t="s">
        <v>668</v>
      </c>
      <c r="AF185" t="s">
        <v>292</v>
      </c>
      <c r="AG185" t="s">
        <v>293</v>
      </c>
      <c r="AH185" s="7" t="s">
        <v>732</v>
      </c>
      <c r="AI185" t="s">
        <v>320</v>
      </c>
      <c r="AJ185" t="s">
        <v>320</v>
      </c>
      <c r="AK185" t="s">
        <v>320</v>
      </c>
    </row>
    <row r="186" spans="1:37" s="5" customFormat="1" ht="13.25" customHeight="1" x14ac:dyDescent="0.2">
      <c r="A186" s="18" t="s">
        <v>284</v>
      </c>
      <c r="B186" s="18" t="s">
        <v>283</v>
      </c>
      <c r="C186" s="18" t="s">
        <v>285</v>
      </c>
      <c r="D186" s="18" t="s">
        <v>286</v>
      </c>
      <c r="E186" s="18" t="s">
        <v>287</v>
      </c>
      <c r="F186" s="18" t="s">
        <v>288</v>
      </c>
      <c r="G186" s="18" t="s">
        <v>289</v>
      </c>
      <c r="H186"/>
      <c r="I186" t="str">
        <f t="shared" si="9"/>
        <v>2019-01-01</v>
      </c>
      <c r="J186" t="s">
        <v>278</v>
      </c>
      <c r="K186"/>
      <c r="L186"/>
      <c r="M186" t="s">
        <v>617</v>
      </c>
      <c r="N186" t="s">
        <v>107</v>
      </c>
      <c r="O186">
        <v>2</v>
      </c>
      <c r="P186">
        <v>1</v>
      </c>
      <c r="Q186" t="str">
        <f t="shared" si="10"/>
        <v>EF.2</v>
      </c>
      <c r="R186" t="str">
        <f t="shared" si="11"/>
        <v>EF.2.1</v>
      </c>
      <c r="S186" t="s">
        <v>767</v>
      </c>
      <c r="T186"/>
      <c r="U186"/>
      <c r="V186" s="21"/>
      <c r="W186" s="21"/>
      <c r="X186" s="21"/>
      <c r="Y186"/>
      <c r="Z186"/>
      <c r="AA186"/>
      <c r="AB186" t="s">
        <v>275</v>
      </c>
      <c r="AC186" t="s">
        <v>565</v>
      </c>
      <c r="AD186" t="s">
        <v>719</v>
      </c>
      <c r="AE186" t="s">
        <v>727</v>
      </c>
      <c r="AF186" t="s">
        <v>292</v>
      </c>
      <c r="AG186" t="s">
        <v>618</v>
      </c>
      <c r="AH186" s="7" t="s">
        <v>732</v>
      </c>
      <c r="AI186" t="s">
        <v>320</v>
      </c>
      <c r="AJ186" t="s">
        <v>320</v>
      </c>
      <c r="AK186" s="43" t="s">
        <v>387</v>
      </c>
    </row>
    <row r="187" spans="1:37" s="5" customFormat="1" ht="13.25" customHeight="1" x14ac:dyDescent="0.2">
      <c r="A187" s="18" t="s">
        <v>284</v>
      </c>
      <c r="B187" s="18" t="s">
        <v>283</v>
      </c>
      <c r="C187" s="18" t="s">
        <v>285</v>
      </c>
      <c r="D187" s="18" t="s">
        <v>286</v>
      </c>
      <c r="E187" s="18" t="s">
        <v>287</v>
      </c>
      <c r="F187" s="18" t="s">
        <v>288</v>
      </c>
      <c r="G187" s="18" t="s">
        <v>289</v>
      </c>
      <c r="H187"/>
      <c r="I187" t="str">
        <f t="shared" si="9"/>
        <v>2019-01-01</v>
      </c>
      <c r="J187" t="s">
        <v>278</v>
      </c>
      <c r="K187"/>
      <c r="L187"/>
      <c r="M187" t="s">
        <v>591</v>
      </c>
      <c r="N187" t="s">
        <v>107</v>
      </c>
      <c r="O187">
        <v>2</v>
      </c>
      <c r="P187">
        <v>4</v>
      </c>
      <c r="Q187" t="str">
        <f t="shared" si="10"/>
        <v>EF.2</v>
      </c>
      <c r="R187" t="str">
        <f t="shared" si="11"/>
        <v>EF.2.4</v>
      </c>
      <c r="S187" t="s">
        <v>766</v>
      </c>
      <c r="T187"/>
      <c r="U187"/>
      <c r="V187" s="21"/>
      <c r="W187" s="21"/>
      <c r="X187" s="21"/>
      <c r="Y187"/>
      <c r="Z187"/>
      <c r="AA187"/>
      <c r="AB187" t="s">
        <v>275</v>
      </c>
      <c r="AC187" t="s">
        <v>565</v>
      </c>
      <c r="AD187" t="s">
        <v>719</v>
      </c>
      <c r="AE187" t="s">
        <v>720</v>
      </c>
      <c r="AF187" t="s">
        <v>292</v>
      </c>
      <c r="AG187" t="s">
        <v>616</v>
      </c>
      <c r="AH187" s="7" t="s">
        <v>732</v>
      </c>
      <c r="AI187" t="s">
        <v>320</v>
      </c>
      <c r="AJ187" t="s">
        <v>320</v>
      </c>
      <c r="AK187" s="43" t="s">
        <v>387</v>
      </c>
    </row>
    <row r="188" spans="1:37" s="8" customFormat="1" ht="13.25" customHeight="1" x14ac:dyDescent="0.2">
      <c r="A188" s="18" t="s">
        <v>284</v>
      </c>
      <c r="B188" s="18" t="s">
        <v>283</v>
      </c>
      <c r="C188" s="18" t="s">
        <v>285</v>
      </c>
      <c r="D188" s="18" t="s">
        <v>286</v>
      </c>
      <c r="E188" s="18" t="s">
        <v>287</v>
      </c>
      <c r="F188" s="18" t="s">
        <v>288</v>
      </c>
      <c r="G188" s="18" t="s">
        <v>289</v>
      </c>
      <c r="H188"/>
      <c r="I188" t="str">
        <f t="shared" si="9"/>
        <v>2019-01-01</v>
      </c>
      <c r="J188" t="s">
        <v>278</v>
      </c>
      <c r="K188"/>
      <c r="L188"/>
      <c r="M188" t="s">
        <v>594</v>
      </c>
      <c r="N188" t="s">
        <v>107</v>
      </c>
      <c r="O188">
        <v>2</v>
      </c>
      <c r="P188">
        <v>7</v>
      </c>
      <c r="Q188" t="str">
        <f t="shared" si="10"/>
        <v>EF.2</v>
      </c>
      <c r="R188" t="str">
        <f t="shared" si="11"/>
        <v>EF.2.7</v>
      </c>
      <c r="S188" t="s">
        <v>768</v>
      </c>
      <c r="T188"/>
      <c r="U188"/>
      <c r="V188" s="21"/>
      <c r="W188" s="21"/>
      <c r="X188" s="21"/>
      <c r="Y188"/>
      <c r="Z188"/>
      <c r="AA188"/>
      <c r="AB188" t="s">
        <v>275</v>
      </c>
      <c r="AC188" t="s">
        <v>565</v>
      </c>
      <c r="AD188" t="s">
        <v>719</v>
      </c>
      <c r="AE188" t="s">
        <v>721</v>
      </c>
      <c r="AF188" t="s">
        <v>292</v>
      </c>
      <c r="AG188" t="s">
        <v>619</v>
      </c>
      <c r="AH188" s="7" t="s">
        <v>732</v>
      </c>
      <c r="AI188" t="s">
        <v>320</v>
      </c>
      <c r="AJ188" t="s">
        <v>320</v>
      </c>
      <c r="AK188" s="43" t="s">
        <v>387</v>
      </c>
    </row>
    <row r="189" spans="1:37" s="8" customFormat="1" ht="13.25" customHeight="1" x14ac:dyDescent="0.2">
      <c r="A189" s="18" t="s">
        <v>284</v>
      </c>
      <c r="B189" s="18" t="s">
        <v>283</v>
      </c>
      <c r="C189" s="18" t="s">
        <v>285</v>
      </c>
      <c r="D189" s="18" t="s">
        <v>286</v>
      </c>
      <c r="E189" s="18" t="s">
        <v>287</v>
      </c>
      <c r="F189" s="18" t="s">
        <v>288</v>
      </c>
      <c r="G189" s="18" t="s">
        <v>289</v>
      </c>
      <c r="H189"/>
      <c r="I189" t="str">
        <f t="shared" si="9"/>
        <v>2019-01-01</v>
      </c>
      <c r="J189" t="s">
        <v>278</v>
      </c>
      <c r="K189"/>
      <c r="L189"/>
      <c r="M189" t="s">
        <v>29</v>
      </c>
      <c r="N189" t="s">
        <v>38</v>
      </c>
      <c r="O189">
        <v>1</v>
      </c>
      <c r="P189">
        <v>1</v>
      </c>
      <c r="Q189" t="str">
        <f t="shared" si="10"/>
        <v>Em.1</v>
      </c>
      <c r="R189" t="str">
        <f t="shared" si="11"/>
        <v>Em.1.1</v>
      </c>
      <c r="S189" t="s">
        <v>307</v>
      </c>
      <c r="T189" s="24">
        <v>39</v>
      </c>
      <c r="U189"/>
      <c r="V189" s="21" t="s">
        <v>800</v>
      </c>
      <c r="W189" s="38">
        <f>T189*1000000</f>
        <v>39000000</v>
      </c>
      <c r="X189" s="7" t="s">
        <v>39</v>
      </c>
      <c r="Y189" t="s">
        <v>291</v>
      </c>
      <c r="Z189">
        <v>209</v>
      </c>
      <c r="AA189"/>
      <c r="AB189" t="s">
        <v>275</v>
      </c>
      <c r="AC189" t="s">
        <v>318</v>
      </c>
      <c r="AD189" t="s">
        <v>319</v>
      </c>
      <c r="AE189">
        <v>0</v>
      </c>
      <c r="AF189" t="s">
        <v>292</v>
      </c>
      <c r="AG189" t="s">
        <v>335</v>
      </c>
      <c r="AH189" s="7" t="s">
        <v>786</v>
      </c>
      <c r="AI189" t="s">
        <v>322</v>
      </c>
      <c r="AJ189" t="s">
        <v>323</v>
      </c>
      <c r="AK189" t="s">
        <v>783</v>
      </c>
    </row>
    <row r="190" spans="1:37" s="8" customFormat="1" ht="13.25" customHeight="1" x14ac:dyDescent="0.2">
      <c r="A190" s="18" t="s">
        <v>284</v>
      </c>
      <c r="B190" s="18" t="s">
        <v>283</v>
      </c>
      <c r="C190" s="18" t="s">
        <v>285</v>
      </c>
      <c r="D190" s="18" t="s">
        <v>286</v>
      </c>
      <c r="E190" s="18" t="s">
        <v>287</v>
      </c>
      <c r="F190" s="18" t="s">
        <v>288</v>
      </c>
      <c r="G190" s="18" t="s">
        <v>289</v>
      </c>
      <c r="H190"/>
      <c r="I190" t="str">
        <f t="shared" si="9"/>
        <v>2019-01-01</v>
      </c>
      <c r="J190" t="s">
        <v>278</v>
      </c>
      <c r="K190"/>
      <c r="L190"/>
      <c r="M190" t="s">
        <v>152</v>
      </c>
      <c r="N190" t="s">
        <v>38</v>
      </c>
      <c r="O190">
        <v>17</v>
      </c>
      <c r="P190">
        <v>10</v>
      </c>
      <c r="Q190" t="str">
        <f t="shared" si="10"/>
        <v>Em.17</v>
      </c>
      <c r="R190" t="str">
        <f t="shared" si="11"/>
        <v>Em.17.10</v>
      </c>
      <c r="S190" t="s">
        <v>736</v>
      </c>
      <c r="T190" s="24">
        <v>49415</v>
      </c>
      <c r="U190"/>
      <c r="V190" s="21" t="s">
        <v>350</v>
      </c>
      <c r="W190" s="41">
        <f>T190*1000</f>
        <v>49415000</v>
      </c>
      <c r="X190" s="7" t="s">
        <v>784</v>
      </c>
      <c r="Y190" t="s">
        <v>291</v>
      </c>
      <c r="Z190">
        <v>210</v>
      </c>
      <c r="AA190"/>
      <c r="AB190" t="s">
        <v>275</v>
      </c>
      <c r="AC190" t="s">
        <v>318</v>
      </c>
      <c r="AD190" t="s">
        <v>344</v>
      </c>
      <c r="AE190" t="s">
        <v>671</v>
      </c>
      <c r="AF190" t="s">
        <v>292</v>
      </c>
      <c r="AG190" t="s">
        <v>351</v>
      </c>
      <c r="AH190" s="7" t="s">
        <v>788</v>
      </c>
      <c r="AI190" t="s">
        <v>320</v>
      </c>
      <c r="AJ190" t="s">
        <v>320</v>
      </c>
      <c r="AK190" t="s">
        <v>320</v>
      </c>
    </row>
    <row r="191" spans="1:37" s="8" customFormat="1" ht="13.25" customHeight="1" x14ac:dyDescent="0.2">
      <c r="A191" s="18" t="s">
        <v>284</v>
      </c>
      <c r="B191" s="18" t="s">
        <v>283</v>
      </c>
      <c r="C191" s="18" t="s">
        <v>285</v>
      </c>
      <c r="D191" s="18" t="s">
        <v>286</v>
      </c>
      <c r="E191" s="18" t="s">
        <v>287</v>
      </c>
      <c r="F191" s="18" t="s">
        <v>288</v>
      </c>
      <c r="G191" s="18" t="s">
        <v>289</v>
      </c>
      <c r="H191"/>
      <c r="I191" t="str">
        <f t="shared" si="9"/>
        <v>2019-01-01</v>
      </c>
      <c r="J191" t="s">
        <v>278</v>
      </c>
      <c r="K191"/>
      <c r="L191"/>
      <c r="M191" t="s">
        <v>774</v>
      </c>
      <c r="N191" t="s">
        <v>38</v>
      </c>
      <c r="O191">
        <v>17</v>
      </c>
      <c r="P191">
        <v>11</v>
      </c>
      <c r="Q191" t="str">
        <f t="shared" si="10"/>
        <v>Em.17</v>
      </c>
      <c r="R191" t="str">
        <f t="shared" si="11"/>
        <v>Em.17.11</v>
      </c>
      <c r="S191" t="s">
        <v>738</v>
      </c>
      <c r="T191" s="24">
        <v>1553</v>
      </c>
      <c r="U191"/>
      <c r="V191" s="21" t="s">
        <v>350</v>
      </c>
      <c r="W191" s="41">
        <f>T191*1000</f>
        <v>1553000</v>
      </c>
      <c r="X191" s="7" t="s">
        <v>784</v>
      </c>
      <c r="Y191" t="s">
        <v>291</v>
      </c>
      <c r="Z191">
        <v>210</v>
      </c>
      <c r="AA191"/>
      <c r="AB191" t="s">
        <v>275</v>
      </c>
      <c r="AC191" t="s">
        <v>318</v>
      </c>
      <c r="AD191" t="s">
        <v>344</v>
      </c>
      <c r="AE191" t="s">
        <v>663</v>
      </c>
      <c r="AF191" t="s">
        <v>292</v>
      </c>
      <c r="AG191" t="s">
        <v>359</v>
      </c>
      <c r="AH191" s="7" t="s">
        <v>788</v>
      </c>
      <c r="AI191" t="s">
        <v>320</v>
      </c>
      <c r="AJ191" t="s">
        <v>320</v>
      </c>
      <c r="AK191" t="s">
        <v>320</v>
      </c>
    </row>
    <row r="192" spans="1:37" s="8" customFormat="1" ht="13.25" customHeight="1" x14ac:dyDescent="0.2">
      <c r="A192" s="18" t="s">
        <v>284</v>
      </c>
      <c r="B192" s="18" t="s">
        <v>283</v>
      </c>
      <c r="C192" s="18" t="s">
        <v>285</v>
      </c>
      <c r="D192" s="18" t="s">
        <v>286</v>
      </c>
      <c r="E192" s="18" t="s">
        <v>287</v>
      </c>
      <c r="F192" s="18" t="s">
        <v>288</v>
      </c>
      <c r="G192" s="18" t="s">
        <v>289</v>
      </c>
      <c r="H192"/>
      <c r="I192" t="str">
        <f t="shared" si="9"/>
        <v>2019-01-01</v>
      </c>
      <c r="J192" t="s">
        <v>278</v>
      </c>
      <c r="K192"/>
      <c r="L192"/>
      <c r="M192" t="s">
        <v>145</v>
      </c>
      <c r="N192" t="s">
        <v>38</v>
      </c>
      <c r="O192">
        <v>17</v>
      </c>
      <c r="P192">
        <v>13</v>
      </c>
      <c r="Q192" t="str">
        <f t="shared" si="10"/>
        <v>Em.17</v>
      </c>
      <c r="R192" t="str">
        <f t="shared" si="11"/>
        <v>Em.17.13</v>
      </c>
      <c r="S192" t="s">
        <v>740</v>
      </c>
      <c r="T192" s="24">
        <v>12047</v>
      </c>
      <c r="U192"/>
      <c r="V192" s="21" t="s">
        <v>350</v>
      </c>
      <c r="W192" s="41">
        <f>T192*1000</f>
        <v>12047000</v>
      </c>
      <c r="X192" s="7" t="s">
        <v>784</v>
      </c>
      <c r="Y192" t="s">
        <v>291</v>
      </c>
      <c r="Z192">
        <v>210</v>
      </c>
      <c r="AA192"/>
      <c r="AB192" t="s">
        <v>275</v>
      </c>
      <c r="AC192" t="s">
        <v>318</v>
      </c>
      <c r="AD192" t="s">
        <v>344</v>
      </c>
      <c r="AE192" t="s">
        <v>363</v>
      </c>
      <c r="AF192" t="s">
        <v>292</v>
      </c>
      <c r="AG192" t="s">
        <v>366</v>
      </c>
      <c r="AH192" s="7" t="s">
        <v>788</v>
      </c>
      <c r="AI192" t="s">
        <v>320</v>
      </c>
      <c r="AJ192" t="s">
        <v>320</v>
      </c>
      <c r="AK192" t="s">
        <v>320</v>
      </c>
    </row>
    <row r="193" spans="1:37" s="8" customFormat="1" ht="13.25" customHeight="1" x14ac:dyDescent="0.2">
      <c r="A193" s="18" t="s">
        <v>284</v>
      </c>
      <c r="B193" s="18" t="s">
        <v>283</v>
      </c>
      <c r="C193" s="18" t="s">
        <v>285</v>
      </c>
      <c r="D193" s="18" t="s">
        <v>286</v>
      </c>
      <c r="E193" s="18" t="s">
        <v>287</v>
      </c>
      <c r="F193" s="18" t="s">
        <v>288</v>
      </c>
      <c r="G193" s="18" t="s">
        <v>289</v>
      </c>
      <c r="H193"/>
      <c r="I193" t="str">
        <f t="shared" si="9"/>
        <v>2019-01-01</v>
      </c>
      <c r="J193" t="s">
        <v>278</v>
      </c>
      <c r="K193"/>
      <c r="L193"/>
      <c r="M193" t="s">
        <v>433</v>
      </c>
      <c r="N193" t="s">
        <v>38</v>
      </c>
      <c r="O193">
        <v>2</v>
      </c>
      <c r="P193">
        <v>1</v>
      </c>
      <c r="Q193" t="str">
        <f t="shared" si="10"/>
        <v>Em.2</v>
      </c>
      <c r="R193" t="str">
        <f t="shared" si="11"/>
        <v>Em.2.1</v>
      </c>
      <c r="S193" t="s">
        <v>769</v>
      </c>
      <c r="T193"/>
      <c r="U193"/>
      <c r="V193" s="21"/>
      <c r="W193" s="38"/>
      <c r="X193" s="21"/>
      <c r="Y193"/>
      <c r="Z193"/>
      <c r="AA193"/>
      <c r="AB193" t="s">
        <v>275</v>
      </c>
      <c r="AC193" t="s">
        <v>318</v>
      </c>
      <c r="AD193" t="s">
        <v>682</v>
      </c>
      <c r="AE193" t="s">
        <v>683</v>
      </c>
      <c r="AF193" t="s">
        <v>292</v>
      </c>
      <c r="AG193" t="s">
        <v>620</v>
      </c>
      <c r="AH193" s="7" t="s">
        <v>786</v>
      </c>
      <c r="AI193" t="s">
        <v>320</v>
      </c>
      <c r="AJ193" t="s">
        <v>320</v>
      </c>
      <c r="AK193" s="43" t="s">
        <v>354</v>
      </c>
    </row>
    <row r="194" spans="1:37" s="10" customFormat="1" ht="13.25" customHeight="1" x14ac:dyDescent="0.2">
      <c r="A194" s="18" t="s">
        <v>284</v>
      </c>
      <c r="B194" s="18" t="s">
        <v>283</v>
      </c>
      <c r="C194" s="18" t="s">
        <v>285</v>
      </c>
      <c r="D194" s="18" t="s">
        <v>286</v>
      </c>
      <c r="E194" s="18" t="s">
        <v>287</v>
      </c>
      <c r="F194" s="18" t="s">
        <v>288</v>
      </c>
      <c r="G194" s="18" t="s">
        <v>289</v>
      </c>
      <c r="H194"/>
      <c r="I194" t="str">
        <f t="shared" ref="I194:I257" si="14">_xlfn.CONCAT(SUBSTITUTE(J194,"FY","20"),"-01-01")</f>
        <v>2019-01-01</v>
      </c>
      <c r="J194" t="s">
        <v>278</v>
      </c>
      <c r="K194"/>
      <c r="L194"/>
      <c r="M194" t="s">
        <v>621</v>
      </c>
      <c r="N194" t="s">
        <v>38</v>
      </c>
      <c r="O194">
        <v>6</v>
      </c>
      <c r="P194">
        <v>1</v>
      </c>
      <c r="Q194" t="str">
        <f t="shared" ref="Q194:Q257" si="15">_xlfn.CONCAT($N194,".",$O194)</f>
        <v>Em.6</v>
      </c>
      <c r="R194" t="str">
        <f t="shared" ref="R194:R257" si="16">_xlfn.CONCAT($N194,".",$O194,".",$P194)</f>
        <v>Em.6.1</v>
      </c>
      <c r="S194" t="s">
        <v>752</v>
      </c>
      <c r="T194"/>
      <c r="U194"/>
      <c r="V194" s="21" t="s">
        <v>539</v>
      </c>
      <c r="W194" s="38"/>
      <c r="X194" s="21"/>
      <c r="Y194" t="s">
        <v>291</v>
      </c>
      <c r="Z194">
        <v>75</v>
      </c>
      <c r="AA194"/>
      <c r="AB194" t="s">
        <v>275</v>
      </c>
      <c r="AC194" t="s">
        <v>318</v>
      </c>
      <c r="AD194" t="s">
        <v>722</v>
      </c>
      <c r="AE194">
        <v>0</v>
      </c>
      <c r="AF194" t="s">
        <v>292</v>
      </c>
      <c r="AG194" t="s">
        <v>623</v>
      </c>
      <c r="AH194" s="7" t="s">
        <v>742</v>
      </c>
      <c r="AI194" t="s">
        <v>320</v>
      </c>
      <c r="AJ194" t="s">
        <v>320</v>
      </c>
      <c r="AK194" s="52" t="s">
        <v>622</v>
      </c>
    </row>
    <row r="195" spans="1:37" s="10" customFormat="1" ht="13.25" customHeight="1" x14ac:dyDescent="0.2">
      <c r="A195" s="18" t="s">
        <v>284</v>
      </c>
      <c r="B195" s="18" t="s">
        <v>283</v>
      </c>
      <c r="C195" s="18" t="s">
        <v>285</v>
      </c>
      <c r="D195" s="18" t="s">
        <v>286</v>
      </c>
      <c r="E195" s="18" t="s">
        <v>287</v>
      </c>
      <c r="F195" s="18" t="s">
        <v>288</v>
      </c>
      <c r="G195" s="18" t="s">
        <v>289</v>
      </c>
      <c r="H195"/>
      <c r="I195" t="str">
        <f t="shared" si="14"/>
        <v>2019-01-01</v>
      </c>
      <c r="J195" t="s">
        <v>278</v>
      </c>
      <c r="K195"/>
      <c r="L195"/>
      <c r="M195" t="s">
        <v>624</v>
      </c>
      <c r="N195" t="s">
        <v>717</v>
      </c>
      <c r="O195">
        <v>0</v>
      </c>
      <c r="P195">
        <v>0</v>
      </c>
      <c r="Q195" t="str">
        <f t="shared" si="15"/>
        <v>Po.0</v>
      </c>
      <c r="R195" t="str">
        <f t="shared" si="16"/>
        <v>Po.0.0</v>
      </c>
      <c r="S195" t="s">
        <v>770</v>
      </c>
      <c r="T195"/>
      <c r="U195"/>
      <c r="V195" s="21"/>
      <c r="W195" s="21"/>
      <c r="X195" s="21"/>
      <c r="Y195"/>
      <c r="Z195"/>
      <c r="AA195"/>
      <c r="AB195" t="s">
        <v>275</v>
      </c>
      <c r="AC195" t="s">
        <v>728</v>
      </c>
      <c r="AD195">
        <v>0</v>
      </c>
      <c r="AE195">
        <v>0</v>
      </c>
      <c r="AF195" t="s">
        <v>292</v>
      </c>
      <c r="AG195" t="s">
        <v>625</v>
      </c>
      <c r="AH195" s="7" t="s">
        <v>750</v>
      </c>
      <c r="AI195" t="e">
        <v>#N/A</v>
      </c>
      <c r="AJ195" t="e">
        <v>#N/A</v>
      </c>
      <c r="AK195" s="43" t="s">
        <v>387</v>
      </c>
    </row>
    <row r="196" spans="1:37" s="10" customFormat="1" ht="13.25" customHeight="1" x14ac:dyDescent="0.2">
      <c r="A196" s="18" t="s">
        <v>284</v>
      </c>
      <c r="B196" s="18" t="s">
        <v>283</v>
      </c>
      <c r="C196" s="18" t="s">
        <v>285</v>
      </c>
      <c r="D196" s="18" t="s">
        <v>286</v>
      </c>
      <c r="E196" s="18" t="s">
        <v>287</v>
      </c>
      <c r="F196" s="18" t="s">
        <v>288</v>
      </c>
      <c r="G196" s="18" t="s">
        <v>289</v>
      </c>
      <c r="H196"/>
      <c r="I196" t="str">
        <f t="shared" si="14"/>
        <v>2019-01-01</v>
      </c>
      <c r="J196" t="s">
        <v>278</v>
      </c>
      <c r="K196"/>
      <c r="L196"/>
      <c r="M196" t="s">
        <v>626</v>
      </c>
      <c r="N196" t="s">
        <v>718</v>
      </c>
      <c r="O196">
        <v>0</v>
      </c>
      <c r="P196">
        <v>0</v>
      </c>
      <c r="Q196" t="str">
        <f t="shared" si="15"/>
        <v>TR.0</v>
      </c>
      <c r="R196" t="str">
        <f t="shared" si="16"/>
        <v>TR.0.0</v>
      </c>
      <c r="S196" t="s">
        <v>771</v>
      </c>
      <c r="T196"/>
      <c r="U196"/>
      <c r="V196" s="21"/>
      <c r="W196" s="21"/>
      <c r="X196" s="21"/>
      <c r="Y196"/>
      <c r="Z196"/>
      <c r="AA196"/>
      <c r="AB196" t="s">
        <v>275</v>
      </c>
      <c r="AC196" t="s">
        <v>729</v>
      </c>
      <c r="AD196">
        <v>0</v>
      </c>
      <c r="AE196">
        <v>0</v>
      </c>
      <c r="AF196" t="s">
        <v>292</v>
      </c>
      <c r="AG196" t="s">
        <v>627</v>
      </c>
      <c r="AH196" s="7" t="s">
        <v>751</v>
      </c>
      <c r="AI196" t="e">
        <v>#N/A</v>
      </c>
      <c r="AJ196" t="e">
        <v>#N/A</v>
      </c>
      <c r="AK196" s="24" t="s">
        <v>387</v>
      </c>
    </row>
    <row r="197" spans="1:37" s="10" customFormat="1" ht="13.25" customHeight="1" x14ac:dyDescent="0.2">
      <c r="A197" s="18" t="s">
        <v>284</v>
      </c>
      <c r="B197" s="18" t="s">
        <v>283</v>
      </c>
      <c r="C197" s="18" t="s">
        <v>285</v>
      </c>
      <c r="D197" s="18" t="s">
        <v>286</v>
      </c>
      <c r="E197" s="18" t="s">
        <v>287</v>
      </c>
      <c r="F197" s="18" t="s">
        <v>288</v>
      </c>
      <c r="G197" s="18" t="s">
        <v>289</v>
      </c>
      <c r="H197"/>
      <c r="I197" t="str">
        <f t="shared" si="14"/>
        <v>2019-01-01</v>
      </c>
      <c r="J197" t="s">
        <v>278</v>
      </c>
      <c r="K197"/>
      <c r="L197"/>
      <c r="M197" t="s">
        <v>229</v>
      </c>
      <c r="N197" t="s">
        <v>221</v>
      </c>
      <c r="O197">
        <v>1</v>
      </c>
      <c r="P197">
        <v>0</v>
      </c>
      <c r="Q197" t="str">
        <f t="shared" si="15"/>
        <v>WR.1</v>
      </c>
      <c r="R197" t="str">
        <f t="shared" si="16"/>
        <v>WR.1.0</v>
      </c>
      <c r="S197" t="s">
        <v>676</v>
      </c>
      <c r="T197"/>
      <c r="U197"/>
      <c r="V197" s="21"/>
      <c r="W197" s="21"/>
      <c r="X197" s="21"/>
      <c r="Y197"/>
      <c r="Z197"/>
      <c r="AA197"/>
      <c r="AB197" t="s">
        <v>275</v>
      </c>
      <c r="AC197" t="s">
        <v>394</v>
      </c>
      <c r="AD197" t="s">
        <v>674</v>
      </c>
      <c r="AE197" t="s">
        <v>676</v>
      </c>
      <c r="AF197" t="s">
        <v>292</v>
      </c>
      <c r="AG197" t="s">
        <v>389</v>
      </c>
      <c r="AH197" s="7" t="s">
        <v>733</v>
      </c>
      <c r="AI197" t="e">
        <v>#N/A</v>
      </c>
      <c r="AJ197" t="e">
        <v>#N/A</v>
      </c>
      <c r="AK197" s="43" t="s">
        <v>387</v>
      </c>
    </row>
    <row r="198" spans="1:37" s="10" customFormat="1" ht="13.25" customHeight="1" x14ac:dyDescent="0.2">
      <c r="A198" s="18" t="s">
        <v>284</v>
      </c>
      <c r="B198" s="18" t="s">
        <v>283</v>
      </c>
      <c r="C198" s="18" t="s">
        <v>285</v>
      </c>
      <c r="D198" s="18" t="s">
        <v>286</v>
      </c>
      <c r="E198" s="18" t="s">
        <v>287</v>
      </c>
      <c r="F198" s="18" t="s">
        <v>288</v>
      </c>
      <c r="G198" s="18" t="s">
        <v>289</v>
      </c>
      <c r="H198"/>
      <c r="I198" t="str">
        <f t="shared" si="14"/>
        <v>2019-01-01</v>
      </c>
      <c r="J198" t="s">
        <v>278</v>
      </c>
      <c r="K198"/>
      <c r="L198"/>
      <c r="M198" t="s">
        <v>229</v>
      </c>
      <c r="N198" t="s">
        <v>221</v>
      </c>
      <c r="O198">
        <v>1</v>
      </c>
      <c r="P198">
        <v>0</v>
      </c>
      <c r="Q198" t="str">
        <f t="shared" si="15"/>
        <v>WR.1</v>
      </c>
      <c r="R198" t="str">
        <f t="shared" si="16"/>
        <v>WR.1.0</v>
      </c>
      <c r="S198" t="s">
        <v>675</v>
      </c>
      <c r="T198"/>
      <c r="U198"/>
      <c r="V198" s="21"/>
      <c r="W198" s="21"/>
      <c r="X198" s="21"/>
      <c r="Y198"/>
      <c r="Z198"/>
      <c r="AA198"/>
      <c r="AB198" t="s">
        <v>275</v>
      </c>
      <c r="AC198" t="s">
        <v>394</v>
      </c>
      <c r="AD198" t="s">
        <v>674</v>
      </c>
      <c r="AE198" t="s">
        <v>675</v>
      </c>
      <c r="AF198" t="s">
        <v>292</v>
      </c>
      <c r="AG198" t="s">
        <v>388</v>
      </c>
      <c r="AH198" s="7" t="s">
        <v>733</v>
      </c>
      <c r="AI198" t="e">
        <v>#N/A</v>
      </c>
      <c r="AJ198" t="e">
        <v>#N/A</v>
      </c>
      <c r="AK198" s="43" t="s">
        <v>387</v>
      </c>
    </row>
    <row r="199" spans="1:37" s="10" customFormat="1" ht="13.25" customHeight="1" x14ac:dyDescent="0.2">
      <c r="A199" s="18" t="s">
        <v>284</v>
      </c>
      <c r="B199" s="18" t="s">
        <v>283</v>
      </c>
      <c r="C199" s="18" t="s">
        <v>285</v>
      </c>
      <c r="D199" s="18" t="s">
        <v>286</v>
      </c>
      <c r="E199" s="18" t="s">
        <v>287</v>
      </c>
      <c r="F199" s="18" t="s">
        <v>288</v>
      </c>
      <c r="G199" s="18" t="s">
        <v>289</v>
      </c>
      <c r="H199"/>
      <c r="I199" t="str">
        <f t="shared" si="14"/>
        <v>2019-01-01</v>
      </c>
      <c r="J199" t="s">
        <v>278</v>
      </c>
      <c r="K199"/>
      <c r="L199"/>
      <c r="M199" t="s">
        <v>601</v>
      </c>
      <c r="N199" t="s">
        <v>221</v>
      </c>
      <c r="O199">
        <v>2</v>
      </c>
      <c r="P199">
        <v>2</v>
      </c>
      <c r="Q199" t="str">
        <f t="shared" si="15"/>
        <v>WR.2</v>
      </c>
      <c r="R199" t="str">
        <f t="shared" si="16"/>
        <v>WR.2.2</v>
      </c>
      <c r="S199" t="s">
        <v>724</v>
      </c>
      <c r="T199" s="24">
        <v>59</v>
      </c>
      <c r="U199"/>
      <c r="V199" s="21" t="s">
        <v>628</v>
      </c>
      <c r="W199" s="28">
        <f>T199*1000</f>
        <v>59000</v>
      </c>
      <c r="X199" t="s">
        <v>782</v>
      </c>
      <c r="Y199" t="s">
        <v>291</v>
      </c>
      <c r="Z199">
        <v>87</v>
      </c>
      <c r="AA199"/>
      <c r="AB199" t="s">
        <v>275</v>
      </c>
      <c r="AC199" t="s">
        <v>394</v>
      </c>
      <c r="AD199" t="s">
        <v>401</v>
      </c>
      <c r="AE199" t="s">
        <v>724</v>
      </c>
      <c r="AF199" t="s">
        <v>292</v>
      </c>
      <c r="AG199" t="s">
        <v>629</v>
      </c>
      <c r="AH199" s="7" t="s">
        <v>733</v>
      </c>
      <c r="AI199" t="s">
        <v>320</v>
      </c>
      <c r="AJ199" t="s">
        <v>320</v>
      </c>
      <c r="AK199" t="s">
        <v>320</v>
      </c>
    </row>
    <row r="200" spans="1:37" s="5" customFormat="1" ht="13.25" customHeight="1" x14ac:dyDescent="0.15">
      <c r="A200" s="23" t="s">
        <v>311</v>
      </c>
      <c r="B200" s="23" t="s">
        <v>310</v>
      </c>
      <c r="C200" s="23" t="s">
        <v>304</v>
      </c>
      <c r="D200" s="23" t="s">
        <v>305</v>
      </c>
      <c r="E200" s="23" t="s">
        <v>305</v>
      </c>
      <c r="F200" s="23" t="s">
        <v>306</v>
      </c>
      <c r="G200" s="23" t="s">
        <v>306</v>
      </c>
      <c r="H200" s="23"/>
      <c r="I200" s="23" t="str">
        <f t="shared" si="14"/>
        <v>2017-01-01</v>
      </c>
      <c r="J200" s="23" t="s">
        <v>68</v>
      </c>
      <c r="K200" s="23"/>
      <c r="L200" s="23"/>
      <c r="M200" t="s">
        <v>29</v>
      </c>
      <c r="N200" t="s">
        <v>38</v>
      </c>
      <c r="O200">
        <v>1</v>
      </c>
      <c r="P200">
        <v>1</v>
      </c>
      <c r="Q200" t="str">
        <f t="shared" si="15"/>
        <v>Em.1</v>
      </c>
      <c r="R200" t="str">
        <f t="shared" si="16"/>
        <v>Em.1.1</v>
      </c>
      <c r="S200" s="23" t="s">
        <v>312</v>
      </c>
      <c r="T200" s="23">
        <v>4.53</v>
      </c>
      <c r="U200" s="23"/>
      <c r="V200" s="23" t="s">
        <v>313</v>
      </c>
      <c r="W200" s="33">
        <f>T200*1000000</f>
        <v>4530000</v>
      </c>
      <c r="X200" s="34" t="s">
        <v>39</v>
      </c>
      <c r="Y200" s="35" t="s">
        <v>314</v>
      </c>
      <c r="Z200" s="23"/>
      <c r="AA200" s="23"/>
      <c r="AB200" s="23" t="s">
        <v>275</v>
      </c>
      <c r="AC200" s="26" t="s">
        <v>318</v>
      </c>
      <c r="AD200" s="26" t="s">
        <v>319</v>
      </c>
      <c r="AE200" s="26" t="s">
        <v>320</v>
      </c>
      <c r="AF200" s="23" t="s">
        <v>321</v>
      </c>
      <c r="AG200" s="23"/>
      <c r="AH200" s="34"/>
      <c r="AI200" s="23" t="s">
        <v>322</v>
      </c>
      <c r="AJ200" s="23" t="s">
        <v>323</v>
      </c>
      <c r="AK200" s="23" t="s">
        <v>783</v>
      </c>
    </row>
    <row r="201" spans="1:37" s="5" customFormat="1" ht="13.25" customHeight="1" x14ac:dyDescent="0.15">
      <c r="A201" s="23" t="s">
        <v>311</v>
      </c>
      <c r="B201" s="23" t="s">
        <v>310</v>
      </c>
      <c r="C201" s="23" t="s">
        <v>304</v>
      </c>
      <c r="D201" s="23" t="s">
        <v>305</v>
      </c>
      <c r="E201" s="23" t="s">
        <v>305</v>
      </c>
      <c r="F201" s="23" t="s">
        <v>306</v>
      </c>
      <c r="G201" s="23" t="s">
        <v>306</v>
      </c>
      <c r="H201" s="23"/>
      <c r="I201" s="23" t="str">
        <f t="shared" si="14"/>
        <v>2018-01-01</v>
      </c>
      <c r="J201" s="23" t="s">
        <v>36</v>
      </c>
      <c r="K201" s="23"/>
      <c r="L201" s="23"/>
      <c r="M201" t="s">
        <v>29</v>
      </c>
      <c r="N201" t="s">
        <v>38</v>
      </c>
      <c r="O201">
        <v>1</v>
      </c>
      <c r="P201">
        <v>1</v>
      </c>
      <c r="Q201" t="str">
        <f t="shared" si="15"/>
        <v>Em.1</v>
      </c>
      <c r="R201" t="str">
        <f t="shared" si="16"/>
        <v>Em.1.1</v>
      </c>
      <c r="S201" s="23" t="s">
        <v>312</v>
      </c>
      <c r="T201" s="23">
        <v>4.58</v>
      </c>
      <c r="U201" s="23"/>
      <c r="V201" s="23" t="s">
        <v>313</v>
      </c>
      <c r="W201" s="33">
        <f>T201*1000000</f>
        <v>4580000</v>
      </c>
      <c r="X201" s="34" t="s">
        <v>39</v>
      </c>
      <c r="Y201" s="35" t="s">
        <v>314</v>
      </c>
      <c r="Z201" s="23"/>
      <c r="AA201" s="23"/>
      <c r="AB201" s="23" t="s">
        <v>275</v>
      </c>
      <c r="AC201" s="26" t="s">
        <v>318</v>
      </c>
      <c r="AD201" s="26" t="s">
        <v>319</v>
      </c>
      <c r="AE201" s="26" t="s">
        <v>320</v>
      </c>
      <c r="AF201" s="23" t="s">
        <v>321</v>
      </c>
      <c r="AG201" s="23"/>
      <c r="AH201" s="34"/>
      <c r="AI201" s="23" t="s">
        <v>322</v>
      </c>
      <c r="AJ201" s="23" t="s">
        <v>323</v>
      </c>
      <c r="AK201" s="23" t="s">
        <v>783</v>
      </c>
    </row>
    <row r="202" spans="1:37" s="5" customFormat="1" ht="13.25" customHeight="1" x14ac:dyDescent="0.15">
      <c r="A202" s="23" t="s">
        <v>311</v>
      </c>
      <c r="B202" s="23" t="s">
        <v>310</v>
      </c>
      <c r="C202" s="23" t="s">
        <v>304</v>
      </c>
      <c r="D202" s="23" t="s">
        <v>305</v>
      </c>
      <c r="E202" s="23" t="s">
        <v>305</v>
      </c>
      <c r="F202" s="23" t="s">
        <v>306</v>
      </c>
      <c r="G202" s="23" t="s">
        <v>306</v>
      </c>
      <c r="H202" s="23"/>
      <c r="I202" s="23" t="str">
        <f t="shared" si="14"/>
        <v>2019-01-01</v>
      </c>
      <c r="J202" s="23" t="s">
        <v>278</v>
      </c>
      <c r="K202" s="23"/>
      <c r="L202" s="23"/>
      <c r="M202" t="s">
        <v>29</v>
      </c>
      <c r="N202" t="s">
        <v>38</v>
      </c>
      <c r="O202">
        <v>1</v>
      </c>
      <c r="P202">
        <v>1</v>
      </c>
      <c r="Q202" t="str">
        <f t="shared" si="15"/>
        <v>Em.1</v>
      </c>
      <c r="R202" t="str">
        <f t="shared" si="16"/>
        <v>Em.1.1</v>
      </c>
      <c r="S202" s="23" t="s">
        <v>312</v>
      </c>
      <c r="T202" s="23">
        <v>4.91</v>
      </c>
      <c r="U202" s="23"/>
      <c r="V202" s="23" t="s">
        <v>313</v>
      </c>
      <c r="W202" s="33">
        <f>T202*1000000</f>
        <v>4910000</v>
      </c>
      <c r="X202" s="34" t="s">
        <v>39</v>
      </c>
      <c r="Y202" s="35" t="s">
        <v>314</v>
      </c>
      <c r="Z202" s="23"/>
      <c r="AA202" s="23"/>
      <c r="AB202" s="23" t="s">
        <v>275</v>
      </c>
      <c r="AC202" s="26" t="s">
        <v>318</v>
      </c>
      <c r="AD202" s="26" t="s">
        <v>319</v>
      </c>
      <c r="AE202" s="26" t="s">
        <v>320</v>
      </c>
      <c r="AF202" s="23" t="s">
        <v>321</v>
      </c>
      <c r="AG202" s="23"/>
      <c r="AH202" s="34"/>
      <c r="AI202" s="23" t="s">
        <v>322</v>
      </c>
      <c r="AJ202" s="23" t="s">
        <v>323</v>
      </c>
      <c r="AK202" s="23" t="s">
        <v>783</v>
      </c>
    </row>
    <row r="203" spans="1:37" s="5" customFormat="1" ht="13.25" customHeight="1" x14ac:dyDescent="0.15">
      <c r="A203" s="7" t="s">
        <v>325</v>
      </c>
      <c r="B203" s="7" t="s">
        <v>324</v>
      </c>
      <c r="C203" s="7" t="s">
        <v>304</v>
      </c>
      <c r="D203" s="7" t="s">
        <v>305</v>
      </c>
      <c r="E203" s="7" t="s">
        <v>305</v>
      </c>
      <c r="F203" s="7" t="s">
        <v>306</v>
      </c>
      <c r="G203" s="7" t="s">
        <v>306</v>
      </c>
      <c r="H203"/>
      <c r="I203" t="str">
        <f t="shared" si="14"/>
        <v>2020-01-01</v>
      </c>
      <c r="J203" t="s">
        <v>270</v>
      </c>
      <c r="K203"/>
      <c r="L203"/>
      <c r="M203" t="s">
        <v>444</v>
      </c>
      <c r="N203" t="s">
        <v>107</v>
      </c>
      <c r="O203">
        <v>6</v>
      </c>
      <c r="P203">
        <v>1</v>
      </c>
      <c r="Q203" t="str">
        <f t="shared" si="15"/>
        <v>EF.6</v>
      </c>
      <c r="R203" t="str">
        <f t="shared" si="16"/>
        <v>EF.6.1</v>
      </c>
      <c r="S203" t="s">
        <v>688</v>
      </c>
      <c r="T203"/>
      <c r="U203"/>
      <c r="V203"/>
      <c r="W203"/>
      <c r="X203"/>
      <c r="Y203"/>
      <c r="Z203"/>
      <c r="AA203"/>
      <c r="AB203" t="s">
        <v>275</v>
      </c>
      <c r="AC203" t="s">
        <v>565</v>
      </c>
      <c r="AD203" t="s">
        <v>687</v>
      </c>
      <c r="AE203" t="s">
        <v>688</v>
      </c>
      <c r="AF203" t="s">
        <v>321</v>
      </c>
      <c r="AG203" t="s">
        <v>446</v>
      </c>
      <c r="AH203" s="7" t="s">
        <v>743</v>
      </c>
      <c r="AI203" t="s">
        <v>320</v>
      </c>
      <c r="AJ203" t="s">
        <v>320</v>
      </c>
      <c r="AK203" t="s">
        <v>124</v>
      </c>
    </row>
    <row r="204" spans="1:37" s="5" customFormat="1" ht="13.25" customHeight="1" x14ac:dyDescent="0.15">
      <c r="A204" s="7" t="s">
        <v>325</v>
      </c>
      <c r="B204" s="7" t="s">
        <v>324</v>
      </c>
      <c r="C204" s="7" t="s">
        <v>304</v>
      </c>
      <c r="D204" s="7" t="s">
        <v>305</v>
      </c>
      <c r="E204" s="7" t="s">
        <v>305</v>
      </c>
      <c r="F204" s="7" t="s">
        <v>306</v>
      </c>
      <c r="G204" s="7" t="s">
        <v>306</v>
      </c>
      <c r="H204"/>
      <c r="I204" t="str">
        <f t="shared" si="14"/>
        <v>2020-01-01</v>
      </c>
      <c r="J204" t="s">
        <v>270</v>
      </c>
      <c r="K204"/>
      <c r="L204"/>
      <c r="M204" t="s">
        <v>447</v>
      </c>
      <c r="N204" t="s">
        <v>107</v>
      </c>
      <c r="O204">
        <v>6</v>
      </c>
      <c r="P204">
        <v>2</v>
      </c>
      <c r="Q204" t="str">
        <f t="shared" si="15"/>
        <v>EF.6</v>
      </c>
      <c r="R204" t="str">
        <f t="shared" si="16"/>
        <v>EF.6.2</v>
      </c>
      <c r="S204" t="s">
        <v>689</v>
      </c>
      <c r="T204"/>
      <c r="U204"/>
      <c r="V204"/>
      <c r="W204"/>
      <c r="X204"/>
      <c r="Y204"/>
      <c r="Z204"/>
      <c r="AA204"/>
      <c r="AB204" t="s">
        <v>275</v>
      </c>
      <c r="AC204" t="s">
        <v>565</v>
      </c>
      <c r="AD204" t="s">
        <v>687</v>
      </c>
      <c r="AE204" t="s">
        <v>689</v>
      </c>
      <c r="AF204" t="s">
        <v>321</v>
      </c>
      <c r="AG204" t="s">
        <v>449</v>
      </c>
      <c r="AH204" s="7" t="s">
        <v>743</v>
      </c>
      <c r="AI204" t="s">
        <v>320</v>
      </c>
      <c r="AJ204" t="s">
        <v>320</v>
      </c>
      <c r="AK204" s="43" t="s">
        <v>124</v>
      </c>
    </row>
    <row r="205" spans="1:37" s="5" customFormat="1" ht="13.25" customHeight="1" x14ac:dyDescent="0.15">
      <c r="A205" s="7" t="s">
        <v>325</v>
      </c>
      <c r="B205" s="7" t="s">
        <v>324</v>
      </c>
      <c r="C205" s="7" t="s">
        <v>304</v>
      </c>
      <c r="D205" s="7" t="s">
        <v>305</v>
      </c>
      <c r="E205" s="7" t="s">
        <v>305</v>
      </c>
      <c r="F205" s="7" t="s">
        <v>306</v>
      </c>
      <c r="G205" s="7" t="s">
        <v>306</v>
      </c>
      <c r="H205"/>
      <c r="I205" t="str">
        <f t="shared" si="14"/>
        <v>2020-01-01</v>
      </c>
      <c r="J205" t="s">
        <v>270</v>
      </c>
      <c r="K205"/>
      <c r="L205"/>
      <c r="M205" t="s">
        <v>538</v>
      </c>
      <c r="N205" t="s">
        <v>107</v>
      </c>
      <c r="O205">
        <v>6</v>
      </c>
      <c r="P205">
        <v>3</v>
      </c>
      <c r="Q205" t="str">
        <f t="shared" si="15"/>
        <v>EF.6</v>
      </c>
      <c r="R205" t="str">
        <f t="shared" si="16"/>
        <v>EF.6.3</v>
      </c>
      <c r="S205" t="s">
        <v>756</v>
      </c>
      <c r="T205"/>
      <c r="U205"/>
      <c r="V205"/>
      <c r="W205"/>
      <c r="X205"/>
      <c r="Y205"/>
      <c r="Z205"/>
      <c r="AA205"/>
      <c r="AB205" t="s">
        <v>275</v>
      </c>
      <c r="AC205" t="s">
        <v>565</v>
      </c>
      <c r="AD205" t="s">
        <v>687</v>
      </c>
      <c r="AE205" t="s">
        <v>686</v>
      </c>
      <c r="AF205" t="s">
        <v>321</v>
      </c>
      <c r="AG205" t="s">
        <v>540</v>
      </c>
      <c r="AH205" s="7" t="s">
        <v>743</v>
      </c>
      <c r="AI205" t="s">
        <v>320</v>
      </c>
      <c r="AJ205" t="s">
        <v>320</v>
      </c>
      <c r="AK205" t="s">
        <v>576</v>
      </c>
    </row>
    <row r="206" spans="1:37" s="5" customFormat="1" ht="13.25" customHeight="1" x14ac:dyDescent="0.15">
      <c r="A206" s="7" t="s">
        <v>325</v>
      </c>
      <c r="B206" s="7" t="s">
        <v>324</v>
      </c>
      <c r="C206" s="7" t="s">
        <v>304</v>
      </c>
      <c r="D206" s="7" t="s">
        <v>305</v>
      </c>
      <c r="E206" s="7" t="s">
        <v>305</v>
      </c>
      <c r="F206" s="7" t="s">
        <v>306</v>
      </c>
      <c r="G206" s="7" t="s">
        <v>306</v>
      </c>
      <c r="H206"/>
      <c r="I206" t="str">
        <f t="shared" si="14"/>
        <v>2020-01-01</v>
      </c>
      <c r="J206" t="s">
        <v>270</v>
      </c>
      <c r="K206"/>
      <c r="L206"/>
      <c r="M206" t="s">
        <v>541</v>
      </c>
      <c r="N206" t="s">
        <v>107</v>
      </c>
      <c r="O206">
        <v>7</v>
      </c>
      <c r="P206">
        <v>1</v>
      </c>
      <c r="Q206" t="str">
        <f t="shared" si="15"/>
        <v>EF.7</v>
      </c>
      <c r="R206" t="str">
        <f t="shared" si="16"/>
        <v>EF.7.1</v>
      </c>
      <c r="S206" t="s">
        <v>714</v>
      </c>
      <c r="T206">
        <v>0</v>
      </c>
      <c r="U206"/>
      <c r="V206" s="19" t="s">
        <v>577</v>
      </c>
      <c r="W206">
        <f>T206</f>
        <v>0</v>
      </c>
      <c r="X206" t="str">
        <f>V206</f>
        <v>number</v>
      </c>
      <c r="Y206"/>
      <c r="Z206"/>
      <c r="AA206"/>
      <c r="AB206" t="s">
        <v>275</v>
      </c>
      <c r="AC206" t="s">
        <v>565</v>
      </c>
      <c r="AD206" t="s">
        <v>566</v>
      </c>
      <c r="AE206" t="s">
        <v>714</v>
      </c>
      <c r="AF206" t="s">
        <v>321</v>
      </c>
      <c r="AG206" t="s">
        <v>544</v>
      </c>
      <c r="AH206" s="7" t="s">
        <v>748</v>
      </c>
      <c r="AI206" t="s">
        <v>320</v>
      </c>
      <c r="AJ206" t="s">
        <v>320</v>
      </c>
      <c r="AK206" t="s">
        <v>320</v>
      </c>
    </row>
    <row r="207" spans="1:37" s="5" customFormat="1" ht="13.25" customHeight="1" x14ac:dyDescent="0.15">
      <c r="A207" s="7" t="s">
        <v>325</v>
      </c>
      <c r="B207" s="7" t="s">
        <v>324</v>
      </c>
      <c r="C207" s="7" t="s">
        <v>304</v>
      </c>
      <c r="D207" s="7" t="s">
        <v>305</v>
      </c>
      <c r="E207" s="7" t="s">
        <v>305</v>
      </c>
      <c r="F207" s="7" t="s">
        <v>306</v>
      </c>
      <c r="G207" s="7" t="s">
        <v>306</v>
      </c>
      <c r="H207"/>
      <c r="I207" t="str">
        <f t="shared" si="14"/>
        <v>2020-01-01</v>
      </c>
      <c r="J207" t="s">
        <v>270</v>
      </c>
      <c r="K207"/>
      <c r="L207"/>
      <c r="M207" t="s">
        <v>497</v>
      </c>
      <c r="N207" t="s">
        <v>107</v>
      </c>
      <c r="O207">
        <v>7</v>
      </c>
      <c r="P207">
        <v>2</v>
      </c>
      <c r="Q207" t="str">
        <f t="shared" si="15"/>
        <v>EF.7</v>
      </c>
      <c r="R207" t="str">
        <f t="shared" si="16"/>
        <v>EF.7.2</v>
      </c>
      <c r="S207" t="s">
        <v>567</v>
      </c>
      <c r="T207">
        <v>15</v>
      </c>
      <c r="U207"/>
      <c r="V207" t="s">
        <v>499</v>
      </c>
      <c r="W207" s="19">
        <f>T207</f>
        <v>15</v>
      </c>
      <c r="X207" s="19" t="str">
        <f>V207</f>
        <v>minutes</v>
      </c>
      <c r="Y207"/>
      <c r="Z207"/>
      <c r="AA207"/>
      <c r="AB207" t="s">
        <v>275</v>
      </c>
      <c r="AC207" t="s">
        <v>565</v>
      </c>
      <c r="AD207" t="s">
        <v>566</v>
      </c>
      <c r="AE207" t="s">
        <v>567</v>
      </c>
      <c r="AF207" t="s">
        <v>321</v>
      </c>
      <c r="AG207" t="s">
        <v>547</v>
      </c>
      <c r="AH207" s="7" t="s">
        <v>749</v>
      </c>
      <c r="AI207" t="s">
        <v>320</v>
      </c>
      <c r="AJ207" t="s">
        <v>320</v>
      </c>
      <c r="AK207" t="s">
        <v>320</v>
      </c>
    </row>
    <row r="208" spans="1:37" s="5" customFormat="1" ht="13.25" customHeight="1" x14ac:dyDescent="0.15">
      <c r="A208" s="7" t="s">
        <v>325</v>
      </c>
      <c r="B208" s="7" t="s">
        <v>324</v>
      </c>
      <c r="C208" s="7" t="s">
        <v>304</v>
      </c>
      <c r="D208" s="7" t="s">
        <v>305</v>
      </c>
      <c r="E208" s="7" t="s">
        <v>305</v>
      </c>
      <c r="F208" s="7" t="s">
        <v>306</v>
      </c>
      <c r="G208" s="7" t="s">
        <v>306</v>
      </c>
      <c r="H208"/>
      <c r="I208" t="str">
        <f t="shared" si="14"/>
        <v>2020-01-01</v>
      </c>
      <c r="J208" t="s">
        <v>270</v>
      </c>
      <c r="K208"/>
      <c r="L208"/>
      <c r="M208" t="s">
        <v>503</v>
      </c>
      <c r="N208" t="s">
        <v>107</v>
      </c>
      <c r="O208">
        <v>7</v>
      </c>
      <c r="P208">
        <v>3</v>
      </c>
      <c r="Q208" t="str">
        <f t="shared" si="15"/>
        <v>EF.7</v>
      </c>
      <c r="R208" t="str">
        <f t="shared" si="16"/>
        <v>EF.7.3</v>
      </c>
      <c r="S208" t="s">
        <v>568</v>
      </c>
      <c r="T208">
        <v>0.08</v>
      </c>
      <c r="U208"/>
      <c r="V208" t="s">
        <v>578</v>
      </c>
      <c r="W208">
        <f>T208</f>
        <v>0.08</v>
      </c>
      <c r="X208" t="str">
        <f>V208</f>
        <v>outages</v>
      </c>
      <c r="Y208"/>
      <c r="Z208"/>
      <c r="AA208"/>
      <c r="AB208" t="s">
        <v>275</v>
      </c>
      <c r="AC208" t="s">
        <v>565</v>
      </c>
      <c r="AD208" t="s">
        <v>566</v>
      </c>
      <c r="AE208" t="s">
        <v>568</v>
      </c>
      <c r="AF208" t="s">
        <v>321</v>
      </c>
      <c r="AG208" t="s">
        <v>549</v>
      </c>
      <c r="AH208" s="7" t="s">
        <v>749</v>
      </c>
      <c r="AI208" t="s">
        <v>320</v>
      </c>
      <c r="AJ208" t="s">
        <v>320</v>
      </c>
      <c r="AK208" t="s">
        <v>320</v>
      </c>
    </row>
    <row r="209" spans="1:37" s="5" customFormat="1" ht="13.25" customHeight="1" x14ac:dyDescent="0.15">
      <c r="A209" s="7" t="s">
        <v>325</v>
      </c>
      <c r="B209" s="7" t="s">
        <v>324</v>
      </c>
      <c r="C209" s="7" t="s">
        <v>304</v>
      </c>
      <c r="D209" s="7" t="s">
        <v>305</v>
      </c>
      <c r="E209" s="7" t="s">
        <v>305</v>
      </c>
      <c r="F209" s="7" t="s">
        <v>306</v>
      </c>
      <c r="G209" s="7" t="s">
        <v>306</v>
      </c>
      <c r="H209"/>
      <c r="I209" t="str">
        <f t="shared" si="14"/>
        <v>2020-01-01</v>
      </c>
      <c r="J209" t="s">
        <v>270</v>
      </c>
      <c r="K209"/>
      <c r="L209"/>
      <c r="M209" t="s">
        <v>507</v>
      </c>
      <c r="N209" t="s">
        <v>107</v>
      </c>
      <c r="O209">
        <v>7</v>
      </c>
      <c r="P209">
        <v>4</v>
      </c>
      <c r="Q209" t="str">
        <f t="shared" si="15"/>
        <v>EF.7</v>
      </c>
      <c r="R209" t="str">
        <f t="shared" si="16"/>
        <v>EF.7.4</v>
      </c>
      <c r="S209" t="s">
        <v>569</v>
      </c>
      <c r="T209">
        <v>187.5</v>
      </c>
      <c r="U209"/>
      <c r="V209" t="s">
        <v>579</v>
      </c>
      <c r="W209" s="19">
        <f>T209</f>
        <v>187.5</v>
      </c>
      <c r="X209" s="19" t="str">
        <f>V209</f>
        <v>minutes/month</v>
      </c>
      <c r="Y209"/>
      <c r="Z209"/>
      <c r="AA209"/>
      <c r="AB209" t="s">
        <v>275</v>
      </c>
      <c r="AC209" t="s">
        <v>565</v>
      </c>
      <c r="AD209" t="s">
        <v>566</v>
      </c>
      <c r="AE209" t="s">
        <v>569</v>
      </c>
      <c r="AF209" t="s">
        <v>321</v>
      </c>
      <c r="AG209" t="s">
        <v>551</v>
      </c>
      <c r="AH209" s="7" t="s">
        <v>749</v>
      </c>
      <c r="AI209" t="s">
        <v>320</v>
      </c>
      <c r="AJ209" t="s">
        <v>320</v>
      </c>
      <c r="AK209" t="s">
        <v>320</v>
      </c>
    </row>
    <row r="210" spans="1:37" s="5" customFormat="1" ht="13.25" customHeight="1" x14ac:dyDescent="0.15">
      <c r="A210" s="7" t="s">
        <v>325</v>
      </c>
      <c r="B210" s="7" t="s">
        <v>324</v>
      </c>
      <c r="C210" s="7" t="s">
        <v>304</v>
      </c>
      <c r="D210" s="7" t="s">
        <v>305</v>
      </c>
      <c r="E210" s="7" t="s">
        <v>305</v>
      </c>
      <c r="F210" s="7" t="s">
        <v>306</v>
      </c>
      <c r="G210" s="7" t="s">
        <v>306</v>
      </c>
      <c r="H210"/>
      <c r="I210" t="str">
        <f t="shared" si="14"/>
        <v>2020-01-01</v>
      </c>
      <c r="J210" t="s">
        <v>270</v>
      </c>
      <c r="K210"/>
      <c r="L210"/>
      <c r="M210" t="s">
        <v>552</v>
      </c>
      <c r="N210" t="s">
        <v>107</v>
      </c>
      <c r="O210">
        <v>7</v>
      </c>
      <c r="P210">
        <v>5</v>
      </c>
      <c r="Q210" t="str">
        <f t="shared" si="15"/>
        <v>EF.7</v>
      </c>
      <c r="R210" t="str">
        <f t="shared" si="16"/>
        <v>EF.7.5</v>
      </c>
      <c r="S210" t="s">
        <v>715</v>
      </c>
      <c r="T210"/>
      <c r="U210"/>
      <c r="V210"/>
      <c r="W210"/>
      <c r="X210"/>
      <c r="Y210"/>
      <c r="Z210"/>
      <c r="AA210"/>
      <c r="AB210" t="s">
        <v>275</v>
      </c>
      <c r="AC210" t="s">
        <v>565</v>
      </c>
      <c r="AD210" t="s">
        <v>566</v>
      </c>
      <c r="AE210" t="s">
        <v>715</v>
      </c>
      <c r="AF210" t="s">
        <v>321</v>
      </c>
      <c r="AG210" t="s">
        <v>554</v>
      </c>
      <c r="AH210" s="7" t="s">
        <v>749</v>
      </c>
      <c r="AI210" t="s">
        <v>320</v>
      </c>
      <c r="AJ210" t="s">
        <v>320</v>
      </c>
      <c r="AK210" t="s">
        <v>570</v>
      </c>
    </row>
    <row r="211" spans="1:37" s="5" customFormat="1" ht="13.25" customHeight="1" x14ac:dyDescent="0.15">
      <c r="A211" s="7" t="s">
        <v>325</v>
      </c>
      <c r="B211" s="7" t="s">
        <v>324</v>
      </c>
      <c r="C211" s="7" t="s">
        <v>304</v>
      </c>
      <c r="D211" s="7" t="s">
        <v>305</v>
      </c>
      <c r="E211" s="7" t="s">
        <v>305</v>
      </c>
      <c r="F211" s="7" t="s">
        <v>306</v>
      </c>
      <c r="G211" s="7" t="s">
        <v>306</v>
      </c>
      <c r="H211"/>
      <c r="I211" t="str">
        <f t="shared" si="14"/>
        <v>2020-01-01</v>
      </c>
      <c r="J211" t="s">
        <v>270</v>
      </c>
      <c r="K211"/>
      <c r="L211"/>
      <c r="M211" t="s">
        <v>493</v>
      </c>
      <c r="N211" t="s">
        <v>107</v>
      </c>
      <c r="O211">
        <v>8</v>
      </c>
      <c r="P211">
        <v>1</v>
      </c>
      <c r="Q211" t="str">
        <f t="shared" si="15"/>
        <v>EF.8</v>
      </c>
      <c r="R211" t="str">
        <f t="shared" si="16"/>
        <v>EF.8.1</v>
      </c>
      <c r="S211" t="s">
        <v>706</v>
      </c>
      <c r="T211"/>
      <c r="U211"/>
      <c r="V211"/>
      <c r="W211"/>
      <c r="X211"/>
      <c r="Y211"/>
      <c r="Z211"/>
      <c r="AA211"/>
      <c r="AB211" t="s">
        <v>275</v>
      </c>
      <c r="AC211" t="s">
        <v>565</v>
      </c>
      <c r="AD211" t="s">
        <v>705</v>
      </c>
      <c r="AE211" t="s">
        <v>706</v>
      </c>
      <c r="AF211" t="s">
        <v>321</v>
      </c>
      <c r="AG211" t="s">
        <v>494</v>
      </c>
      <c r="AH211" s="7" t="s">
        <v>537</v>
      </c>
      <c r="AI211" t="s">
        <v>320</v>
      </c>
      <c r="AJ211" t="s">
        <v>320</v>
      </c>
      <c r="AK211" s="43" t="s">
        <v>124</v>
      </c>
    </row>
    <row r="212" spans="1:37" s="5" customFormat="1" ht="13.25" customHeight="1" x14ac:dyDescent="0.15">
      <c r="A212" s="7" t="s">
        <v>325</v>
      </c>
      <c r="B212" s="7" t="s">
        <v>324</v>
      </c>
      <c r="C212" s="7" t="s">
        <v>304</v>
      </c>
      <c r="D212" s="7" t="s">
        <v>305</v>
      </c>
      <c r="E212" s="7" t="s">
        <v>305</v>
      </c>
      <c r="F212" s="7" t="s">
        <v>306</v>
      </c>
      <c r="G212" s="7" t="s">
        <v>306</v>
      </c>
      <c r="H212"/>
      <c r="I212" t="str">
        <f t="shared" si="14"/>
        <v>2020-01-01</v>
      </c>
      <c r="J212" t="s">
        <v>270</v>
      </c>
      <c r="K212"/>
      <c r="L212"/>
      <c r="M212" t="s">
        <v>495</v>
      </c>
      <c r="N212" t="s">
        <v>107</v>
      </c>
      <c r="O212">
        <v>8</v>
      </c>
      <c r="P212">
        <v>2</v>
      </c>
      <c r="Q212" t="str">
        <f t="shared" si="15"/>
        <v>EF.8</v>
      </c>
      <c r="R212" t="str">
        <f t="shared" si="16"/>
        <v>EF.8.2</v>
      </c>
      <c r="S212" t="s">
        <v>707</v>
      </c>
      <c r="T212"/>
      <c r="U212"/>
      <c r="V212"/>
      <c r="W212"/>
      <c r="X212"/>
      <c r="Y212"/>
      <c r="Z212"/>
      <c r="AA212"/>
      <c r="AB212" t="s">
        <v>275</v>
      </c>
      <c r="AC212" t="s">
        <v>565</v>
      </c>
      <c r="AD212" t="s">
        <v>705</v>
      </c>
      <c r="AE212" t="s">
        <v>707</v>
      </c>
      <c r="AF212" t="s">
        <v>321</v>
      </c>
      <c r="AG212" t="s">
        <v>496</v>
      </c>
      <c r="AH212" s="7" t="s">
        <v>537</v>
      </c>
      <c r="AI212" t="s">
        <v>320</v>
      </c>
      <c r="AJ212" t="s">
        <v>320</v>
      </c>
      <c r="AK212" s="43" t="s">
        <v>124</v>
      </c>
    </row>
    <row r="213" spans="1:37" s="5" customFormat="1" ht="13.25" customHeight="1" x14ac:dyDescent="0.15">
      <c r="A213" s="7" t="s">
        <v>325</v>
      </c>
      <c r="B213" s="7" t="s">
        <v>324</v>
      </c>
      <c r="C213" s="7" t="s">
        <v>304</v>
      </c>
      <c r="D213" s="7" t="s">
        <v>305</v>
      </c>
      <c r="E213" s="7" t="s">
        <v>305</v>
      </c>
      <c r="F213" s="7" t="s">
        <v>306</v>
      </c>
      <c r="G213" s="7" t="s">
        <v>306</v>
      </c>
      <c r="H213"/>
      <c r="I213" t="str">
        <f t="shared" si="14"/>
        <v>2020-01-01</v>
      </c>
      <c r="J213" t="s">
        <v>270</v>
      </c>
      <c r="K213"/>
      <c r="L213"/>
      <c r="M213" t="s">
        <v>516</v>
      </c>
      <c r="N213" t="s">
        <v>107</v>
      </c>
      <c r="O213">
        <v>8</v>
      </c>
      <c r="P213">
        <v>3</v>
      </c>
      <c r="Q213" t="str">
        <f t="shared" si="15"/>
        <v>EF.8</v>
      </c>
      <c r="R213" t="str">
        <f t="shared" si="16"/>
        <v>EF.8.3</v>
      </c>
      <c r="S213" t="s">
        <v>708</v>
      </c>
      <c r="T213" s="43">
        <v>0.62</v>
      </c>
      <c r="U213"/>
      <c r="V213"/>
      <c r="W213" s="45">
        <f>T213</f>
        <v>0.62</v>
      </c>
      <c r="X213" t="s">
        <v>448</v>
      </c>
      <c r="Y213"/>
      <c r="Z213"/>
      <c r="AA213"/>
      <c r="AB213" t="s">
        <v>275</v>
      </c>
      <c r="AC213" t="s">
        <v>565</v>
      </c>
      <c r="AD213" t="s">
        <v>705</v>
      </c>
      <c r="AE213" t="s">
        <v>708</v>
      </c>
      <c r="AF213" t="s">
        <v>321</v>
      </c>
      <c r="AG213" t="s">
        <v>520</v>
      </c>
      <c r="AH213" s="7" t="s">
        <v>746</v>
      </c>
      <c r="AI213" t="s">
        <v>320</v>
      </c>
      <c r="AJ213" t="s">
        <v>320</v>
      </c>
      <c r="AK213" t="s">
        <v>320</v>
      </c>
    </row>
    <row r="214" spans="1:37" s="5" customFormat="1" ht="13.25" customHeight="1" x14ac:dyDescent="0.15">
      <c r="A214" s="7" t="s">
        <v>325</v>
      </c>
      <c r="B214" s="7" t="s">
        <v>324</v>
      </c>
      <c r="C214" s="7" t="s">
        <v>304</v>
      </c>
      <c r="D214" s="7" t="s">
        <v>305</v>
      </c>
      <c r="E214" s="7" t="s">
        <v>305</v>
      </c>
      <c r="F214" s="7" t="s">
        <v>306</v>
      </c>
      <c r="G214" s="7" t="s">
        <v>306</v>
      </c>
      <c r="H214"/>
      <c r="I214" t="str">
        <f t="shared" si="14"/>
        <v>2020-01-01</v>
      </c>
      <c r="J214" t="s">
        <v>270</v>
      </c>
      <c r="K214"/>
      <c r="L214"/>
      <c r="M214" t="s">
        <v>521</v>
      </c>
      <c r="N214" t="s">
        <v>107</v>
      </c>
      <c r="O214">
        <v>8</v>
      </c>
      <c r="P214">
        <v>4</v>
      </c>
      <c r="Q214" t="str">
        <f t="shared" si="15"/>
        <v>EF.8</v>
      </c>
      <c r="R214" t="str">
        <f t="shared" si="16"/>
        <v>EF.8.4</v>
      </c>
      <c r="S214" t="s">
        <v>709</v>
      </c>
      <c r="T214"/>
      <c r="U214"/>
      <c r="V214"/>
      <c r="W214"/>
      <c r="X214"/>
      <c r="Y214"/>
      <c r="Z214"/>
      <c r="AA214"/>
      <c r="AB214" t="s">
        <v>275</v>
      </c>
      <c r="AC214" t="s">
        <v>565</v>
      </c>
      <c r="AD214" t="s">
        <v>705</v>
      </c>
      <c r="AE214" t="s">
        <v>709</v>
      </c>
      <c r="AF214" t="s">
        <v>321</v>
      </c>
      <c r="AG214" t="s">
        <v>522</v>
      </c>
      <c r="AH214" s="7" t="s">
        <v>746</v>
      </c>
      <c r="AI214" t="s">
        <v>320</v>
      </c>
      <c r="AJ214" t="s">
        <v>320</v>
      </c>
      <c r="AK214" t="s">
        <v>570</v>
      </c>
    </row>
    <row r="215" spans="1:37" s="5" customFormat="1" ht="13.25" customHeight="1" x14ac:dyDescent="0.15">
      <c r="A215" s="7" t="s">
        <v>325</v>
      </c>
      <c r="B215" s="7" t="s">
        <v>324</v>
      </c>
      <c r="C215" s="7" t="s">
        <v>304</v>
      </c>
      <c r="D215" s="7" t="s">
        <v>305</v>
      </c>
      <c r="E215" s="7" t="s">
        <v>305</v>
      </c>
      <c r="F215" s="7" t="s">
        <v>306</v>
      </c>
      <c r="G215" s="7" t="s">
        <v>306</v>
      </c>
      <c r="H215"/>
      <c r="I215" t="str">
        <f t="shared" si="14"/>
        <v>2020-01-01</v>
      </c>
      <c r="J215" t="s">
        <v>270</v>
      </c>
      <c r="K215"/>
      <c r="L215"/>
      <c r="M215" t="s">
        <v>523</v>
      </c>
      <c r="N215" t="s">
        <v>107</v>
      </c>
      <c r="O215">
        <v>8</v>
      </c>
      <c r="P215">
        <v>5</v>
      </c>
      <c r="Q215" t="str">
        <f t="shared" si="15"/>
        <v>EF.8</v>
      </c>
      <c r="R215" t="str">
        <f t="shared" si="16"/>
        <v>EF.8.5</v>
      </c>
      <c r="S215" t="s">
        <v>710</v>
      </c>
      <c r="T215"/>
      <c r="U215"/>
      <c r="V215"/>
      <c r="W215"/>
      <c r="X215"/>
      <c r="Y215"/>
      <c r="Z215"/>
      <c r="AA215"/>
      <c r="AB215" t="s">
        <v>275</v>
      </c>
      <c r="AC215" t="s">
        <v>565</v>
      </c>
      <c r="AD215" t="s">
        <v>705</v>
      </c>
      <c r="AE215" t="s">
        <v>710</v>
      </c>
      <c r="AF215" t="s">
        <v>321</v>
      </c>
      <c r="AG215" t="s">
        <v>525</v>
      </c>
      <c r="AH215" s="7" t="s">
        <v>747</v>
      </c>
      <c r="AI215" t="s">
        <v>320</v>
      </c>
      <c r="AJ215" t="s">
        <v>320</v>
      </c>
      <c r="AK215" s="48" t="s">
        <v>571</v>
      </c>
    </row>
    <row r="216" spans="1:37" s="5" customFormat="1" ht="13.25" customHeight="1" x14ac:dyDescent="0.15">
      <c r="A216" s="7" t="s">
        <v>325</v>
      </c>
      <c r="B216" s="7" t="s">
        <v>324</v>
      </c>
      <c r="C216" s="7" t="s">
        <v>304</v>
      </c>
      <c r="D216" s="7" t="s">
        <v>305</v>
      </c>
      <c r="E216" s="7" t="s">
        <v>305</v>
      </c>
      <c r="F216" s="7" t="s">
        <v>306</v>
      </c>
      <c r="G216" s="7" t="s">
        <v>306</v>
      </c>
      <c r="H216"/>
      <c r="I216" t="str">
        <f t="shared" si="14"/>
        <v>2020-01-01</v>
      </c>
      <c r="J216" t="s">
        <v>270</v>
      </c>
      <c r="K216"/>
      <c r="L216"/>
      <c r="M216" t="s">
        <v>526</v>
      </c>
      <c r="N216" t="s">
        <v>107</v>
      </c>
      <c r="O216">
        <v>8</v>
      </c>
      <c r="P216">
        <v>6</v>
      </c>
      <c r="Q216" t="str">
        <f t="shared" si="15"/>
        <v>EF.8</v>
      </c>
      <c r="R216" t="str">
        <f t="shared" si="16"/>
        <v>EF.8.6</v>
      </c>
      <c r="S216" t="s">
        <v>711</v>
      </c>
      <c r="T216"/>
      <c r="U216"/>
      <c r="V216"/>
      <c r="W216"/>
      <c r="X216"/>
      <c r="Y216"/>
      <c r="Z216"/>
      <c r="AA216"/>
      <c r="AB216" t="s">
        <v>275</v>
      </c>
      <c r="AC216" t="s">
        <v>565</v>
      </c>
      <c r="AD216" t="s">
        <v>705</v>
      </c>
      <c r="AE216" t="s">
        <v>711</v>
      </c>
      <c r="AF216" t="s">
        <v>321</v>
      </c>
      <c r="AG216" t="s">
        <v>527</v>
      </c>
      <c r="AH216" s="7" t="s">
        <v>747</v>
      </c>
      <c r="AI216" t="s">
        <v>320</v>
      </c>
      <c r="AJ216" t="s">
        <v>320</v>
      </c>
      <c r="AK216" t="s">
        <v>570</v>
      </c>
    </row>
    <row r="217" spans="1:37" s="5" customFormat="1" ht="13.25" customHeight="1" x14ac:dyDescent="0.15">
      <c r="A217" s="7" t="s">
        <v>325</v>
      </c>
      <c r="B217" s="7" t="s">
        <v>324</v>
      </c>
      <c r="C217" s="7" t="s">
        <v>304</v>
      </c>
      <c r="D217" s="7" t="s">
        <v>305</v>
      </c>
      <c r="E217" s="7" t="s">
        <v>305</v>
      </c>
      <c r="F217" s="7" t="s">
        <v>306</v>
      </c>
      <c r="G217" s="7" t="s">
        <v>306</v>
      </c>
      <c r="H217"/>
      <c r="I217" t="str">
        <f t="shared" si="14"/>
        <v>2020-01-01</v>
      </c>
      <c r="J217" t="s">
        <v>270</v>
      </c>
      <c r="K217"/>
      <c r="L217"/>
      <c r="M217" t="s">
        <v>475</v>
      </c>
      <c r="N217" t="s">
        <v>107</v>
      </c>
      <c r="O217">
        <v>9</v>
      </c>
      <c r="P217">
        <v>1</v>
      </c>
      <c r="Q217" t="str">
        <f t="shared" si="15"/>
        <v>EF.9</v>
      </c>
      <c r="R217" t="str">
        <f t="shared" si="16"/>
        <v>EF.9.1</v>
      </c>
      <c r="S217" t="s">
        <v>698</v>
      </c>
      <c r="T217"/>
      <c r="U217"/>
      <c r="V217"/>
      <c r="W217"/>
      <c r="X217"/>
      <c r="Y217"/>
      <c r="Z217"/>
      <c r="AA217"/>
      <c r="AB217" t="s">
        <v>275</v>
      </c>
      <c r="AC217" t="s">
        <v>565</v>
      </c>
      <c r="AD217" t="s">
        <v>697</v>
      </c>
      <c r="AE217" t="s">
        <v>698</v>
      </c>
      <c r="AF217" t="s">
        <v>321</v>
      </c>
      <c r="AG217" t="s">
        <v>477</v>
      </c>
      <c r="AH217" s="7" t="s">
        <v>744</v>
      </c>
      <c r="AI217" t="s">
        <v>320</v>
      </c>
      <c r="AJ217" t="s">
        <v>320</v>
      </c>
      <c r="AK217" t="s">
        <v>355</v>
      </c>
    </row>
    <row r="218" spans="1:37" s="8" customFormat="1" ht="13.25" customHeight="1" x14ac:dyDescent="0.15">
      <c r="A218" s="7" t="s">
        <v>325</v>
      </c>
      <c r="B218" s="7" t="s">
        <v>324</v>
      </c>
      <c r="C218" s="7" t="s">
        <v>304</v>
      </c>
      <c r="D218" s="7" t="s">
        <v>305</v>
      </c>
      <c r="E218" s="7" t="s">
        <v>305</v>
      </c>
      <c r="F218" s="7" t="s">
        <v>306</v>
      </c>
      <c r="G218" s="7" t="s">
        <v>306</v>
      </c>
      <c r="H218"/>
      <c r="I218" t="str">
        <f t="shared" si="14"/>
        <v>2020-01-01</v>
      </c>
      <c r="J218" t="s">
        <v>270</v>
      </c>
      <c r="K218"/>
      <c r="L218"/>
      <c r="M218" t="s">
        <v>478</v>
      </c>
      <c r="N218" t="s">
        <v>107</v>
      </c>
      <c r="O218">
        <v>9</v>
      </c>
      <c r="P218">
        <v>2</v>
      </c>
      <c r="Q218" t="str">
        <f t="shared" si="15"/>
        <v>EF.9</v>
      </c>
      <c r="R218" t="str">
        <f t="shared" si="16"/>
        <v>EF.9.2</v>
      </c>
      <c r="S218" t="s">
        <v>699</v>
      </c>
      <c r="T218"/>
      <c r="U218"/>
      <c r="V218"/>
      <c r="W218"/>
      <c r="X218"/>
      <c r="Y218"/>
      <c r="Z218"/>
      <c r="AA218"/>
      <c r="AB218" t="s">
        <v>275</v>
      </c>
      <c r="AC218" t="s">
        <v>565</v>
      </c>
      <c r="AD218" t="s">
        <v>697</v>
      </c>
      <c r="AE218" t="s">
        <v>699</v>
      </c>
      <c r="AF218" t="s">
        <v>321</v>
      </c>
      <c r="AG218" t="s">
        <v>479</v>
      </c>
      <c r="AH218" s="7" t="s">
        <v>744</v>
      </c>
      <c r="AI218" t="s">
        <v>320</v>
      </c>
      <c r="AJ218" t="s">
        <v>320</v>
      </c>
      <c r="AK218" t="s">
        <v>355</v>
      </c>
    </row>
    <row r="219" spans="1:37" s="8" customFormat="1" ht="13.25" customHeight="1" x14ac:dyDescent="0.15">
      <c r="A219" s="7" t="s">
        <v>325</v>
      </c>
      <c r="B219" s="7" t="s">
        <v>324</v>
      </c>
      <c r="C219" s="7" t="s">
        <v>304</v>
      </c>
      <c r="D219" s="7" t="s">
        <v>305</v>
      </c>
      <c r="E219" s="7" t="s">
        <v>305</v>
      </c>
      <c r="F219" s="7" t="s">
        <v>306</v>
      </c>
      <c r="G219" s="7" t="s">
        <v>306</v>
      </c>
      <c r="H219"/>
      <c r="I219" t="str">
        <f t="shared" si="14"/>
        <v>2020-01-01</v>
      </c>
      <c r="J219" t="s">
        <v>270</v>
      </c>
      <c r="K219"/>
      <c r="L219"/>
      <c r="M219" t="s">
        <v>480</v>
      </c>
      <c r="N219" t="s">
        <v>107</v>
      </c>
      <c r="O219">
        <v>9</v>
      </c>
      <c r="P219">
        <v>3</v>
      </c>
      <c r="Q219" t="str">
        <f t="shared" si="15"/>
        <v>EF.9</v>
      </c>
      <c r="R219" t="str">
        <f t="shared" si="16"/>
        <v>EF.9.3</v>
      </c>
      <c r="S219" t="s">
        <v>700</v>
      </c>
      <c r="T219"/>
      <c r="U219"/>
      <c r="V219"/>
      <c r="W219"/>
      <c r="X219"/>
      <c r="Y219"/>
      <c r="Z219"/>
      <c r="AA219"/>
      <c r="AB219" t="s">
        <v>275</v>
      </c>
      <c r="AC219" t="s">
        <v>565</v>
      </c>
      <c r="AD219" t="s">
        <v>697</v>
      </c>
      <c r="AE219" t="s">
        <v>700</v>
      </c>
      <c r="AF219" t="s">
        <v>321</v>
      </c>
      <c r="AG219" t="s">
        <v>481</v>
      </c>
      <c r="AH219" s="7" t="s">
        <v>744</v>
      </c>
      <c r="AI219" t="s">
        <v>320</v>
      </c>
      <c r="AJ219" t="s">
        <v>320</v>
      </c>
      <c r="AK219" t="s">
        <v>355</v>
      </c>
    </row>
    <row r="220" spans="1:37" s="8" customFormat="1" ht="13.25" customHeight="1" x14ac:dyDescent="0.15">
      <c r="A220" s="7" t="s">
        <v>325</v>
      </c>
      <c r="B220" s="7" t="s">
        <v>324</v>
      </c>
      <c r="C220" s="7" t="s">
        <v>304</v>
      </c>
      <c r="D220" s="7" t="s">
        <v>305</v>
      </c>
      <c r="E220" s="7" t="s">
        <v>305</v>
      </c>
      <c r="F220" s="7" t="s">
        <v>306</v>
      </c>
      <c r="G220" s="7" t="s">
        <v>306</v>
      </c>
      <c r="H220"/>
      <c r="I220" t="str">
        <f t="shared" si="14"/>
        <v>2020-01-01</v>
      </c>
      <c r="J220" t="s">
        <v>270</v>
      </c>
      <c r="K220"/>
      <c r="L220"/>
      <c r="M220" t="s">
        <v>482</v>
      </c>
      <c r="N220" t="s">
        <v>107</v>
      </c>
      <c r="O220">
        <v>9</v>
      </c>
      <c r="P220">
        <v>4</v>
      </c>
      <c r="Q220" t="str">
        <f t="shared" si="15"/>
        <v>EF.9</v>
      </c>
      <c r="R220" t="str">
        <f t="shared" si="16"/>
        <v>EF.9.4</v>
      </c>
      <c r="S220" t="s">
        <v>701</v>
      </c>
      <c r="T220">
        <v>13916</v>
      </c>
      <c r="U220"/>
      <c r="V220" t="s">
        <v>572</v>
      </c>
      <c r="W220">
        <f>T220</f>
        <v>13916</v>
      </c>
      <c r="X220" t="str">
        <f>V220</f>
        <v>Yen</v>
      </c>
      <c r="Y220"/>
      <c r="Z220"/>
      <c r="AA220"/>
      <c r="AB220" t="s">
        <v>275</v>
      </c>
      <c r="AC220" t="s">
        <v>565</v>
      </c>
      <c r="AD220" t="s">
        <v>697</v>
      </c>
      <c r="AE220" t="s">
        <v>701</v>
      </c>
      <c r="AF220" t="s">
        <v>321</v>
      </c>
      <c r="AG220" t="s">
        <v>484</v>
      </c>
      <c r="AH220" s="7" t="s">
        <v>745</v>
      </c>
      <c r="AI220" t="s">
        <v>320</v>
      </c>
      <c r="AJ220" t="s">
        <v>320</v>
      </c>
      <c r="AK220" t="s">
        <v>320</v>
      </c>
    </row>
    <row r="221" spans="1:37" s="8" customFormat="1" ht="13.25" customHeight="1" x14ac:dyDescent="0.15">
      <c r="A221" s="7" t="s">
        <v>325</v>
      </c>
      <c r="B221" s="7" t="s">
        <v>324</v>
      </c>
      <c r="C221" s="7" t="s">
        <v>304</v>
      </c>
      <c r="D221" s="7" t="s">
        <v>305</v>
      </c>
      <c r="E221" s="7" t="s">
        <v>305</v>
      </c>
      <c r="F221" s="7" t="s">
        <v>306</v>
      </c>
      <c r="G221" s="7" t="s">
        <v>306</v>
      </c>
      <c r="H221"/>
      <c r="I221" t="str">
        <f t="shared" si="14"/>
        <v>2020-01-01</v>
      </c>
      <c r="J221" t="s">
        <v>270</v>
      </c>
      <c r="K221"/>
      <c r="L221"/>
      <c r="M221" t="s">
        <v>485</v>
      </c>
      <c r="N221" t="s">
        <v>107</v>
      </c>
      <c r="O221">
        <v>9</v>
      </c>
      <c r="P221">
        <v>5</v>
      </c>
      <c r="Q221" t="str">
        <f t="shared" si="15"/>
        <v>EF.9</v>
      </c>
      <c r="R221" t="str">
        <f t="shared" si="16"/>
        <v>EF.9.5</v>
      </c>
      <c r="S221" t="s">
        <v>702</v>
      </c>
      <c r="T221">
        <v>29010</v>
      </c>
      <c r="U221"/>
      <c r="V221" t="s">
        <v>572</v>
      </c>
      <c r="W221">
        <f>T221</f>
        <v>29010</v>
      </c>
      <c r="X221" t="str">
        <f>V221</f>
        <v>Yen</v>
      </c>
      <c r="Y221"/>
      <c r="Z221"/>
      <c r="AA221"/>
      <c r="AB221" t="s">
        <v>275</v>
      </c>
      <c r="AC221" t="s">
        <v>565</v>
      </c>
      <c r="AD221" t="s">
        <v>697</v>
      </c>
      <c r="AE221" t="s">
        <v>702</v>
      </c>
      <c r="AF221" t="s">
        <v>321</v>
      </c>
      <c r="AG221" t="s">
        <v>487</v>
      </c>
      <c r="AH221" s="7" t="s">
        <v>745</v>
      </c>
      <c r="AI221" t="s">
        <v>320</v>
      </c>
      <c r="AJ221" t="s">
        <v>320</v>
      </c>
      <c r="AK221" t="s">
        <v>320</v>
      </c>
    </row>
    <row r="222" spans="1:37" s="8" customFormat="1" ht="13.25" customHeight="1" x14ac:dyDescent="0.15">
      <c r="A222" s="7" t="s">
        <v>325</v>
      </c>
      <c r="B222" s="7" t="s">
        <v>324</v>
      </c>
      <c r="C222" s="7" t="s">
        <v>304</v>
      </c>
      <c r="D222" s="7" t="s">
        <v>305</v>
      </c>
      <c r="E222" s="7" t="s">
        <v>305</v>
      </c>
      <c r="F222" s="7" t="s">
        <v>306</v>
      </c>
      <c r="G222" s="7" t="s">
        <v>306</v>
      </c>
      <c r="H222"/>
      <c r="I222" t="str">
        <f t="shared" si="14"/>
        <v>2020-01-01</v>
      </c>
      <c r="J222" t="s">
        <v>270</v>
      </c>
      <c r="K222"/>
      <c r="L222"/>
      <c r="M222" t="s">
        <v>488</v>
      </c>
      <c r="N222" t="s">
        <v>107</v>
      </c>
      <c r="O222">
        <v>9</v>
      </c>
      <c r="P222">
        <v>6</v>
      </c>
      <c r="Q222" t="str">
        <f t="shared" si="15"/>
        <v>EF.9</v>
      </c>
      <c r="R222" t="str">
        <f t="shared" si="16"/>
        <v>EF.9.6</v>
      </c>
      <c r="S222" t="s">
        <v>703</v>
      </c>
      <c r="T222">
        <v>48336</v>
      </c>
      <c r="U222"/>
      <c r="V222"/>
      <c r="W222">
        <f>T222</f>
        <v>48336</v>
      </c>
      <c r="X222" t="s">
        <v>445</v>
      </c>
      <c r="Y222"/>
      <c r="Z222"/>
      <c r="AA222"/>
      <c r="AB222" t="s">
        <v>275</v>
      </c>
      <c r="AC222" t="s">
        <v>565</v>
      </c>
      <c r="AD222" t="s">
        <v>697</v>
      </c>
      <c r="AE222" t="s">
        <v>703</v>
      </c>
      <c r="AF222" t="s">
        <v>321</v>
      </c>
      <c r="AG222" t="s">
        <v>490</v>
      </c>
      <c r="AH222" s="7" t="s">
        <v>743</v>
      </c>
      <c r="AI222" t="s">
        <v>320</v>
      </c>
      <c r="AJ222" t="s">
        <v>320</v>
      </c>
      <c r="AK222" t="s">
        <v>320</v>
      </c>
    </row>
    <row r="223" spans="1:37" s="8" customFormat="1" ht="13.25" customHeight="1" x14ac:dyDescent="0.15">
      <c r="A223" s="7" t="s">
        <v>325</v>
      </c>
      <c r="B223" s="7" t="s">
        <v>324</v>
      </c>
      <c r="C223" s="7" t="s">
        <v>304</v>
      </c>
      <c r="D223" s="7" t="s">
        <v>305</v>
      </c>
      <c r="E223" s="7" t="s">
        <v>305</v>
      </c>
      <c r="F223" s="7" t="s">
        <v>306</v>
      </c>
      <c r="G223" s="7" t="s">
        <v>306</v>
      </c>
      <c r="H223"/>
      <c r="I223" t="str">
        <f t="shared" si="14"/>
        <v>2020-01-01</v>
      </c>
      <c r="J223" t="s">
        <v>270</v>
      </c>
      <c r="K223"/>
      <c r="L223"/>
      <c r="M223" t="s">
        <v>491</v>
      </c>
      <c r="N223" t="s">
        <v>107</v>
      </c>
      <c r="O223">
        <v>9</v>
      </c>
      <c r="P223">
        <v>7</v>
      </c>
      <c r="Q223" t="str">
        <f t="shared" si="15"/>
        <v>EF.9</v>
      </c>
      <c r="R223" t="str">
        <f t="shared" si="16"/>
        <v>EF.9.7</v>
      </c>
      <c r="S223" t="s">
        <v>704</v>
      </c>
      <c r="T223"/>
      <c r="U223"/>
      <c r="V223"/>
      <c r="W223"/>
      <c r="X223"/>
      <c r="Y223"/>
      <c r="Z223"/>
      <c r="AA223"/>
      <c r="AB223" t="s">
        <v>275</v>
      </c>
      <c r="AC223" t="s">
        <v>565</v>
      </c>
      <c r="AD223" t="s">
        <v>697</v>
      </c>
      <c r="AE223" t="s">
        <v>704</v>
      </c>
      <c r="AF223" t="s">
        <v>321</v>
      </c>
      <c r="AG223" t="s">
        <v>492</v>
      </c>
      <c r="AH223" s="7" t="s">
        <v>743</v>
      </c>
      <c r="AI223" t="s">
        <v>320</v>
      </c>
      <c r="AJ223" t="s">
        <v>320</v>
      </c>
      <c r="AK223" s="43" t="s">
        <v>573</v>
      </c>
    </row>
    <row r="224" spans="1:37" s="8" customFormat="1" ht="13.25" customHeight="1" x14ac:dyDescent="0.15">
      <c r="A224" s="7" t="s">
        <v>325</v>
      </c>
      <c r="B224" s="7" t="s">
        <v>324</v>
      </c>
      <c r="C224" s="7" t="s">
        <v>304</v>
      </c>
      <c r="D224" s="7" t="s">
        <v>305</v>
      </c>
      <c r="E224" s="7" t="s">
        <v>305</v>
      </c>
      <c r="F224" s="7" t="s">
        <v>306</v>
      </c>
      <c r="G224" s="7" t="s">
        <v>306</v>
      </c>
      <c r="H224"/>
      <c r="I224" t="str">
        <f t="shared" si="14"/>
        <v>2020-01-01</v>
      </c>
      <c r="J224" t="s">
        <v>270</v>
      </c>
      <c r="K224"/>
      <c r="L224"/>
      <c r="M224" t="s">
        <v>530</v>
      </c>
      <c r="N224" t="s">
        <v>107</v>
      </c>
      <c r="O224">
        <v>9</v>
      </c>
      <c r="P224">
        <v>8</v>
      </c>
      <c r="Q224" t="str">
        <f t="shared" si="15"/>
        <v>EF.9</v>
      </c>
      <c r="R224" t="str">
        <f t="shared" si="16"/>
        <v>EF.9.8</v>
      </c>
      <c r="S224" t="s">
        <v>712</v>
      </c>
      <c r="T224"/>
      <c r="U224"/>
      <c r="V224"/>
      <c r="W224"/>
      <c r="X224"/>
      <c r="Y224"/>
      <c r="Z224"/>
      <c r="AA224"/>
      <c r="AB224" t="s">
        <v>275</v>
      </c>
      <c r="AC224" t="s">
        <v>565</v>
      </c>
      <c r="AD224" t="s">
        <v>697</v>
      </c>
      <c r="AE224" t="s">
        <v>712</v>
      </c>
      <c r="AF224" t="s">
        <v>321</v>
      </c>
      <c r="AG224" t="s">
        <v>532</v>
      </c>
      <c r="AH224" s="7" t="s">
        <v>742</v>
      </c>
      <c r="AI224" t="s">
        <v>320</v>
      </c>
      <c r="AJ224" t="s">
        <v>320</v>
      </c>
      <c r="AK224" s="21" t="s">
        <v>574</v>
      </c>
    </row>
    <row r="225" spans="1:37" s="8" customFormat="1" ht="13.25" customHeight="1" x14ac:dyDescent="0.15">
      <c r="A225" s="7" t="s">
        <v>325</v>
      </c>
      <c r="B225" s="7" t="s">
        <v>324</v>
      </c>
      <c r="C225" s="7" t="s">
        <v>304</v>
      </c>
      <c r="D225" s="7" t="s">
        <v>305</v>
      </c>
      <c r="E225" s="7" t="s">
        <v>305</v>
      </c>
      <c r="F225" s="7" t="s">
        <v>306</v>
      </c>
      <c r="G225" s="7" t="s">
        <v>306</v>
      </c>
      <c r="H225"/>
      <c r="I225" t="str">
        <f t="shared" si="14"/>
        <v>2020-01-01</v>
      </c>
      <c r="J225" t="s">
        <v>270</v>
      </c>
      <c r="K225"/>
      <c r="L225"/>
      <c r="M225" t="s">
        <v>29</v>
      </c>
      <c r="N225" t="s">
        <v>38</v>
      </c>
      <c r="O225">
        <v>1</v>
      </c>
      <c r="P225">
        <v>1</v>
      </c>
      <c r="Q225" t="str">
        <f t="shared" si="15"/>
        <v>Em.1</v>
      </c>
      <c r="R225" t="str">
        <f t="shared" si="16"/>
        <v>Em.1.1</v>
      </c>
      <c r="S225" t="s">
        <v>307</v>
      </c>
      <c r="T225" s="20">
        <v>19040000</v>
      </c>
      <c r="U225"/>
      <c r="V225" t="s">
        <v>326</v>
      </c>
      <c r="W225" s="36">
        <f>T225</f>
        <v>19040000</v>
      </c>
      <c r="X225" s="7" t="s">
        <v>39</v>
      </c>
      <c r="Y225"/>
      <c r="Z225"/>
      <c r="AA225"/>
      <c r="AB225" t="s">
        <v>275</v>
      </c>
      <c r="AC225" t="s">
        <v>318</v>
      </c>
      <c r="AD225" t="s">
        <v>319</v>
      </c>
      <c r="AE225">
        <v>0</v>
      </c>
      <c r="AF225" t="s">
        <v>321</v>
      </c>
      <c r="AG225" t="s">
        <v>309</v>
      </c>
      <c r="AH225" s="7" t="s">
        <v>786</v>
      </c>
      <c r="AI225" t="s">
        <v>322</v>
      </c>
      <c r="AJ225" t="s">
        <v>323</v>
      </c>
      <c r="AK225" t="s">
        <v>783</v>
      </c>
    </row>
    <row r="226" spans="1:37" s="8" customFormat="1" ht="13.25" customHeight="1" x14ac:dyDescent="0.15">
      <c r="A226" s="7" t="s">
        <v>325</v>
      </c>
      <c r="B226" s="7" t="s">
        <v>324</v>
      </c>
      <c r="C226" s="7" t="s">
        <v>304</v>
      </c>
      <c r="D226" s="7" t="s">
        <v>305</v>
      </c>
      <c r="E226" s="7" t="s">
        <v>305</v>
      </c>
      <c r="F226" s="7" t="s">
        <v>306</v>
      </c>
      <c r="G226" s="7" t="s">
        <v>306</v>
      </c>
      <c r="H226"/>
      <c r="I226" t="str">
        <f t="shared" si="14"/>
        <v>2020-01-01</v>
      </c>
      <c r="J226" t="s">
        <v>270</v>
      </c>
      <c r="K226"/>
      <c r="L226"/>
      <c r="M226" t="s">
        <v>442</v>
      </c>
      <c r="N226" t="s">
        <v>38</v>
      </c>
      <c r="O226">
        <v>14</v>
      </c>
      <c r="P226">
        <v>7</v>
      </c>
      <c r="Q226" t="str">
        <f t="shared" si="15"/>
        <v>Em.14</v>
      </c>
      <c r="R226" t="str">
        <f t="shared" si="16"/>
        <v>Em.14.7</v>
      </c>
      <c r="S226" t="s">
        <v>752</v>
      </c>
      <c r="T226"/>
      <c r="U226"/>
      <c r="V226"/>
      <c r="W226"/>
      <c r="X226"/>
      <c r="Y226"/>
      <c r="Z226"/>
      <c r="AA226"/>
      <c r="AB226" t="s">
        <v>275</v>
      </c>
      <c r="AC226" t="s">
        <v>318</v>
      </c>
      <c r="AD226" t="s">
        <v>685</v>
      </c>
      <c r="AE226" t="s">
        <v>686</v>
      </c>
      <c r="AF226" t="s">
        <v>321</v>
      </c>
      <c r="AG226" t="s">
        <v>443</v>
      </c>
      <c r="AH226" s="7" t="s">
        <v>742</v>
      </c>
      <c r="AI226" t="s">
        <v>320</v>
      </c>
      <c r="AJ226" t="s">
        <v>320</v>
      </c>
      <c r="AK226" s="21" t="s">
        <v>575</v>
      </c>
    </row>
    <row r="227" spans="1:37" s="8" customFormat="1" ht="13.25" customHeight="1" x14ac:dyDescent="0.15">
      <c r="A227" s="7" t="s">
        <v>325</v>
      </c>
      <c r="B227" s="7" t="s">
        <v>324</v>
      </c>
      <c r="C227" s="7" t="s">
        <v>304</v>
      </c>
      <c r="D227" s="7" t="s">
        <v>305</v>
      </c>
      <c r="E227" s="7" t="s">
        <v>305</v>
      </c>
      <c r="F227" s="7" t="s">
        <v>306</v>
      </c>
      <c r="G227" s="7" t="s">
        <v>306</v>
      </c>
      <c r="H227"/>
      <c r="I227" t="str">
        <f t="shared" si="14"/>
        <v>2020-01-01</v>
      </c>
      <c r="J227" t="s">
        <v>270</v>
      </c>
      <c r="K227"/>
      <c r="L227"/>
      <c r="M227" t="s">
        <v>152</v>
      </c>
      <c r="N227" t="s">
        <v>38</v>
      </c>
      <c r="O227">
        <v>17</v>
      </c>
      <c r="P227">
        <v>10</v>
      </c>
      <c r="Q227" t="str">
        <f t="shared" si="15"/>
        <v>Em.17</v>
      </c>
      <c r="R227" t="str">
        <f t="shared" si="16"/>
        <v>Em.17.10</v>
      </c>
      <c r="S227" t="s">
        <v>735</v>
      </c>
      <c r="T227">
        <v>4941</v>
      </c>
      <c r="U227"/>
      <c r="V227" t="s">
        <v>346</v>
      </c>
      <c r="W227" s="41">
        <f>T227</f>
        <v>4941</v>
      </c>
      <c r="X227" s="7" t="s">
        <v>784</v>
      </c>
      <c r="Y227"/>
      <c r="Z227"/>
      <c r="AA227"/>
      <c r="AB227" t="s">
        <v>275</v>
      </c>
      <c r="AC227" t="s">
        <v>318</v>
      </c>
      <c r="AD227" t="s">
        <v>344</v>
      </c>
      <c r="AE227" t="s">
        <v>671</v>
      </c>
      <c r="AF227" t="s">
        <v>321</v>
      </c>
      <c r="AG227" t="s">
        <v>342</v>
      </c>
      <c r="AH227" s="7" t="s">
        <v>789</v>
      </c>
      <c r="AI227" t="s">
        <v>320</v>
      </c>
      <c r="AJ227" t="s">
        <v>320</v>
      </c>
      <c r="AK227" t="s">
        <v>320</v>
      </c>
    </row>
    <row r="228" spans="1:37" s="8" customFormat="1" ht="13.25" customHeight="1" x14ac:dyDescent="0.15">
      <c r="A228" s="7" t="s">
        <v>325</v>
      </c>
      <c r="B228" s="7" t="s">
        <v>324</v>
      </c>
      <c r="C228" s="7" t="s">
        <v>304</v>
      </c>
      <c r="D228" s="7" t="s">
        <v>305</v>
      </c>
      <c r="E228" s="7" t="s">
        <v>305</v>
      </c>
      <c r="F228" s="7" t="s">
        <v>306</v>
      </c>
      <c r="G228" s="7" t="s">
        <v>306</v>
      </c>
      <c r="H228"/>
      <c r="I228" t="str">
        <f t="shared" si="14"/>
        <v>2020-01-01</v>
      </c>
      <c r="J228" t="s">
        <v>270</v>
      </c>
      <c r="K228"/>
      <c r="L228"/>
      <c r="M228" t="s">
        <v>774</v>
      </c>
      <c r="N228" t="s">
        <v>38</v>
      </c>
      <c r="O228">
        <v>17</v>
      </c>
      <c r="P228">
        <v>11</v>
      </c>
      <c r="Q228" t="str">
        <f t="shared" si="15"/>
        <v>Em.17</v>
      </c>
      <c r="R228" t="str">
        <f t="shared" si="16"/>
        <v>Em.17.11</v>
      </c>
      <c r="S228" t="s">
        <v>737</v>
      </c>
      <c r="T228"/>
      <c r="U228"/>
      <c r="V228"/>
      <c r="W228"/>
      <c r="X228"/>
      <c r="Y228"/>
      <c r="Z228"/>
      <c r="AA228"/>
      <c r="AB228" t="s">
        <v>275</v>
      </c>
      <c r="AC228" t="s">
        <v>318</v>
      </c>
      <c r="AD228" t="s">
        <v>344</v>
      </c>
      <c r="AE228" t="s">
        <v>663</v>
      </c>
      <c r="AF228" t="s">
        <v>321</v>
      </c>
      <c r="AG228" t="s">
        <v>353</v>
      </c>
      <c r="AH228" s="7" t="s">
        <v>789</v>
      </c>
      <c r="AI228" t="s">
        <v>320</v>
      </c>
      <c r="AJ228" t="s">
        <v>320</v>
      </c>
      <c r="AK228" t="s">
        <v>355</v>
      </c>
    </row>
    <row r="229" spans="1:37" s="8" customFormat="1" ht="13.25" customHeight="1" x14ac:dyDescent="0.15">
      <c r="A229" s="7" t="s">
        <v>325</v>
      </c>
      <c r="B229" s="7" t="s">
        <v>324</v>
      </c>
      <c r="C229" s="7" t="s">
        <v>304</v>
      </c>
      <c r="D229" s="7" t="s">
        <v>305</v>
      </c>
      <c r="E229" s="7" t="s">
        <v>305</v>
      </c>
      <c r="F229" s="7" t="s">
        <v>306</v>
      </c>
      <c r="G229" s="7" t="s">
        <v>306</v>
      </c>
      <c r="H229"/>
      <c r="I229" t="str">
        <f t="shared" si="14"/>
        <v>2020-01-01</v>
      </c>
      <c r="J229" t="s">
        <v>270</v>
      </c>
      <c r="K229"/>
      <c r="L229"/>
      <c r="M229" t="s">
        <v>145</v>
      </c>
      <c r="N229" t="s">
        <v>38</v>
      </c>
      <c r="O229">
        <v>17</v>
      </c>
      <c r="P229">
        <v>13</v>
      </c>
      <c r="Q229" t="str">
        <f t="shared" si="15"/>
        <v>Em.17</v>
      </c>
      <c r="R229" t="str">
        <f t="shared" si="16"/>
        <v>Em.17.13</v>
      </c>
      <c r="S229" t="s">
        <v>739</v>
      </c>
      <c r="T229">
        <v>3549</v>
      </c>
      <c r="U229"/>
      <c r="V229" t="s">
        <v>346</v>
      </c>
      <c r="W229" s="41">
        <f>T229</f>
        <v>3549</v>
      </c>
      <c r="X229" s="7" t="s">
        <v>784</v>
      </c>
      <c r="Y229"/>
      <c r="Z229"/>
      <c r="AA229"/>
      <c r="AB229" t="s">
        <v>275</v>
      </c>
      <c r="AC229" t="s">
        <v>318</v>
      </c>
      <c r="AD229" t="s">
        <v>344</v>
      </c>
      <c r="AE229" t="s">
        <v>363</v>
      </c>
      <c r="AF229" t="s">
        <v>321</v>
      </c>
      <c r="AG229" t="s">
        <v>361</v>
      </c>
      <c r="AH229" s="7" t="s">
        <v>789</v>
      </c>
      <c r="AI229" t="s">
        <v>320</v>
      </c>
      <c r="AJ229" t="s">
        <v>320</v>
      </c>
      <c r="AK229" t="s">
        <v>320</v>
      </c>
    </row>
    <row r="230" spans="1:37" s="8" customFormat="1" ht="13.25" customHeight="1" x14ac:dyDescent="0.15">
      <c r="A230" s="7" t="s">
        <v>325</v>
      </c>
      <c r="B230" s="7" t="s">
        <v>324</v>
      </c>
      <c r="C230" s="7" t="s">
        <v>304</v>
      </c>
      <c r="D230" s="7" t="s">
        <v>305</v>
      </c>
      <c r="E230" s="7" t="s">
        <v>305</v>
      </c>
      <c r="F230" s="7" t="s">
        <v>306</v>
      </c>
      <c r="G230" s="7" t="s">
        <v>306</v>
      </c>
      <c r="H230"/>
      <c r="I230" t="str">
        <f t="shared" si="14"/>
        <v>2020-01-01</v>
      </c>
      <c r="J230" t="s">
        <v>270</v>
      </c>
      <c r="K230"/>
      <c r="L230"/>
      <c r="M230" t="s">
        <v>146</v>
      </c>
      <c r="N230" t="s">
        <v>38</v>
      </c>
      <c r="O230">
        <v>17</v>
      </c>
      <c r="P230">
        <v>14</v>
      </c>
      <c r="Q230" t="str">
        <f t="shared" si="15"/>
        <v>Em.17</v>
      </c>
      <c r="R230" t="str">
        <f t="shared" si="16"/>
        <v>Em.17.14</v>
      </c>
      <c r="S230" t="s">
        <v>693</v>
      </c>
      <c r="T230"/>
      <c r="U230"/>
      <c r="V230"/>
      <c r="W230"/>
      <c r="X230"/>
      <c r="Y230"/>
      <c r="Z230"/>
      <c r="AA230"/>
      <c r="AB230" t="s">
        <v>275</v>
      </c>
      <c r="AC230" t="s">
        <v>318</v>
      </c>
      <c r="AD230" t="s">
        <v>344</v>
      </c>
      <c r="AE230" t="s">
        <v>693</v>
      </c>
      <c r="AF230" t="s">
        <v>321</v>
      </c>
      <c r="AG230" t="s">
        <v>467</v>
      </c>
      <c r="AH230" s="7" t="s">
        <v>789</v>
      </c>
      <c r="AI230" t="s">
        <v>320</v>
      </c>
      <c r="AJ230" t="s">
        <v>320</v>
      </c>
      <c r="AK230" s="43" t="s">
        <v>355</v>
      </c>
    </row>
    <row r="231" spans="1:37" s="8" customFormat="1" ht="13.25" customHeight="1" x14ac:dyDescent="0.15">
      <c r="A231" s="7" t="s">
        <v>325</v>
      </c>
      <c r="B231" s="7" t="s">
        <v>324</v>
      </c>
      <c r="C231" s="7" t="s">
        <v>304</v>
      </c>
      <c r="D231" s="7" t="s">
        <v>305</v>
      </c>
      <c r="E231" s="7" t="s">
        <v>305</v>
      </c>
      <c r="F231" s="7" t="s">
        <v>306</v>
      </c>
      <c r="G231" s="7" t="s">
        <v>306</v>
      </c>
      <c r="H231"/>
      <c r="I231" t="str">
        <f t="shared" si="14"/>
        <v>2020-01-01</v>
      </c>
      <c r="J231" t="s">
        <v>270</v>
      </c>
      <c r="K231"/>
      <c r="L231"/>
      <c r="M231" t="s">
        <v>468</v>
      </c>
      <c r="N231" t="s">
        <v>38</v>
      </c>
      <c r="O231">
        <v>17</v>
      </c>
      <c r="P231">
        <v>15</v>
      </c>
      <c r="Q231" t="str">
        <f t="shared" si="15"/>
        <v>Em.17</v>
      </c>
      <c r="R231" t="str">
        <f t="shared" si="16"/>
        <v>Em.17.15</v>
      </c>
      <c r="S231" t="s">
        <v>694</v>
      </c>
      <c r="T231"/>
      <c r="U231"/>
      <c r="V231"/>
      <c r="W231"/>
      <c r="X231"/>
      <c r="Y231"/>
      <c r="Z231"/>
      <c r="AA231"/>
      <c r="AB231" t="s">
        <v>275</v>
      </c>
      <c r="AC231" t="s">
        <v>318</v>
      </c>
      <c r="AD231" t="s">
        <v>344</v>
      </c>
      <c r="AE231" t="s">
        <v>694</v>
      </c>
      <c r="AF231" t="s">
        <v>321</v>
      </c>
      <c r="AG231" t="s">
        <v>470</v>
      </c>
      <c r="AH231" s="7" t="s">
        <v>789</v>
      </c>
      <c r="AI231" t="s">
        <v>320</v>
      </c>
      <c r="AJ231" t="s">
        <v>320</v>
      </c>
      <c r="AK231" s="43" t="s">
        <v>355</v>
      </c>
    </row>
    <row r="232" spans="1:37" s="8" customFormat="1" ht="13.25" customHeight="1" x14ac:dyDescent="0.15">
      <c r="A232" s="7" t="s">
        <v>325</v>
      </c>
      <c r="B232" s="7" t="s">
        <v>324</v>
      </c>
      <c r="C232" s="7" t="s">
        <v>304</v>
      </c>
      <c r="D232" s="7" t="s">
        <v>305</v>
      </c>
      <c r="E232" s="7" t="s">
        <v>305</v>
      </c>
      <c r="F232" s="7" t="s">
        <v>306</v>
      </c>
      <c r="G232" s="7" t="s">
        <v>306</v>
      </c>
      <c r="H232"/>
      <c r="I232" t="str">
        <f t="shared" si="14"/>
        <v>2020-01-01</v>
      </c>
      <c r="J232" t="s">
        <v>270</v>
      </c>
      <c r="K232"/>
      <c r="L232"/>
      <c r="M232" t="s">
        <v>457</v>
      </c>
      <c r="N232" t="s">
        <v>38</v>
      </c>
      <c r="O232">
        <v>17</v>
      </c>
      <c r="P232">
        <v>16</v>
      </c>
      <c r="Q232" t="str">
        <f t="shared" si="15"/>
        <v>Em.17</v>
      </c>
      <c r="R232" t="str">
        <f t="shared" si="16"/>
        <v>Em.17.16</v>
      </c>
      <c r="S232" t="s">
        <v>690</v>
      </c>
      <c r="T232" s="43">
        <v>1</v>
      </c>
      <c r="U232"/>
      <c r="V232"/>
      <c r="W232" s="45">
        <f>T232</f>
        <v>1</v>
      </c>
      <c r="X232" t="s">
        <v>448</v>
      </c>
      <c r="Y232"/>
      <c r="Z232"/>
      <c r="AA232"/>
      <c r="AB232" t="s">
        <v>275</v>
      </c>
      <c r="AC232" t="s">
        <v>318</v>
      </c>
      <c r="AD232" t="s">
        <v>344</v>
      </c>
      <c r="AE232" t="s">
        <v>690</v>
      </c>
      <c r="AF232" t="s">
        <v>321</v>
      </c>
      <c r="AG232" t="s">
        <v>459</v>
      </c>
      <c r="AH232" s="7" t="s">
        <v>789</v>
      </c>
      <c r="AI232" t="s">
        <v>320</v>
      </c>
      <c r="AJ232" t="s">
        <v>320</v>
      </c>
      <c r="AK232" t="s">
        <v>320</v>
      </c>
    </row>
    <row r="233" spans="1:37" s="8" customFormat="1" ht="13.25" customHeight="1" x14ac:dyDescent="0.15">
      <c r="A233" s="7" t="s">
        <v>325</v>
      </c>
      <c r="B233" s="7" t="s">
        <v>324</v>
      </c>
      <c r="C233" s="7" t="s">
        <v>304</v>
      </c>
      <c r="D233" s="7" t="s">
        <v>305</v>
      </c>
      <c r="E233" s="7" t="s">
        <v>305</v>
      </c>
      <c r="F233" s="7" t="s">
        <v>306</v>
      </c>
      <c r="G233" s="7" t="s">
        <v>306</v>
      </c>
      <c r="H233"/>
      <c r="I233" t="str">
        <f t="shared" si="14"/>
        <v>2020-01-01</v>
      </c>
      <c r="J233" t="s">
        <v>270</v>
      </c>
      <c r="K233"/>
      <c r="L233"/>
      <c r="M233" t="s">
        <v>463</v>
      </c>
      <c r="N233" t="s">
        <v>38</v>
      </c>
      <c r="O233">
        <v>17</v>
      </c>
      <c r="P233">
        <v>17</v>
      </c>
      <c r="Q233" t="str">
        <f t="shared" si="15"/>
        <v>Em.17</v>
      </c>
      <c r="R233" t="str">
        <f t="shared" si="16"/>
        <v>Em.17.17</v>
      </c>
      <c r="S233" t="s">
        <v>692</v>
      </c>
      <c r="T233"/>
      <c r="U233"/>
      <c r="V233"/>
      <c r="W233"/>
      <c r="X233"/>
      <c r="Y233"/>
      <c r="Z233"/>
      <c r="AA233"/>
      <c r="AB233" t="s">
        <v>275</v>
      </c>
      <c r="AC233" t="s">
        <v>318</v>
      </c>
      <c r="AD233" t="s">
        <v>344</v>
      </c>
      <c r="AE233" t="s">
        <v>692</v>
      </c>
      <c r="AF233" t="s">
        <v>321</v>
      </c>
      <c r="AG233" t="s">
        <v>465</v>
      </c>
      <c r="AH233" s="7" t="s">
        <v>789</v>
      </c>
      <c r="AI233" t="s">
        <v>320</v>
      </c>
      <c r="AJ233" t="s">
        <v>320</v>
      </c>
      <c r="AK233" s="43" t="s">
        <v>355</v>
      </c>
    </row>
    <row r="234" spans="1:37" s="8" customFormat="1" ht="13.25" customHeight="1" x14ac:dyDescent="0.15">
      <c r="A234" s="7" t="s">
        <v>325</v>
      </c>
      <c r="B234" s="7" t="s">
        <v>324</v>
      </c>
      <c r="C234" s="7" t="s">
        <v>304</v>
      </c>
      <c r="D234" s="7" t="s">
        <v>305</v>
      </c>
      <c r="E234" s="7" t="s">
        <v>305</v>
      </c>
      <c r="F234" s="7" t="s">
        <v>306</v>
      </c>
      <c r="G234" s="7" t="s">
        <v>306</v>
      </c>
      <c r="H234"/>
      <c r="I234" t="str">
        <f t="shared" si="14"/>
        <v>2020-01-01</v>
      </c>
      <c r="J234" t="s">
        <v>270</v>
      </c>
      <c r="K234"/>
      <c r="L234"/>
      <c r="M234" t="s">
        <v>460</v>
      </c>
      <c r="N234" t="s">
        <v>38</v>
      </c>
      <c r="O234">
        <v>17</v>
      </c>
      <c r="P234">
        <v>18</v>
      </c>
      <c r="Q234" t="str">
        <f t="shared" si="15"/>
        <v>Em.17</v>
      </c>
      <c r="R234" t="str">
        <f t="shared" si="16"/>
        <v>Em.17.18</v>
      </c>
      <c r="S234" t="s">
        <v>691</v>
      </c>
      <c r="T234" s="43">
        <v>1</v>
      </c>
      <c r="U234"/>
      <c r="V234"/>
      <c r="W234" s="45">
        <f>T234</f>
        <v>1</v>
      </c>
      <c r="X234" t="s">
        <v>448</v>
      </c>
      <c r="Y234"/>
      <c r="Z234"/>
      <c r="AA234"/>
      <c r="AB234" t="s">
        <v>275</v>
      </c>
      <c r="AC234" t="s">
        <v>318</v>
      </c>
      <c r="AD234" t="s">
        <v>344</v>
      </c>
      <c r="AE234" t="s">
        <v>691</v>
      </c>
      <c r="AF234" t="s">
        <v>321</v>
      </c>
      <c r="AG234" t="s">
        <v>462</v>
      </c>
      <c r="AH234" s="7" t="s">
        <v>789</v>
      </c>
      <c r="AI234" t="s">
        <v>320</v>
      </c>
      <c r="AJ234" t="s">
        <v>320</v>
      </c>
      <c r="AK234" t="s">
        <v>320</v>
      </c>
    </row>
    <row r="235" spans="1:37" s="8" customFormat="1" ht="13.25" customHeight="1" x14ac:dyDescent="0.15">
      <c r="A235" s="7" t="s">
        <v>325</v>
      </c>
      <c r="B235" s="7" t="s">
        <v>324</v>
      </c>
      <c r="C235" s="7" t="s">
        <v>304</v>
      </c>
      <c r="D235" s="7" t="s">
        <v>305</v>
      </c>
      <c r="E235" s="7" t="s">
        <v>305</v>
      </c>
      <c r="F235" s="7" t="s">
        <v>306</v>
      </c>
      <c r="G235" s="7" t="s">
        <v>306</v>
      </c>
      <c r="H235"/>
      <c r="I235" t="str">
        <f t="shared" si="14"/>
        <v>2020-01-01</v>
      </c>
      <c r="J235" t="s">
        <v>270</v>
      </c>
      <c r="K235"/>
      <c r="L235"/>
      <c r="M235" t="s">
        <v>450</v>
      </c>
      <c r="N235" t="s">
        <v>38</v>
      </c>
      <c r="O235">
        <v>17</v>
      </c>
      <c r="P235">
        <v>6</v>
      </c>
      <c r="Q235" t="str">
        <f t="shared" si="15"/>
        <v>Em.17</v>
      </c>
      <c r="R235" t="str">
        <f t="shared" si="16"/>
        <v>Em.17.6</v>
      </c>
      <c r="S235" t="s">
        <v>755</v>
      </c>
      <c r="T235"/>
      <c r="U235"/>
      <c r="V235"/>
      <c r="W235"/>
      <c r="X235"/>
      <c r="Y235"/>
      <c r="Z235"/>
      <c r="AA235"/>
      <c r="AB235" t="s">
        <v>275</v>
      </c>
      <c r="AC235" t="s">
        <v>318</v>
      </c>
      <c r="AD235" t="s">
        <v>344</v>
      </c>
      <c r="AE235" t="s">
        <v>451</v>
      </c>
      <c r="AF235" t="s">
        <v>321</v>
      </c>
      <c r="AG235" t="s">
        <v>452</v>
      </c>
      <c r="AH235" s="7" t="s">
        <v>789</v>
      </c>
      <c r="AI235" t="s">
        <v>320</v>
      </c>
      <c r="AJ235" t="s">
        <v>320</v>
      </c>
      <c r="AK235" t="s">
        <v>355</v>
      </c>
    </row>
    <row r="236" spans="1:37" s="10" customFormat="1" ht="13.25" customHeight="1" x14ac:dyDescent="0.15">
      <c r="A236" s="7" t="s">
        <v>325</v>
      </c>
      <c r="B236" s="7" t="s">
        <v>324</v>
      </c>
      <c r="C236" s="7" t="s">
        <v>304</v>
      </c>
      <c r="D236" s="7" t="s">
        <v>305</v>
      </c>
      <c r="E236" s="7" t="s">
        <v>305</v>
      </c>
      <c r="F236" s="7" t="s">
        <v>306</v>
      </c>
      <c r="G236" s="7" t="s">
        <v>306</v>
      </c>
      <c r="H236"/>
      <c r="I236" t="str">
        <f t="shared" si="14"/>
        <v>2020-01-01</v>
      </c>
      <c r="J236" t="s">
        <v>270</v>
      </c>
      <c r="K236"/>
      <c r="L236"/>
      <c r="M236" t="s">
        <v>453</v>
      </c>
      <c r="N236" t="s">
        <v>38</v>
      </c>
      <c r="O236">
        <v>17</v>
      </c>
      <c r="P236">
        <v>8</v>
      </c>
      <c r="Q236" t="str">
        <f t="shared" si="15"/>
        <v>Em.17</v>
      </c>
      <c r="R236" t="str">
        <f t="shared" si="16"/>
        <v>Em.17.8</v>
      </c>
      <c r="S236" t="s">
        <v>759</v>
      </c>
      <c r="T236"/>
      <c r="U236"/>
      <c r="V236"/>
      <c r="W236"/>
      <c r="X236"/>
      <c r="Y236"/>
      <c r="Z236"/>
      <c r="AA236"/>
      <c r="AB236" t="s">
        <v>275</v>
      </c>
      <c r="AC236" t="s">
        <v>318</v>
      </c>
      <c r="AD236" t="s">
        <v>344</v>
      </c>
      <c r="AE236" t="s">
        <v>454</v>
      </c>
      <c r="AF236" t="s">
        <v>321</v>
      </c>
      <c r="AG236" t="s">
        <v>456</v>
      </c>
      <c r="AH236" s="7" t="s">
        <v>789</v>
      </c>
      <c r="AI236" t="s">
        <v>320</v>
      </c>
      <c r="AJ236" t="s">
        <v>320</v>
      </c>
      <c r="AK236" t="s">
        <v>355</v>
      </c>
    </row>
    <row r="237" spans="1:37" s="10" customFormat="1" ht="13.25" customHeight="1" x14ac:dyDescent="0.15">
      <c r="A237" s="7" t="s">
        <v>325</v>
      </c>
      <c r="B237" s="7" t="s">
        <v>324</v>
      </c>
      <c r="C237" s="7" t="s">
        <v>304</v>
      </c>
      <c r="D237" s="7" t="s">
        <v>305</v>
      </c>
      <c r="E237" s="7" t="s">
        <v>305</v>
      </c>
      <c r="F237" s="7" t="s">
        <v>306</v>
      </c>
      <c r="G237" s="7" t="s">
        <v>306</v>
      </c>
      <c r="H237"/>
      <c r="I237" t="str">
        <f t="shared" si="14"/>
        <v>2020-01-01</v>
      </c>
      <c r="J237" t="s">
        <v>270</v>
      </c>
      <c r="K237"/>
      <c r="L237"/>
      <c r="M237" t="s">
        <v>433</v>
      </c>
      <c r="N237" t="s">
        <v>38</v>
      </c>
      <c r="O237">
        <v>2</v>
      </c>
      <c r="P237">
        <v>1</v>
      </c>
      <c r="Q237" t="str">
        <f t="shared" si="15"/>
        <v>Em.2</v>
      </c>
      <c r="R237" t="str">
        <f t="shared" si="16"/>
        <v>Em.2.1</v>
      </c>
      <c r="S237" t="s">
        <v>434</v>
      </c>
      <c r="T237" s="43">
        <v>0</v>
      </c>
      <c r="U237"/>
      <c r="V237"/>
      <c r="W237" s="45">
        <f t="shared" ref="W237:W244" si="17">T237</f>
        <v>0</v>
      </c>
      <c r="X237" t="s">
        <v>448</v>
      </c>
      <c r="Y237"/>
      <c r="Z237"/>
      <c r="AA237"/>
      <c r="AB237" t="s">
        <v>275</v>
      </c>
      <c r="AC237" t="s">
        <v>318</v>
      </c>
      <c r="AD237" t="s">
        <v>682</v>
      </c>
      <c r="AE237" t="s">
        <v>683</v>
      </c>
      <c r="AF237" t="s">
        <v>321</v>
      </c>
      <c r="AG237" t="s">
        <v>435</v>
      </c>
      <c r="AH237" s="7" t="s">
        <v>786</v>
      </c>
      <c r="AI237" t="s">
        <v>320</v>
      </c>
      <c r="AJ237" t="s">
        <v>320</v>
      </c>
      <c r="AK237" t="s">
        <v>320</v>
      </c>
    </row>
    <row r="238" spans="1:37" s="10" customFormat="1" ht="13.25" customHeight="1" x14ac:dyDescent="0.15">
      <c r="A238" s="7" t="s">
        <v>325</v>
      </c>
      <c r="B238" s="7" t="s">
        <v>324</v>
      </c>
      <c r="C238" s="7" t="s">
        <v>304</v>
      </c>
      <c r="D238" s="7" t="s">
        <v>305</v>
      </c>
      <c r="E238" s="7" t="s">
        <v>305</v>
      </c>
      <c r="F238" s="7" t="s">
        <v>306</v>
      </c>
      <c r="G238" s="7" t="s">
        <v>306</v>
      </c>
      <c r="H238"/>
      <c r="I238" t="str">
        <f t="shared" si="14"/>
        <v>2020-01-01</v>
      </c>
      <c r="J238" t="s">
        <v>270</v>
      </c>
      <c r="K238"/>
      <c r="L238"/>
      <c r="M238" t="s">
        <v>436</v>
      </c>
      <c r="N238" t="s">
        <v>38</v>
      </c>
      <c r="O238">
        <v>2</v>
      </c>
      <c r="P238">
        <v>2</v>
      </c>
      <c r="Q238" t="str">
        <f t="shared" si="15"/>
        <v>Em.2</v>
      </c>
      <c r="R238" t="str">
        <f t="shared" si="16"/>
        <v>Em.2.2</v>
      </c>
      <c r="S238" t="s">
        <v>437</v>
      </c>
      <c r="T238" s="43">
        <v>1</v>
      </c>
      <c r="U238"/>
      <c r="V238"/>
      <c r="W238" s="45">
        <f t="shared" si="17"/>
        <v>1</v>
      </c>
      <c r="X238" t="s">
        <v>448</v>
      </c>
      <c r="Y238"/>
      <c r="Z238"/>
      <c r="AA238"/>
      <c r="AB238" t="s">
        <v>275</v>
      </c>
      <c r="AC238" t="s">
        <v>318</v>
      </c>
      <c r="AD238" t="s">
        <v>682</v>
      </c>
      <c r="AE238" t="s">
        <v>684</v>
      </c>
      <c r="AF238" t="s">
        <v>321</v>
      </c>
      <c r="AG238" t="s">
        <v>438</v>
      </c>
      <c r="AH238" s="7" t="s">
        <v>786</v>
      </c>
      <c r="AI238" t="s">
        <v>320</v>
      </c>
      <c r="AJ238" t="s">
        <v>320</v>
      </c>
      <c r="AK238" t="s">
        <v>320</v>
      </c>
    </row>
    <row r="239" spans="1:37" s="10" customFormat="1" ht="13.25" customHeight="1" x14ac:dyDescent="0.15">
      <c r="A239" s="7" t="s">
        <v>325</v>
      </c>
      <c r="B239" s="7" t="s">
        <v>324</v>
      </c>
      <c r="C239" s="7" t="s">
        <v>304</v>
      </c>
      <c r="D239" s="7" t="s">
        <v>305</v>
      </c>
      <c r="E239" s="7" t="s">
        <v>305</v>
      </c>
      <c r="F239" s="7" t="s">
        <v>306</v>
      </c>
      <c r="G239" s="7" t="s">
        <v>306</v>
      </c>
      <c r="H239"/>
      <c r="I239" t="str">
        <f t="shared" si="14"/>
        <v>2020-01-01</v>
      </c>
      <c r="J239" t="s">
        <v>270</v>
      </c>
      <c r="K239"/>
      <c r="L239"/>
      <c r="M239" t="s">
        <v>439</v>
      </c>
      <c r="N239" t="s">
        <v>38</v>
      </c>
      <c r="O239">
        <v>5</v>
      </c>
      <c r="P239">
        <v>5</v>
      </c>
      <c r="Q239" t="str">
        <f t="shared" si="15"/>
        <v>Em.5</v>
      </c>
      <c r="R239" t="str">
        <f t="shared" si="16"/>
        <v>Em.5.5</v>
      </c>
      <c r="S239" t="s">
        <v>440</v>
      </c>
      <c r="T239" s="20">
        <v>23900000</v>
      </c>
      <c r="U239"/>
      <c r="V239" t="s">
        <v>326</v>
      </c>
      <c r="W239" s="36">
        <f t="shared" si="17"/>
        <v>23900000</v>
      </c>
      <c r="X239" s="7" t="s">
        <v>39</v>
      </c>
      <c r="Y239"/>
      <c r="Z239"/>
      <c r="AA239"/>
      <c r="AB239" t="s">
        <v>275</v>
      </c>
      <c r="AC239" t="s">
        <v>318</v>
      </c>
      <c r="AD239" t="s">
        <v>677</v>
      </c>
      <c r="AE239" t="s">
        <v>440</v>
      </c>
      <c r="AF239" t="s">
        <v>321</v>
      </c>
      <c r="AG239" t="s">
        <v>441</v>
      </c>
      <c r="AH239" s="7" t="s">
        <v>792</v>
      </c>
      <c r="AI239" t="s">
        <v>320</v>
      </c>
      <c r="AJ239" t="s">
        <v>320</v>
      </c>
      <c r="AK239" t="s">
        <v>320</v>
      </c>
    </row>
    <row r="240" spans="1:37" s="10" customFormat="1" ht="13.25" customHeight="1" x14ac:dyDescent="0.15">
      <c r="A240" s="7" t="s">
        <v>325</v>
      </c>
      <c r="B240" s="7" t="s">
        <v>324</v>
      </c>
      <c r="C240" s="7" t="s">
        <v>304</v>
      </c>
      <c r="D240" s="7" t="s">
        <v>305</v>
      </c>
      <c r="E240" s="7" t="s">
        <v>305</v>
      </c>
      <c r="F240" s="7" t="s">
        <v>306</v>
      </c>
      <c r="G240" s="7" t="s">
        <v>306</v>
      </c>
      <c r="H240"/>
      <c r="I240" t="str">
        <f t="shared" si="14"/>
        <v>2020-01-01</v>
      </c>
      <c r="J240" t="s">
        <v>270</v>
      </c>
      <c r="K240"/>
      <c r="L240"/>
      <c r="M240" t="s">
        <v>224</v>
      </c>
      <c r="N240" t="s">
        <v>221</v>
      </c>
      <c r="O240">
        <v>1</v>
      </c>
      <c r="P240">
        <v>1</v>
      </c>
      <c r="Q240" t="str">
        <f t="shared" si="15"/>
        <v>WR.1</v>
      </c>
      <c r="R240" t="str">
        <f t="shared" si="16"/>
        <v>WR.1.1</v>
      </c>
      <c r="S240" t="s">
        <v>395</v>
      </c>
      <c r="T240">
        <v>2800</v>
      </c>
      <c r="U240"/>
      <c r="V240" t="s">
        <v>396</v>
      </c>
      <c r="W240" s="28">
        <f t="shared" si="17"/>
        <v>2800</v>
      </c>
      <c r="X240" t="s">
        <v>782</v>
      </c>
      <c r="Y240"/>
      <c r="Z240"/>
      <c r="AA240"/>
      <c r="AB240" t="s">
        <v>275</v>
      </c>
      <c r="AC240" t="s">
        <v>394</v>
      </c>
      <c r="AD240" t="s">
        <v>225</v>
      </c>
      <c r="AE240" t="s">
        <v>395</v>
      </c>
      <c r="AF240" t="s">
        <v>321</v>
      </c>
      <c r="AG240" t="s">
        <v>391</v>
      </c>
      <c r="AH240" s="7" t="s">
        <v>733</v>
      </c>
      <c r="AI240" t="s">
        <v>320</v>
      </c>
      <c r="AJ240" t="s">
        <v>320</v>
      </c>
      <c r="AK240" t="s">
        <v>320</v>
      </c>
    </row>
    <row r="241" spans="1:37" s="10" customFormat="1" ht="13.25" customHeight="1" x14ac:dyDescent="0.15">
      <c r="A241" s="7" t="s">
        <v>325</v>
      </c>
      <c r="B241" s="7" t="s">
        <v>324</v>
      </c>
      <c r="C241" s="7" t="s">
        <v>304</v>
      </c>
      <c r="D241" s="7" t="s">
        <v>305</v>
      </c>
      <c r="E241" s="7" t="s">
        <v>305</v>
      </c>
      <c r="F241" s="7" t="s">
        <v>306</v>
      </c>
      <c r="G241" s="7" t="s">
        <v>306</v>
      </c>
      <c r="H241"/>
      <c r="I241" t="str">
        <f t="shared" si="14"/>
        <v>2020-01-01</v>
      </c>
      <c r="J241" t="s">
        <v>270</v>
      </c>
      <c r="K241"/>
      <c r="L241"/>
      <c r="M241" t="s">
        <v>473</v>
      </c>
      <c r="N241" t="s">
        <v>221</v>
      </c>
      <c r="O241">
        <v>1</v>
      </c>
      <c r="P241">
        <v>3</v>
      </c>
      <c r="Q241" t="str">
        <f t="shared" si="15"/>
        <v>WR.1</v>
      </c>
      <c r="R241" t="str">
        <f t="shared" si="16"/>
        <v>WR.1.3</v>
      </c>
      <c r="S241" t="s">
        <v>754</v>
      </c>
      <c r="T241" s="43">
        <v>0</v>
      </c>
      <c r="U241"/>
      <c r="V241"/>
      <c r="W241" s="45">
        <f t="shared" si="17"/>
        <v>0</v>
      </c>
      <c r="X241" t="s">
        <v>448</v>
      </c>
      <c r="Y241"/>
      <c r="Z241"/>
      <c r="AA241"/>
      <c r="AB241" t="s">
        <v>275</v>
      </c>
      <c r="AC241" t="s">
        <v>394</v>
      </c>
      <c r="AD241" t="s">
        <v>225</v>
      </c>
      <c r="AE241" t="s">
        <v>696</v>
      </c>
      <c r="AF241" t="s">
        <v>321</v>
      </c>
      <c r="AG241" t="s">
        <v>474</v>
      </c>
      <c r="AH241" s="7" t="s">
        <v>733</v>
      </c>
      <c r="AI241" t="s">
        <v>320</v>
      </c>
      <c r="AJ241" t="s">
        <v>320</v>
      </c>
      <c r="AK241" t="s">
        <v>320</v>
      </c>
    </row>
    <row r="242" spans="1:37" s="10" customFormat="1" ht="13.25" customHeight="1" x14ac:dyDescent="0.15">
      <c r="A242" s="7" t="s">
        <v>325</v>
      </c>
      <c r="B242" s="7" t="s">
        <v>324</v>
      </c>
      <c r="C242" s="7" t="s">
        <v>304</v>
      </c>
      <c r="D242" s="7" t="s">
        <v>305</v>
      </c>
      <c r="E242" s="7" t="s">
        <v>305</v>
      </c>
      <c r="F242" s="7" t="s">
        <v>306</v>
      </c>
      <c r="G242" s="7" t="s">
        <v>306</v>
      </c>
      <c r="H242"/>
      <c r="I242" t="str">
        <f t="shared" si="14"/>
        <v>2020-01-01</v>
      </c>
      <c r="J242" t="s">
        <v>270</v>
      </c>
      <c r="K242"/>
      <c r="L242"/>
      <c r="M242" t="s">
        <v>219</v>
      </c>
      <c r="N242" t="s">
        <v>221</v>
      </c>
      <c r="O242">
        <v>2</v>
      </c>
      <c r="P242">
        <v>1</v>
      </c>
      <c r="Q242" t="str">
        <f t="shared" si="15"/>
        <v>WR.2</v>
      </c>
      <c r="R242" t="str">
        <f t="shared" si="16"/>
        <v>WR.2.1</v>
      </c>
      <c r="S242" t="s">
        <v>402</v>
      </c>
      <c r="T242">
        <v>6397</v>
      </c>
      <c r="U242"/>
      <c r="V242" t="s">
        <v>396</v>
      </c>
      <c r="W242" s="28">
        <f t="shared" si="17"/>
        <v>6397</v>
      </c>
      <c r="X242" t="s">
        <v>782</v>
      </c>
      <c r="Y242"/>
      <c r="Z242"/>
      <c r="AA242"/>
      <c r="AB242" t="s">
        <v>275</v>
      </c>
      <c r="AC242" t="s">
        <v>394</v>
      </c>
      <c r="AD242" t="s">
        <v>401</v>
      </c>
      <c r="AE242" t="s">
        <v>402</v>
      </c>
      <c r="AF242" t="s">
        <v>321</v>
      </c>
      <c r="AG242" t="s">
        <v>399</v>
      </c>
      <c r="AH242" s="7" t="s">
        <v>733</v>
      </c>
      <c r="AI242" t="s">
        <v>320</v>
      </c>
      <c r="AJ242" t="s">
        <v>320</v>
      </c>
      <c r="AK242" t="s">
        <v>320</v>
      </c>
    </row>
    <row r="243" spans="1:37" s="10" customFormat="1" ht="13.25" customHeight="1" x14ac:dyDescent="0.15">
      <c r="A243" s="7" t="s">
        <v>325</v>
      </c>
      <c r="B243" s="7" t="s">
        <v>324</v>
      </c>
      <c r="C243" s="7" t="s">
        <v>304</v>
      </c>
      <c r="D243" s="7" t="s">
        <v>305</v>
      </c>
      <c r="E243" s="7" t="s">
        <v>305</v>
      </c>
      <c r="F243" s="7" t="s">
        <v>306</v>
      </c>
      <c r="G243" s="7" t="s">
        <v>306</v>
      </c>
      <c r="H243"/>
      <c r="I243" t="str">
        <f t="shared" si="14"/>
        <v>2020-01-01</v>
      </c>
      <c r="J243" t="s">
        <v>270</v>
      </c>
      <c r="K243"/>
      <c r="L243"/>
      <c r="M243" t="s">
        <v>471</v>
      </c>
      <c r="N243" t="s">
        <v>221</v>
      </c>
      <c r="O243">
        <v>2</v>
      </c>
      <c r="P243">
        <v>3</v>
      </c>
      <c r="Q243" t="str">
        <f t="shared" si="15"/>
        <v>WR.2</v>
      </c>
      <c r="R243" t="str">
        <f t="shared" si="16"/>
        <v>WR.2.3</v>
      </c>
      <c r="S243" t="s">
        <v>753</v>
      </c>
      <c r="T243" s="43">
        <v>0</v>
      </c>
      <c r="U243"/>
      <c r="V243"/>
      <c r="W243" s="45">
        <f t="shared" si="17"/>
        <v>0</v>
      </c>
      <c r="X243" t="s">
        <v>448</v>
      </c>
      <c r="Y243"/>
      <c r="Z243"/>
      <c r="AA243"/>
      <c r="AB243" t="s">
        <v>275</v>
      </c>
      <c r="AC243" t="s">
        <v>394</v>
      </c>
      <c r="AD243" t="s">
        <v>401</v>
      </c>
      <c r="AE243" t="s">
        <v>695</v>
      </c>
      <c r="AF243" t="s">
        <v>321</v>
      </c>
      <c r="AG243" t="s">
        <v>472</v>
      </c>
      <c r="AH243" s="7" t="s">
        <v>733</v>
      </c>
      <c r="AI243" t="s">
        <v>320</v>
      </c>
      <c r="AJ243" t="s">
        <v>320</v>
      </c>
      <c r="AK243" t="s">
        <v>320</v>
      </c>
    </row>
    <row r="244" spans="1:37" s="10" customFormat="1" ht="13.25" customHeight="1" x14ac:dyDescent="0.15">
      <c r="A244" s="7" t="s">
        <v>325</v>
      </c>
      <c r="B244" s="7" t="s">
        <v>324</v>
      </c>
      <c r="C244" s="7" t="s">
        <v>304</v>
      </c>
      <c r="D244" s="7" t="s">
        <v>305</v>
      </c>
      <c r="E244" s="7" t="s">
        <v>305</v>
      </c>
      <c r="F244" s="7" t="s">
        <v>306</v>
      </c>
      <c r="G244" s="7" t="s">
        <v>306</v>
      </c>
      <c r="H244"/>
      <c r="I244" t="str">
        <f t="shared" si="14"/>
        <v>2020-01-01</v>
      </c>
      <c r="J244" t="s">
        <v>270</v>
      </c>
      <c r="K244"/>
      <c r="L244"/>
      <c r="M244" t="s">
        <v>555</v>
      </c>
      <c r="N244" t="s">
        <v>221</v>
      </c>
      <c r="O244">
        <v>3</v>
      </c>
      <c r="P244">
        <v>1</v>
      </c>
      <c r="Q244" t="str">
        <f t="shared" si="15"/>
        <v>WR.3</v>
      </c>
      <c r="R244" t="str">
        <f t="shared" si="16"/>
        <v>WR.3.1</v>
      </c>
      <c r="S244" t="s">
        <v>757</v>
      </c>
      <c r="T244">
        <v>0</v>
      </c>
      <c r="U244"/>
      <c r="V244" t="s">
        <v>577</v>
      </c>
      <c r="W244">
        <f t="shared" si="17"/>
        <v>0</v>
      </c>
      <c r="X244" t="str">
        <f>V244</f>
        <v>number</v>
      </c>
      <c r="Y244"/>
      <c r="Z244"/>
      <c r="AA244"/>
      <c r="AB244" t="s">
        <v>275</v>
      </c>
      <c r="AC244" t="s">
        <v>394</v>
      </c>
      <c r="AD244" t="s">
        <v>674</v>
      </c>
      <c r="AE244" t="s">
        <v>716</v>
      </c>
      <c r="AF244" t="s">
        <v>321</v>
      </c>
      <c r="AG244" t="s">
        <v>556</v>
      </c>
      <c r="AH244" s="7" t="s">
        <v>748</v>
      </c>
      <c r="AI244" t="s">
        <v>320</v>
      </c>
      <c r="AJ244" t="s">
        <v>320</v>
      </c>
      <c r="AK244" t="s">
        <v>320</v>
      </c>
    </row>
    <row r="245" spans="1:37" s="10" customFormat="1" ht="13.25" customHeight="1" x14ac:dyDescent="0.15">
      <c r="A245" s="7" t="s">
        <v>325</v>
      </c>
      <c r="B245" s="7" t="s">
        <v>324</v>
      </c>
      <c r="C245" s="7" t="s">
        <v>304</v>
      </c>
      <c r="D245" s="7" t="s">
        <v>305</v>
      </c>
      <c r="E245" s="7" t="s">
        <v>305</v>
      </c>
      <c r="F245" s="7" t="s">
        <v>306</v>
      </c>
      <c r="G245" s="7" t="s">
        <v>306</v>
      </c>
      <c r="H245"/>
      <c r="I245" t="str">
        <f t="shared" si="14"/>
        <v>2020-01-01</v>
      </c>
      <c r="J245" t="s">
        <v>270</v>
      </c>
      <c r="K245"/>
      <c r="L245"/>
      <c r="M245" t="s">
        <v>557</v>
      </c>
      <c r="N245" t="s">
        <v>221</v>
      </c>
      <c r="O245">
        <v>3</v>
      </c>
      <c r="P245">
        <v>2</v>
      </c>
      <c r="Q245" t="str">
        <f t="shared" si="15"/>
        <v>WR.3</v>
      </c>
      <c r="R245" t="str">
        <f t="shared" si="16"/>
        <v>WR.3.2</v>
      </c>
      <c r="S245" t="s">
        <v>758</v>
      </c>
      <c r="T245"/>
      <c r="U245"/>
      <c r="V245"/>
      <c r="W245"/>
      <c r="X245"/>
      <c r="Y245"/>
      <c r="Z245"/>
      <c r="AA245"/>
      <c r="AB245" t="s">
        <v>275</v>
      </c>
      <c r="AC245" t="s">
        <v>394</v>
      </c>
      <c r="AD245" t="s">
        <v>674</v>
      </c>
      <c r="AE245" t="s">
        <v>686</v>
      </c>
      <c r="AF245" t="s">
        <v>321</v>
      </c>
      <c r="AG245" t="s">
        <v>558</v>
      </c>
      <c r="AH245" s="7" t="s">
        <v>742</v>
      </c>
      <c r="AI245" t="s">
        <v>320</v>
      </c>
      <c r="AJ245" t="s">
        <v>320</v>
      </c>
      <c r="AK245" s="21" t="s">
        <v>580</v>
      </c>
    </row>
    <row r="246" spans="1:37" s="10" customFormat="1" ht="13.25" customHeight="1" x14ac:dyDescent="0.15">
      <c r="A246" s="11" t="s">
        <v>31</v>
      </c>
      <c r="B246" s="11" t="s">
        <v>30</v>
      </c>
      <c r="C246" s="11" t="s">
        <v>32</v>
      </c>
      <c r="D246" s="11" t="s">
        <v>33</v>
      </c>
      <c r="E246" s="11" t="s">
        <v>34</v>
      </c>
      <c r="F246" s="11" t="s">
        <v>35</v>
      </c>
      <c r="G246" s="11" t="s">
        <v>35</v>
      </c>
      <c r="H246" s="11" t="s">
        <v>71</v>
      </c>
      <c r="I246" s="11" t="str">
        <f t="shared" si="14"/>
        <v>2016-01-01</v>
      </c>
      <c r="J246" s="11" t="s">
        <v>69</v>
      </c>
      <c r="M246" s="10" t="s">
        <v>105</v>
      </c>
      <c r="N246" s="10" t="s">
        <v>107</v>
      </c>
      <c r="O246" s="10">
        <v>1</v>
      </c>
      <c r="P246" s="10">
        <v>1</v>
      </c>
      <c r="Q246" s="10" t="str">
        <f t="shared" si="15"/>
        <v>EF.1</v>
      </c>
      <c r="R246" s="10" t="str">
        <f t="shared" si="16"/>
        <v>EF.1.1</v>
      </c>
      <c r="S246" s="11" t="s">
        <v>158</v>
      </c>
      <c r="T246" s="12">
        <v>5048891</v>
      </c>
      <c r="V246" s="11" t="s">
        <v>108</v>
      </c>
      <c r="W246" s="11">
        <f t="shared" ref="W246:W277" si="18">T246</f>
        <v>5048891</v>
      </c>
      <c r="X246" s="11" t="s">
        <v>108</v>
      </c>
      <c r="Y246" s="11" t="s">
        <v>40</v>
      </c>
      <c r="Z246" s="11">
        <v>5</v>
      </c>
      <c r="AB246" s="11" t="s">
        <v>41</v>
      </c>
      <c r="AC246" s="11" t="s">
        <v>565</v>
      </c>
      <c r="AD246" s="11" t="s">
        <v>657</v>
      </c>
      <c r="AE246" s="11" t="s">
        <v>320</v>
      </c>
      <c r="AF246" s="11" t="s">
        <v>730</v>
      </c>
      <c r="AH246" s="11"/>
      <c r="AI246" s="10" t="s">
        <v>320</v>
      </c>
      <c r="AJ246" s="10" t="s">
        <v>320</v>
      </c>
      <c r="AK246" s="10" t="s">
        <v>320</v>
      </c>
    </row>
    <row r="247" spans="1:37" s="10" customFormat="1" ht="13.25" customHeight="1" x14ac:dyDescent="0.15">
      <c r="A247" s="11" t="s">
        <v>31</v>
      </c>
      <c r="B247" s="11" t="s">
        <v>30</v>
      </c>
      <c r="C247" s="11" t="s">
        <v>32</v>
      </c>
      <c r="D247" s="11" t="s">
        <v>33</v>
      </c>
      <c r="E247" s="11" t="s">
        <v>34</v>
      </c>
      <c r="F247" s="11" t="s">
        <v>35</v>
      </c>
      <c r="G247" s="11" t="s">
        <v>35</v>
      </c>
      <c r="I247" s="10" t="str">
        <f t="shared" si="14"/>
        <v>2016-01-01</v>
      </c>
      <c r="J247" s="11" t="s">
        <v>69</v>
      </c>
      <c r="M247" s="10" t="s">
        <v>105</v>
      </c>
      <c r="N247" s="10" t="s">
        <v>107</v>
      </c>
      <c r="O247" s="10">
        <v>1</v>
      </c>
      <c r="P247" s="10">
        <v>1</v>
      </c>
      <c r="Q247" s="10" t="str">
        <f t="shared" si="15"/>
        <v>EF.1</v>
      </c>
      <c r="R247" s="10" t="str">
        <f t="shared" si="16"/>
        <v>EF.1.1</v>
      </c>
      <c r="S247" s="11" t="s">
        <v>106</v>
      </c>
      <c r="T247" s="12">
        <v>5414197</v>
      </c>
      <c r="V247" s="11" t="s">
        <v>108</v>
      </c>
      <c r="W247" s="11">
        <f t="shared" si="18"/>
        <v>5414197</v>
      </c>
      <c r="X247" s="11" t="s">
        <v>108</v>
      </c>
      <c r="Y247" s="11" t="s">
        <v>40</v>
      </c>
      <c r="Z247" s="11">
        <v>2</v>
      </c>
      <c r="AB247" s="11" t="s">
        <v>41</v>
      </c>
      <c r="AC247" s="11" t="s">
        <v>565</v>
      </c>
      <c r="AD247" s="11" t="s">
        <v>657</v>
      </c>
      <c r="AE247" s="11" t="s">
        <v>320</v>
      </c>
      <c r="AF247" s="11" t="s">
        <v>730</v>
      </c>
      <c r="AG247" s="10" t="s">
        <v>658</v>
      </c>
      <c r="AH247" s="7" t="s">
        <v>732</v>
      </c>
      <c r="AI247" s="10" t="s">
        <v>320</v>
      </c>
      <c r="AJ247" s="10" t="s">
        <v>320</v>
      </c>
      <c r="AK247" s="10" t="s">
        <v>320</v>
      </c>
    </row>
    <row r="248" spans="1:37" s="10" customFormat="1" ht="13.25" customHeight="1" x14ac:dyDescent="0.15">
      <c r="A248" s="11" t="s">
        <v>31</v>
      </c>
      <c r="B248" s="11" t="s">
        <v>30</v>
      </c>
      <c r="C248" s="11" t="s">
        <v>32</v>
      </c>
      <c r="D248" s="11" t="s">
        <v>33</v>
      </c>
      <c r="E248" s="11" t="s">
        <v>34</v>
      </c>
      <c r="F248" s="11" t="s">
        <v>35</v>
      </c>
      <c r="G248" s="11" t="s">
        <v>35</v>
      </c>
      <c r="I248" s="10" t="str">
        <f t="shared" si="14"/>
        <v>2016-01-01</v>
      </c>
      <c r="J248" s="11" t="s">
        <v>69</v>
      </c>
      <c r="M248" s="10" t="s">
        <v>111</v>
      </c>
      <c r="N248" s="10" t="s">
        <v>107</v>
      </c>
      <c r="O248" s="10">
        <v>1</v>
      </c>
      <c r="P248" s="10">
        <v>10</v>
      </c>
      <c r="Q248" s="10" t="str">
        <f t="shared" si="15"/>
        <v>EF.1</v>
      </c>
      <c r="R248" s="10" t="str">
        <f t="shared" si="16"/>
        <v>EF.1.10</v>
      </c>
      <c r="S248" s="11" t="s">
        <v>112</v>
      </c>
      <c r="T248" s="12">
        <v>365306</v>
      </c>
      <c r="V248" s="11" t="s">
        <v>108</v>
      </c>
      <c r="W248" s="11">
        <f t="shared" si="18"/>
        <v>365306</v>
      </c>
      <c r="X248" s="11" t="s">
        <v>108</v>
      </c>
      <c r="Y248" s="11" t="s">
        <v>40</v>
      </c>
      <c r="Z248" s="11">
        <v>2</v>
      </c>
      <c r="AA248" s="16">
        <v>6</v>
      </c>
      <c r="AB248" s="11" t="s">
        <v>41</v>
      </c>
      <c r="AC248" s="11" t="s">
        <v>565</v>
      </c>
      <c r="AD248" s="11" t="s">
        <v>657</v>
      </c>
      <c r="AE248" s="11" t="s">
        <v>660</v>
      </c>
      <c r="AF248" s="11" t="s">
        <v>730</v>
      </c>
      <c r="AH248" s="11"/>
      <c r="AI248" s="10" t="s">
        <v>320</v>
      </c>
      <c r="AJ248" s="10" t="s">
        <v>320</v>
      </c>
      <c r="AK248" s="10" t="s">
        <v>320</v>
      </c>
    </row>
    <row r="249" spans="1:37" s="10" customFormat="1" ht="13.25" customHeight="1" x14ac:dyDescent="0.15">
      <c r="A249" s="11" t="s">
        <v>31</v>
      </c>
      <c r="B249" s="11" t="s">
        <v>30</v>
      </c>
      <c r="C249" s="11" t="s">
        <v>32</v>
      </c>
      <c r="D249" s="11" t="s">
        <v>33</v>
      </c>
      <c r="E249" s="11" t="s">
        <v>34</v>
      </c>
      <c r="F249" s="11" t="s">
        <v>35</v>
      </c>
      <c r="G249" s="11" t="s">
        <v>35</v>
      </c>
      <c r="I249" s="10" t="str">
        <f t="shared" si="14"/>
        <v>2016-01-01</v>
      </c>
      <c r="J249" s="11" t="s">
        <v>69</v>
      </c>
      <c r="M249" s="10" t="s">
        <v>115</v>
      </c>
      <c r="N249" s="10" t="s">
        <v>107</v>
      </c>
      <c r="O249" s="10">
        <v>1</v>
      </c>
      <c r="P249" s="10">
        <v>11</v>
      </c>
      <c r="Q249" s="10" t="str">
        <f t="shared" si="15"/>
        <v>EF.1</v>
      </c>
      <c r="R249" s="10" t="str">
        <f t="shared" si="16"/>
        <v>EF.1.11</v>
      </c>
      <c r="S249" s="11" t="s">
        <v>116</v>
      </c>
      <c r="T249" s="12">
        <v>4055299</v>
      </c>
      <c r="V249" s="11" t="s">
        <v>108</v>
      </c>
      <c r="W249" s="11">
        <f t="shared" si="18"/>
        <v>4055299</v>
      </c>
      <c r="X249" s="11" t="s">
        <v>108</v>
      </c>
      <c r="Y249" s="11" t="s">
        <v>40</v>
      </c>
      <c r="Z249" s="11">
        <v>2</v>
      </c>
      <c r="AB249" s="11" t="s">
        <v>41</v>
      </c>
      <c r="AC249" s="11" t="s">
        <v>565</v>
      </c>
      <c r="AD249" s="11" t="s">
        <v>657</v>
      </c>
      <c r="AE249" s="11" t="s">
        <v>116</v>
      </c>
      <c r="AF249" s="11" t="s">
        <v>730</v>
      </c>
      <c r="AH249" s="11"/>
      <c r="AI249" s="10" t="s">
        <v>320</v>
      </c>
      <c r="AJ249" s="10" t="s">
        <v>320</v>
      </c>
      <c r="AK249" s="10" t="s">
        <v>320</v>
      </c>
    </row>
    <row r="250" spans="1:37" s="10" customFormat="1" ht="13.25" customHeight="1" x14ac:dyDescent="0.15">
      <c r="A250" s="11" t="s">
        <v>31</v>
      </c>
      <c r="B250" s="11" t="s">
        <v>30</v>
      </c>
      <c r="C250" s="11" t="s">
        <v>32</v>
      </c>
      <c r="D250" s="11" t="s">
        <v>33</v>
      </c>
      <c r="E250" s="11" t="s">
        <v>34</v>
      </c>
      <c r="F250" s="11" t="s">
        <v>35</v>
      </c>
      <c r="G250" s="11" t="s">
        <v>35</v>
      </c>
      <c r="I250" s="10" t="str">
        <f t="shared" si="14"/>
        <v>2016-01-01</v>
      </c>
      <c r="J250" s="11" t="s">
        <v>69</v>
      </c>
      <c r="M250" s="10" t="s">
        <v>117</v>
      </c>
      <c r="N250" s="10" t="s">
        <v>107</v>
      </c>
      <c r="O250" s="10">
        <v>1</v>
      </c>
      <c r="P250" s="10">
        <v>12</v>
      </c>
      <c r="Q250" s="10" t="str">
        <f t="shared" si="15"/>
        <v>EF.1</v>
      </c>
      <c r="R250" s="10" t="str">
        <f t="shared" si="16"/>
        <v>EF.1.12</v>
      </c>
      <c r="S250" s="11" t="s">
        <v>118</v>
      </c>
      <c r="T250" s="12">
        <v>796802</v>
      </c>
      <c r="V250" s="11" t="s">
        <v>108</v>
      </c>
      <c r="W250" s="11">
        <f t="shared" si="18"/>
        <v>796802</v>
      </c>
      <c r="X250" s="11" t="s">
        <v>108</v>
      </c>
      <c r="Y250" s="11" t="s">
        <v>40</v>
      </c>
      <c r="Z250" s="11">
        <v>2</v>
      </c>
      <c r="AB250" s="11" t="s">
        <v>41</v>
      </c>
      <c r="AC250" s="11" t="s">
        <v>565</v>
      </c>
      <c r="AD250" s="11" t="s">
        <v>657</v>
      </c>
      <c r="AE250" s="11" t="s">
        <v>118</v>
      </c>
      <c r="AF250" s="11" t="s">
        <v>730</v>
      </c>
      <c r="AH250" s="11"/>
      <c r="AI250" s="10" t="s">
        <v>320</v>
      </c>
      <c r="AJ250" s="10" t="s">
        <v>320</v>
      </c>
      <c r="AK250" s="10" t="s">
        <v>320</v>
      </c>
    </row>
    <row r="251" spans="1:37" s="10" customFormat="1" ht="13.25" customHeight="1" x14ac:dyDescent="0.15">
      <c r="A251" s="11" t="s">
        <v>31</v>
      </c>
      <c r="B251" s="11" t="s">
        <v>30</v>
      </c>
      <c r="C251" s="11" t="s">
        <v>32</v>
      </c>
      <c r="D251" s="11" t="s">
        <v>33</v>
      </c>
      <c r="E251" s="11" t="s">
        <v>34</v>
      </c>
      <c r="F251" s="11" t="s">
        <v>35</v>
      </c>
      <c r="G251" s="11" t="s">
        <v>35</v>
      </c>
      <c r="I251" s="10" t="str">
        <f t="shared" si="14"/>
        <v>2016-01-01</v>
      </c>
      <c r="J251" s="11" t="s">
        <v>69</v>
      </c>
      <c r="M251" s="10" t="s">
        <v>119</v>
      </c>
      <c r="N251" s="10" t="s">
        <v>107</v>
      </c>
      <c r="O251" s="10">
        <v>1</v>
      </c>
      <c r="P251" s="10">
        <v>13</v>
      </c>
      <c r="Q251" s="10" t="str">
        <f t="shared" si="15"/>
        <v>EF.1</v>
      </c>
      <c r="R251" s="10" t="str">
        <f t="shared" si="16"/>
        <v>EF.1.13</v>
      </c>
      <c r="S251" s="11" t="s">
        <v>120</v>
      </c>
      <c r="T251" s="11">
        <v>542</v>
      </c>
      <c r="V251" s="11" t="s">
        <v>108</v>
      </c>
      <c r="W251" s="11">
        <f t="shared" si="18"/>
        <v>542</v>
      </c>
      <c r="X251" s="11" t="s">
        <v>108</v>
      </c>
      <c r="Y251" s="11" t="s">
        <v>40</v>
      </c>
      <c r="Z251" s="11">
        <v>2</v>
      </c>
      <c r="AB251" s="11" t="s">
        <v>41</v>
      </c>
      <c r="AC251" s="11" t="s">
        <v>565</v>
      </c>
      <c r="AD251" s="11" t="s">
        <v>657</v>
      </c>
      <c r="AE251" s="11" t="s">
        <v>120</v>
      </c>
      <c r="AF251" s="11" t="s">
        <v>730</v>
      </c>
      <c r="AH251" s="11"/>
      <c r="AI251" s="10" t="s">
        <v>320</v>
      </c>
      <c r="AJ251" s="10" t="s">
        <v>320</v>
      </c>
      <c r="AK251" s="10" t="s">
        <v>320</v>
      </c>
    </row>
    <row r="252" spans="1:37" s="10" customFormat="1" ht="13.25" customHeight="1" x14ac:dyDescent="0.15">
      <c r="A252" s="11" t="s">
        <v>31</v>
      </c>
      <c r="B252" s="11" t="s">
        <v>30</v>
      </c>
      <c r="C252" s="11" t="s">
        <v>32</v>
      </c>
      <c r="D252" s="11" t="s">
        <v>33</v>
      </c>
      <c r="E252" s="11" t="s">
        <v>34</v>
      </c>
      <c r="F252" s="11" t="s">
        <v>35</v>
      </c>
      <c r="G252" s="11" t="s">
        <v>35</v>
      </c>
      <c r="H252" s="11" t="s">
        <v>76</v>
      </c>
      <c r="I252" s="11" t="str">
        <f t="shared" si="14"/>
        <v>2016-01-01</v>
      </c>
      <c r="J252" s="11" t="s">
        <v>69</v>
      </c>
      <c r="M252" s="10" t="s">
        <v>163</v>
      </c>
      <c r="N252" s="10" t="s">
        <v>107</v>
      </c>
      <c r="O252" s="10">
        <v>1</v>
      </c>
      <c r="P252" s="10">
        <v>14</v>
      </c>
      <c r="Q252" s="10" t="str">
        <f t="shared" si="15"/>
        <v>EF.1</v>
      </c>
      <c r="R252" s="10" t="str">
        <f t="shared" si="16"/>
        <v>EF.1.14</v>
      </c>
      <c r="S252" s="11" t="s">
        <v>164</v>
      </c>
      <c r="T252" s="12">
        <v>50821</v>
      </c>
      <c r="U252" s="11" t="s">
        <v>165</v>
      </c>
      <c r="V252" s="11" t="s">
        <v>108</v>
      </c>
      <c r="W252" s="11">
        <f t="shared" si="18"/>
        <v>50821</v>
      </c>
      <c r="X252" s="11" t="s">
        <v>108</v>
      </c>
      <c r="Y252" s="11" t="s">
        <v>40</v>
      </c>
      <c r="Z252" s="11">
        <v>5</v>
      </c>
      <c r="AB252" s="11" t="s">
        <v>41</v>
      </c>
      <c r="AC252" s="11" t="s">
        <v>565</v>
      </c>
      <c r="AD252" s="11" t="s">
        <v>657</v>
      </c>
      <c r="AE252" s="11" t="s">
        <v>666</v>
      </c>
      <c r="AF252" s="11" t="s">
        <v>730</v>
      </c>
      <c r="AH252" s="11"/>
      <c r="AI252" s="10" t="s">
        <v>320</v>
      </c>
      <c r="AJ252" s="10" t="s">
        <v>320</v>
      </c>
      <c r="AK252" s="10" t="s">
        <v>320</v>
      </c>
    </row>
    <row r="253" spans="1:37" s="10" customFormat="1" ht="13.25" customHeight="1" x14ac:dyDescent="0.15">
      <c r="A253" s="11" t="s">
        <v>31</v>
      </c>
      <c r="B253" s="11" t="s">
        <v>30</v>
      </c>
      <c r="C253" s="11" t="s">
        <v>32</v>
      </c>
      <c r="D253" s="11" t="s">
        <v>33</v>
      </c>
      <c r="E253" s="11" t="s">
        <v>34</v>
      </c>
      <c r="F253" s="11" t="s">
        <v>35</v>
      </c>
      <c r="G253" s="11" t="s">
        <v>35</v>
      </c>
      <c r="H253" s="11" t="s">
        <v>78</v>
      </c>
      <c r="I253" s="11" t="str">
        <f t="shared" si="14"/>
        <v>2016-01-01</v>
      </c>
      <c r="J253" s="11" t="s">
        <v>69</v>
      </c>
      <c r="M253" s="10" t="s">
        <v>163</v>
      </c>
      <c r="N253" s="10" t="s">
        <v>107</v>
      </c>
      <c r="O253" s="10">
        <v>1</v>
      </c>
      <c r="P253" s="10">
        <v>14</v>
      </c>
      <c r="Q253" s="10" t="str">
        <f t="shared" si="15"/>
        <v>EF.1</v>
      </c>
      <c r="R253" s="10" t="str">
        <f t="shared" si="16"/>
        <v>EF.1.14</v>
      </c>
      <c r="S253" s="11" t="s">
        <v>166</v>
      </c>
      <c r="T253" s="12">
        <v>21256</v>
      </c>
      <c r="U253" s="11" t="s">
        <v>165</v>
      </c>
      <c r="V253" s="11" t="s">
        <v>108</v>
      </c>
      <c r="W253" s="11">
        <f t="shared" si="18"/>
        <v>21256</v>
      </c>
      <c r="X253" s="11" t="s">
        <v>108</v>
      </c>
      <c r="Y253" s="11" t="s">
        <v>40</v>
      </c>
      <c r="Z253" s="11">
        <v>5</v>
      </c>
      <c r="AB253" s="11" t="s">
        <v>41</v>
      </c>
      <c r="AC253" s="11" t="s">
        <v>565</v>
      </c>
      <c r="AD253" s="11" t="s">
        <v>657</v>
      </c>
      <c r="AE253" s="11" t="s">
        <v>666</v>
      </c>
      <c r="AF253" s="11" t="s">
        <v>730</v>
      </c>
      <c r="AH253" s="11"/>
      <c r="AI253" s="10" t="s">
        <v>320</v>
      </c>
      <c r="AJ253" s="10" t="s">
        <v>320</v>
      </c>
      <c r="AK253" s="10" t="s">
        <v>320</v>
      </c>
    </row>
    <row r="254" spans="1:37" s="5" customFormat="1" ht="13.25" customHeight="1" x14ac:dyDescent="0.15">
      <c r="A254" s="11" t="s">
        <v>31</v>
      </c>
      <c r="B254" s="11" t="s">
        <v>30</v>
      </c>
      <c r="C254" s="11" t="s">
        <v>32</v>
      </c>
      <c r="D254" s="11" t="s">
        <v>33</v>
      </c>
      <c r="E254" s="11" t="s">
        <v>34</v>
      </c>
      <c r="F254" s="11" t="s">
        <v>35</v>
      </c>
      <c r="G254" s="11" t="s">
        <v>35</v>
      </c>
      <c r="H254" s="11" t="s">
        <v>80</v>
      </c>
      <c r="I254" s="11" t="str">
        <f t="shared" si="14"/>
        <v>2016-01-01</v>
      </c>
      <c r="J254" s="11" t="s">
        <v>69</v>
      </c>
      <c r="K254" s="10"/>
      <c r="L254" s="10"/>
      <c r="M254" s="10" t="s">
        <v>163</v>
      </c>
      <c r="N254" s="10" t="s">
        <v>107</v>
      </c>
      <c r="O254" s="10">
        <v>1</v>
      </c>
      <c r="P254" s="10">
        <v>14</v>
      </c>
      <c r="Q254" s="10" t="str">
        <f t="shared" si="15"/>
        <v>EF.1</v>
      </c>
      <c r="R254" s="10" t="str">
        <f t="shared" si="16"/>
        <v>EF.1.14</v>
      </c>
      <c r="S254" s="11" t="s">
        <v>167</v>
      </c>
      <c r="T254" s="12">
        <v>1443</v>
      </c>
      <c r="U254" s="11" t="s">
        <v>165</v>
      </c>
      <c r="V254" s="11" t="s">
        <v>108</v>
      </c>
      <c r="W254" s="11">
        <f t="shared" si="18"/>
        <v>1443</v>
      </c>
      <c r="X254" s="11" t="s">
        <v>108</v>
      </c>
      <c r="Y254" s="11" t="s">
        <v>40</v>
      </c>
      <c r="Z254" s="11">
        <v>5</v>
      </c>
      <c r="AA254" s="10"/>
      <c r="AB254" s="11" t="s">
        <v>41</v>
      </c>
      <c r="AC254" s="11" t="s">
        <v>565</v>
      </c>
      <c r="AD254" s="11" t="s">
        <v>657</v>
      </c>
      <c r="AE254" s="11" t="s">
        <v>666</v>
      </c>
      <c r="AF254" s="11" t="s">
        <v>730</v>
      </c>
      <c r="AG254" s="10"/>
      <c r="AH254" s="11"/>
      <c r="AI254" s="10" t="s">
        <v>320</v>
      </c>
      <c r="AJ254" s="10" t="s">
        <v>320</v>
      </c>
      <c r="AK254" s="10" t="s">
        <v>320</v>
      </c>
    </row>
    <row r="255" spans="1:37" s="5" customFormat="1" ht="13.25" customHeight="1" x14ac:dyDescent="0.15">
      <c r="A255" s="11" t="s">
        <v>31</v>
      </c>
      <c r="B255" s="11" t="s">
        <v>30</v>
      </c>
      <c r="C255" s="11" t="s">
        <v>32</v>
      </c>
      <c r="D255" s="11" t="s">
        <v>33</v>
      </c>
      <c r="E255" s="11" t="s">
        <v>34</v>
      </c>
      <c r="F255" s="11" t="s">
        <v>35</v>
      </c>
      <c r="G255" s="11" t="s">
        <v>35</v>
      </c>
      <c r="H255" s="11" t="s">
        <v>95</v>
      </c>
      <c r="I255" s="11" t="str">
        <f t="shared" si="14"/>
        <v>2016-01-01</v>
      </c>
      <c r="J255" s="11" t="s">
        <v>69</v>
      </c>
      <c r="K255" s="10"/>
      <c r="L255" s="10"/>
      <c r="M255" s="10" t="s">
        <v>163</v>
      </c>
      <c r="N255" s="10" t="s">
        <v>107</v>
      </c>
      <c r="O255" s="10">
        <v>1</v>
      </c>
      <c r="P255" s="10">
        <v>14</v>
      </c>
      <c r="Q255" s="10" t="str">
        <f t="shared" si="15"/>
        <v>EF.1</v>
      </c>
      <c r="R255" s="10" t="str">
        <f t="shared" si="16"/>
        <v>EF.1.14</v>
      </c>
      <c r="S255" s="11" t="s">
        <v>168</v>
      </c>
      <c r="T255" s="12">
        <v>154212</v>
      </c>
      <c r="U255" s="11" t="s">
        <v>165</v>
      </c>
      <c r="V255" s="11" t="s">
        <v>108</v>
      </c>
      <c r="W255" s="11">
        <f t="shared" si="18"/>
        <v>154212</v>
      </c>
      <c r="X255" s="11" t="s">
        <v>108</v>
      </c>
      <c r="Y255" s="11" t="s">
        <v>40</v>
      </c>
      <c r="Z255" s="11">
        <v>5</v>
      </c>
      <c r="AA255" s="10"/>
      <c r="AB255" s="11" t="s">
        <v>41</v>
      </c>
      <c r="AC255" s="11" t="s">
        <v>565</v>
      </c>
      <c r="AD255" s="11" t="s">
        <v>657</v>
      </c>
      <c r="AE255" s="11" t="s">
        <v>666</v>
      </c>
      <c r="AF255" s="11" t="s">
        <v>730</v>
      </c>
      <c r="AG255" s="10"/>
      <c r="AH255" s="11"/>
      <c r="AI255" s="10" t="s">
        <v>320</v>
      </c>
      <c r="AJ255" s="10" t="s">
        <v>320</v>
      </c>
      <c r="AK255" s="10" t="s">
        <v>320</v>
      </c>
    </row>
    <row r="256" spans="1:37" s="5" customFormat="1" ht="13.25" customHeight="1" x14ac:dyDescent="0.15">
      <c r="A256" s="11" t="s">
        <v>31</v>
      </c>
      <c r="B256" s="11" t="s">
        <v>30</v>
      </c>
      <c r="C256" s="11" t="s">
        <v>32</v>
      </c>
      <c r="D256" s="11" t="s">
        <v>33</v>
      </c>
      <c r="E256" s="11" t="s">
        <v>34</v>
      </c>
      <c r="F256" s="11" t="s">
        <v>35</v>
      </c>
      <c r="G256" s="11" t="s">
        <v>35</v>
      </c>
      <c r="H256" s="10"/>
      <c r="I256" s="10" t="str">
        <f t="shared" si="14"/>
        <v>2016-01-01</v>
      </c>
      <c r="J256" s="11" t="s">
        <v>69</v>
      </c>
      <c r="K256" s="10"/>
      <c r="L256" s="10"/>
      <c r="M256" s="10" t="s">
        <v>169</v>
      </c>
      <c r="N256" s="10" t="s">
        <v>107</v>
      </c>
      <c r="O256" s="10">
        <v>1</v>
      </c>
      <c r="P256" s="10">
        <v>15</v>
      </c>
      <c r="Q256" s="10" t="str">
        <f t="shared" si="15"/>
        <v>EF.1</v>
      </c>
      <c r="R256" s="10" t="str">
        <f t="shared" si="16"/>
        <v>EF.1.15</v>
      </c>
      <c r="S256" s="11" t="s">
        <v>170</v>
      </c>
      <c r="T256" s="12">
        <v>61403</v>
      </c>
      <c r="U256" s="11" t="s">
        <v>165</v>
      </c>
      <c r="V256" s="11" t="s">
        <v>108</v>
      </c>
      <c r="W256" s="11">
        <f t="shared" si="18"/>
        <v>61403</v>
      </c>
      <c r="X256" s="11" t="s">
        <v>108</v>
      </c>
      <c r="Y256" s="11" t="s">
        <v>40</v>
      </c>
      <c r="Z256" s="11">
        <v>5</v>
      </c>
      <c r="AA256" s="10"/>
      <c r="AB256" s="11" t="s">
        <v>41</v>
      </c>
      <c r="AC256" s="11" t="s">
        <v>565</v>
      </c>
      <c r="AD256" s="11" t="s">
        <v>657</v>
      </c>
      <c r="AE256" s="11" t="s">
        <v>170</v>
      </c>
      <c r="AF256" s="11" t="s">
        <v>730</v>
      </c>
      <c r="AG256" s="10"/>
      <c r="AH256" s="11"/>
      <c r="AI256" s="10" t="s">
        <v>320</v>
      </c>
      <c r="AJ256" s="10" t="s">
        <v>320</v>
      </c>
      <c r="AK256" s="10" t="s">
        <v>320</v>
      </c>
    </row>
    <row r="257" spans="1:37" s="5" customFormat="1" ht="13.25" customHeight="1" x14ac:dyDescent="0.15">
      <c r="A257" s="11" t="s">
        <v>31</v>
      </c>
      <c r="B257" s="11" t="s">
        <v>30</v>
      </c>
      <c r="C257" s="11" t="s">
        <v>32</v>
      </c>
      <c r="D257" s="11" t="s">
        <v>33</v>
      </c>
      <c r="E257" s="11" t="s">
        <v>34</v>
      </c>
      <c r="F257" s="11" t="s">
        <v>35</v>
      </c>
      <c r="G257" s="11" t="s">
        <v>35</v>
      </c>
      <c r="H257" s="10"/>
      <c r="I257" s="10" t="str">
        <f t="shared" si="14"/>
        <v>2016-01-01</v>
      </c>
      <c r="J257" s="11" t="s">
        <v>69</v>
      </c>
      <c r="K257" s="10"/>
      <c r="L257" s="10"/>
      <c r="M257" s="10" t="s">
        <v>172</v>
      </c>
      <c r="N257" s="10" t="s">
        <v>107</v>
      </c>
      <c r="O257" s="10">
        <v>1</v>
      </c>
      <c r="P257" s="10">
        <v>16</v>
      </c>
      <c r="Q257" s="10" t="str">
        <f t="shared" si="15"/>
        <v>EF.1</v>
      </c>
      <c r="R257" s="10" t="str">
        <f t="shared" si="16"/>
        <v>EF.1.16</v>
      </c>
      <c r="S257" s="11" t="s">
        <v>173</v>
      </c>
      <c r="T257" s="12">
        <v>10316</v>
      </c>
      <c r="U257" s="11" t="s">
        <v>165</v>
      </c>
      <c r="V257" s="11" t="s">
        <v>108</v>
      </c>
      <c r="W257" s="11">
        <f t="shared" si="18"/>
        <v>10316</v>
      </c>
      <c r="X257" s="11" t="s">
        <v>108</v>
      </c>
      <c r="Y257" s="11" t="s">
        <v>40</v>
      </c>
      <c r="Z257" s="11">
        <v>5</v>
      </c>
      <c r="AA257" s="10"/>
      <c r="AB257" s="11" t="s">
        <v>41</v>
      </c>
      <c r="AC257" s="11" t="s">
        <v>565</v>
      </c>
      <c r="AD257" s="11" t="s">
        <v>657</v>
      </c>
      <c r="AE257" s="11" t="s">
        <v>173</v>
      </c>
      <c r="AF257" s="11" t="s">
        <v>730</v>
      </c>
      <c r="AG257" s="10"/>
      <c r="AH257" s="11"/>
      <c r="AI257" s="10" t="s">
        <v>320</v>
      </c>
      <c r="AJ257" s="10" t="s">
        <v>320</v>
      </c>
      <c r="AK257" s="10" t="s">
        <v>320</v>
      </c>
    </row>
    <row r="258" spans="1:37" s="5" customFormat="1" ht="13.25" customHeight="1" x14ac:dyDescent="0.15">
      <c r="A258" s="11" t="s">
        <v>31</v>
      </c>
      <c r="B258" s="11" t="s">
        <v>30</v>
      </c>
      <c r="C258" s="11" t="s">
        <v>32</v>
      </c>
      <c r="D258" s="11" t="s">
        <v>33</v>
      </c>
      <c r="E258" s="11" t="s">
        <v>34</v>
      </c>
      <c r="F258" s="11" t="s">
        <v>35</v>
      </c>
      <c r="G258" s="11" t="s">
        <v>35</v>
      </c>
      <c r="H258" s="10"/>
      <c r="I258" s="10" t="str">
        <f t="shared" ref="I258:I321" si="19">_xlfn.CONCAT(SUBSTITUTE(J258,"FY","20"),"-01-01")</f>
        <v>2016-01-01</v>
      </c>
      <c r="J258" s="11" t="s">
        <v>69</v>
      </c>
      <c r="K258" s="10"/>
      <c r="L258" s="10"/>
      <c r="M258" s="10" t="s">
        <v>175</v>
      </c>
      <c r="N258" s="10" t="s">
        <v>107</v>
      </c>
      <c r="O258" s="10">
        <v>1</v>
      </c>
      <c r="P258" s="10">
        <v>17</v>
      </c>
      <c r="Q258" s="10" t="str">
        <f t="shared" ref="Q258:Q321" si="20">_xlfn.CONCAT($N258,".",$O258)</f>
        <v>EF.1</v>
      </c>
      <c r="R258" s="10" t="str">
        <f t="shared" ref="R258:R321" si="21">_xlfn.CONCAT($N258,".",$O258,".",$P258)</f>
        <v>EF.1.17</v>
      </c>
      <c r="S258" s="11" t="s">
        <v>176</v>
      </c>
      <c r="T258" s="12">
        <v>101886</v>
      </c>
      <c r="U258" s="11" t="s">
        <v>165</v>
      </c>
      <c r="V258" s="11" t="s">
        <v>108</v>
      </c>
      <c r="W258" s="11">
        <f t="shared" si="18"/>
        <v>101886</v>
      </c>
      <c r="X258" s="11" t="s">
        <v>108</v>
      </c>
      <c r="Y258" s="11" t="s">
        <v>40</v>
      </c>
      <c r="Z258" s="11">
        <v>5</v>
      </c>
      <c r="AA258" s="10"/>
      <c r="AB258" s="11" t="s">
        <v>41</v>
      </c>
      <c r="AC258" s="11" t="s">
        <v>565</v>
      </c>
      <c r="AD258" s="11" t="s">
        <v>657</v>
      </c>
      <c r="AE258" s="11" t="s">
        <v>176</v>
      </c>
      <c r="AF258" s="11" t="s">
        <v>730</v>
      </c>
      <c r="AG258" s="10"/>
      <c r="AH258" s="11"/>
      <c r="AI258" s="10" t="s">
        <v>320</v>
      </c>
      <c r="AJ258" s="10" t="s">
        <v>320</v>
      </c>
      <c r="AK258" s="10" t="s">
        <v>320</v>
      </c>
    </row>
    <row r="259" spans="1:37" s="5" customFormat="1" ht="13.25" customHeight="1" x14ac:dyDescent="0.15">
      <c r="A259" s="11" t="s">
        <v>31</v>
      </c>
      <c r="B259" s="11" t="s">
        <v>30</v>
      </c>
      <c r="C259" s="11" t="s">
        <v>32</v>
      </c>
      <c r="D259" s="11" t="s">
        <v>33</v>
      </c>
      <c r="E259" s="11" t="s">
        <v>34</v>
      </c>
      <c r="F259" s="11" t="s">
        <v>35</v>
      </c>
      <c r="G259" s="11" t="s">
        <v>35</v>
      </c>
      <c r="H259" s="10"/>
      <c r="I259" s="10" t="str">
        <f t="shared" si="19"/>
        <v>2016-01-01</v>
      </c>
      <c r="J259" s="11" t="s">
        <v>69</v>
      </c>
      <c r="K259" s="10"/>
      <c r="L259" s="10"/>
      <c r="M259" s="10" t="s">
        <v>178</v>
      </c>
      <c r="N259" s="10" t="s">
        <v>107</v>
      </c>
      <c r="O259" s="10">
        <v>1</v>
      </c>
      <c r="P259" s="10">
        <v>18</v>
      </c>
      <c r="Q259" s="10" t="str">
        <f t="shared" si="20"/>
        <v>EF.1</v>
      </c>
      <c r="R259" s="10" t="str">
        <f t="shared" si="21"/>
        <v>EF.1.18</v>
      </c>
      <c r="S259" s="11" t="s">
        <v>179</v>
      </c>
      <c r="T259" s="12">
        <v>54127</v>
      </c>
      <c r="U259" s="11" t="s">
        <v>165</v>
      </c>
      <c r="V259" s="11" t="s">
        <v>108</v>
      </c>
      <c r="W259" s="11">
        <f t="shared" si="18"/>
        <v>54127</v>
      </c>
      <c r="X259" s="11" t="s">
        <v>108</v>
      </c>
      <c r="Y259" s="11" t="s">
        <v>40</v>
      </c>
      <c r="Z259" s="11">
        <v>5</v>
      </c>
      <c r="AA259" s="10"/>
      <c r="AB259" s="11" t="s">
        <v>41</v>
      </c>
      <c r="AC259" s="11" t="s">
        <v>565</v>
      </c>
      <c r="AD259" s="11" t="s">
        <v>657</v>
      </c>
      <c r="AE259" s="11" t="s">
        <v>179</v>
      </c>
      <c r="AF259" s="11" t="s">
        <v>730</v>
      </c>
      <c r="AG259" s="10"/>
      <c r="AH259" s="11"/>
      <c r="AI259" s="10" t="s">
        <v>320</v>
      </c>
      <c r="AJ259" s="10" t="s">
        <v>320</v>
      </c>
      <c r="AK259" s="10" t="s">
        <v>320</v>
      </c>
    </row>
    <row r="260" spans="1:37" s="5" customFormat="1" ht="13.25" customHeight="1" x14ac:dyDescent="0.15">
      <c r="A260" s="11" t="s">
        <v>31</v>
      </c>
      <c r="B260" s="11" t="s">
        <v>30</v>
      </c>
      <c r="C260" s="11" t="s">
        <v>32</v>
      </c>
      <c r="D260" s="11" t="s">
        <v>33</v>
      </c>
      <c r="E260" s="11" t="s">
        <v>34</v>
      </c>
      <c r="F260" s="11" t="s">
        <v>35</v>
      </c>
      <c r="G260" s="11" t="s">
        <v>35</v>
      </c>
      <c r="H260" s="11" t="s">
        <v>76</v>
      </c>
      <c r="I260" s="11" t="str">
        <f t="shared" si="19"/>
        <v>2016-01-01</v>
      </c>
      <c r="J260" s="11" t="s">
        <v>69</v>
      </c>
      <c r="K260" s="10"/>
      <c r="L260" s="10"/>
      <c r="M260" s="10" t="s">
        <v>181</v>
      </c>
      <c r="N260" s="10" t="s">
        <v>107</v>
      </c>
      <c r="O260" s="10">
        <v>1</v>
      </c>
      <c r="P260" s="10">
        <v>19</v>
      </c>
      <c r="Q260" s="10" t="str">
        <f t="shared" si="20"/>
        <v>EF.1</v>
      </c>
      <c r="R260" s="10" t="str">
        <f t="shared" si="21"/>
        <v>EF.1.19</v>
      </c>
      <c r="S260" s="11" t="s">
        <v>182</v>
      </c>
      <c r="T260" s="12">
        <v>538714</v>
      </c>
      <c r="U260" s="10"/>
      <c r="V260" s="11" t="s">
        <v>108</v>
      </c>
      <c r="W260" s="11">
        <f t="shared" si="18"/>
        <v>538714</v>
      </c>
      <c r="X260" s="11" t="s">
        <v>108</v>
      </c>
      <c r="Y260" s="11" t="s">
        <v>40</v>
      </c>
      <c r="Z260" s="11">
        <v>6</v>
      </c>
      <c r="AA260" s="10"/>
      <c r="AB260" s="11" t="s">
        <v>41</v>
      </c>
      <c r="AC260" s="11" t="s">
        <v>565</v>
      </c>
      <c r="AD260" s="11" t="s">
        <v>657</v>
      </c>
      <c r="AE260" s="11" t="s">
        <v>667</v>
      </c>
      <c r="AF260" s="11" t="s">
        <v>730</v>
      </c>
      <c r="AG260" s="10"/>
      <c r="AH260" s="11"/>
      <c r="AI260" s="10" t="s">
        <v>320</v>
      </c>
      <c r="AJ260" s="10" t="s">
        <v>320</v>
      </c>
      <c r="AK260" s="10" t="s">
        <v>320</v>
      </c>
    </row>
    <row r="261" spans="1:37" s="5" customFormat="1" ht="13.25" customHeight="1" x14ac:dyDescent="0.15">
      <c r="A261" s="11" t="s">
        <v>31</v>
      </c>
      <c r="B261" s="11" t="s">
        <v>30</v>
      </c>
      <c r="C261" s="11" t="s">
        <v>32</v>
      </c>
      <c r="D261" s="11" t="s">
        <v>33</v>
      </c>
      <c r="E261" s="11" t="s">
        <v>34</v>
      </c>
      <c r="F261" s="11" t="s">
        <v>35</v>
      </c>
      <c r="G261" s="11" t="s">
        <v>35</v>
      </c>
      <c r="H261" s="11" t="s">
        <v>78</v>
      </c>
      <c r="I261" s="11" t="str">
        <f t="shared" si="19"/>
        <v>2016-01-01</v>
      </c>
      <c r="J261" s="11" t="s">
        <v>69</v>
      </c>
      <c r="K261" s="10"/>
      <c r="L261" s="10"/>
      <c r="M261" s="10" t="s">
        <v>181</v>
      </c>
      <c r="N261" s="10" t="s">
        <v>107</v>
      </c>
      <c r="O261" s="10">
        <v>1</v>
      </c>
      <c r="P261" s="10">
        <v>19</v>
      </c>
      <c r="Q261" s="10" t="str">
        <f t="shared" si="20"/>
        <v>EF.1</v>
      </c>
      <c r="R261" s="10" t="str">
        <f t="shared" si="21"/>
        <v>EF.1.19</v>
      </c>
      <c r="S261" s="11" t="s">
        <v>183</v>
      </c>
      <c r="T261" s="12">
        <v>841725</v>
      </c>
      <c r="U261" s="10"/>
      <c r="V261" s="11" t="s">
        <v>108</v>
      </c>
      <c r="W261" s="11">
        <f t="shared" si="18"/>
        <v>841725</v>
      </c>
      <c r="X261" s="11" t="s">
        <v>108</v>
      </c>
      <c r="Y261" s="11" t="s">
        <v>40</v>
      </c>
      <c r="Z261" s="11">
        <v>6</v>
      </c>
      <c r="AA261" s="10"/>
      <c r="AB261" s="11" t="s">
        <v>41</v>
      </c>
      <c r="AC261" s="11" t="s">
        <v>565</v>
      </c>
      <c r="AD261" s="11" t="s">
        <v>657</v>
      </c>
      <c r="AE261" s="11" t="s">
        <v>667</v>
      </c>
      <c r="AF261" s="11" t="s">
        <v>730</v>
      </c>
      <c r="AG261" s="10"/>
      <c r="AH261" s="11"/>
      <c r="AI261" s="10" t="s">
        <v>320</v>
      </c>
      <c r="AJ261" s="10" t="s">
        <v>320</v>
      </c>
      <c r="AK261" s="10" t="s">
        <v>320</v>
      </c>
    </row>
    <row r="262" spans="1:37" s="5" customFormat="1" ht="13.25" customHeight="1" x14ac:dyDescent="0.15">
      <c r="A262" s="11" t="s">
        <v>31</v>
      </c>
      <c r="B262" s="11" t="s">
        <v>30</v>
      </c>
      <c r="C262" s="11" t="s">
        <v>32</v>
      </c>
      <c r="D262" s="11" t="s">
        <v>33</v>
      </c>
      <c r="E262" s="11" t="s">
        <v>34</v>
      </c>
      <c r="F262" s="11" t="s">
        <v>35</v>
      </c>
      <c r="G262" s="11" t="s">
        <v>35</v>
      </c>
      <c r="H262" s="11" t="s">
        <v>80</v>
      </c>
      <c r="I262" s="11" t="str">
        <f t="shared" si="19"/>
        <v>2016-01-01</v>
      </c>
      <c r="J262" s="11" t="s">
        <v>69</v>
      </c>
      <c r="K262" s="10"/>
      <c r="L262" s="10"/>
      <c r="M262" s="10" t="s">
        <v>181</v>
      </c>
      <c r="N262" s="10" t="s">
        <v>107</v>
      </c>
      <c r="O262" s="10">
        <v>1</v>
      </c>
      <c r="P262" s="10">
        <v>19</v>
      </c>
      <c r="Q262" s="10" t="str">
        <f t="shared" si="20"/>
        <v>EF.1</v>
      </c>
      <c r="R262" s="10" t="str">
        <f t="shared" si="21"/>
        <v>EF.1.19</v>
      </c>
      <c r="S262" s="11" t="s">
        <v>184</v>
      </c>
      <c r="T262" s="12">
        <v>60417</v>
      </c>
      <c r="U262" s="10"/>
      <c r="V262" s="11" t="s">
        <v>108</v>
      </c>
      <c r="W262" s="11">
        <f t="shared" si="18"/>
        <v>60417</v>
      </c>
      <c r="X262" s="11" t="s">
        <v>108</v>
      </c>
      <c r="Y262" s="11" t="s">
        <v>40</v>
      </c>
      <c r="Z262" s="11">
        <v>6</v>
      </c>
      <c r="AA262" s="10"/>
      <c r="AB262" s="11" t="s">
        <v>41</v>
      </c>
      <c r="AC262" s="11" t="s">
        <v>565</v>
      </c>
      <c r="AD262" s="11" t="s">
        <v>657</v>
      </c>
      <c r="AE262" s="11" t="s">
        <v>667</v>
      </c>
      <c r="AF262" s="11" t="s">
        <v>730</v>
      </c>
      <c r="AG262" s="10"/>
      <c r="AH262" s="11"/>
      <c r="AI262" s="10" t="s">
        <v>320</v>
      </c>
      <c r="AJ262" s="10" t="s">
        <v>320</v>
      </c>
      <c r="AK262" s="10" t="s">
        <v>320</v>
      </c>
    </row>
    <row r="263" spans="1:37" s="5" customFormat="1" ht="13.25" customHeight="1" x14ac:dyDescent="0.15">
      <c r="A263" s="11" t="s">
        <v>31</v>
      </c>
      <c r="B263" s="11" t="s">
        <v>30</v>
      </c>
      <c r="C263" s="11" t="s">
        <v>32</v>
      </c>
      <c r="D263" s="11" t="s">
        <v>33</v>
      </c>
      <c r="E263" s="11" t="s">
        <v>34</v>
      </c>
      <c r="F263" s="11" t="s">
        <v>35</v>
      </c>
      <c r="G263" s="11" t="s">
        <v>35</v>
      </c>
      <c r="H263" s="11" t="s">
        <v>95</v>
      </c>
      <c r="I263" s="11" t="str">
        <f t="shared" si="19"/>
        <v>2016-01-01</v>
      </c>
      <c r="J263" s="11" t="s">
        <v>69</v>
      </c>
      <c r="K263" s="10"/>
      <c r="L263" s="10"/>
      <c r="M263" s="10" t="s">
        <v>181</v>
      </c>
      <c r="N263" s="10" t="s">
        <v>107</v>
      </c>
      <c r="O263" s="10">
        <v>1</v>
      </c>
      <c r="P263" s="10">
        <v>19</v>
      </c>
      <c r="Q263" s="10" t="str">
        <f t="shared" si="20"/>
        <v>EF.1</v>
      </c>
      <c r="R263" s="10" t="str">
        <f t="shared" si="21"/>
        <v>EF.1.19</v>
      </c>
      <c r="S263" s="11" t="s">
        <v>185</v>
      </c>
      <c r="T263" s="12">
        <v>3411786</v>
      </c>
      <c r="U263" s="10"/>
      <c r="V263" s="11" t="s">
        <v>108</v>
      </c>
      <c r="W263" s="11">
        <f t="shared" si="18"/>
        <v>3411786</v>
      </c>
      <c r="X263" s="11" t="s">
        <v>108</v>
      </c>
      <c r="Y263" s="11" t="s">
        <v>40</v>
      </c>
      <c r="Z263" s="11">
        <v>6</v>
      </c>
      <c r="AA263" s="10"/>
      <c r="AB263" s="11" t="s">
        <v>41</v>
      </c>
      <c r="AC263" s="11" t="s">
        <v>565</v>
      </c>
      <c r="AD263" s="11" t="s">
        <v>657</v>
      </c>
      <c r="AE263" s="11" t="s">
        <v>667</v>
      </c>
      <c r="AF263" s="11" t="s">
        <v>730</v>
      </c>
      <c r="AG263" s="10"/>
      <c r="AH263" s="11"/>
      <c r="AI263" s="10" t="s">
        <v>320</v>
      </c>
      <c r="AJ263" s="10" t="s">
        <v>320</v>
      </c>
      <c r="AK263" s="10" t="s">
        <v>320</v>
      </c>
    </row>
    <row r="264" spans="1:37" s="5" customFormat="1" ht="13.25" customHeight="1" x14ac:dyDescent="0.15">
      <c r="A264" s="11" t="s">
        <v>31</v>
      </c>
      <c r="B264" s="11" t="s">
        <v>30</v>
      </c>
      <c r="C264" s="11" t="s">
        <v>32</v>
      </c>
      <c r="D264" s="11" t="s">
        <v>33</v>
      </c>
      <c r="E264" s="11" t="s">
        <v>34</v>
      </c>
      <c r="F264" s="11" t="s">
        <v>35</v>
      </c>
      <c r="G264" s="11" t="s">
        <v>35</v>
      </c>
      <c r="H264" s="10"/>
      <c r="I264" s="10" t="str">
        <f t="shared" si="19"/>
        <v>2016-01-01</v>
      </c>
      <c r="J264" s="11" t="s">
        <v>69</v>
      </c>
      <c r="K264" s="10"/>
      <c r="L264" s="10"/>
      <c r="M264" s="10" t="s">
        <v>186</v>
      </c>
      <c r="N264" s="10" t="s">
        <v>107</v>
      </c>
      <c r="O264" s="10">
        <v>1</v>
      </c>
      <c r="P264" s="10">
        <v>20</v>
      </c>
      <c r="Q264" s="10" t="str">
        <f t="shared" si="20"/>
        <v>EF.1</v>
      </c>
      <c r="R264" s="10" t="str">
        <f t="shared" si="21"/>
        <v>EF.1.20</v>
      </c>
      <c r="S264" s="11" t="s">
        <v>187</v>
      </c>
      <c r="T264" s="12">
        <v>4066230</v>
      </c>
      <c r="U264" s="10"/>
      <c r="V264" s="11" t="s">
        <v>108</v>
      </c>
      <c r="W264" s="11">
        <f t="shared" si="18"/>
        <v>4066230</v>
      </c>
      <c r="X264" s="11" t="s">
        <v>108</v>
      </c>
      <c r="Y264" s="11" t="s">
        <v>40</v>
      </c>
      <c r="Z264" s="11">
        <v>6</v>
      </c>
      <c r="AA264" s="11" t="s">
        <v>188</v>
      </c>
      <c r="AB264" s="11" t="s">
        <v>41</v>
      </c>
      <c r="AC264" s="11" t="s">
        <v>565</v>
      </c>
      <c r="AD264" s="11" t="s">
        <v>657</v>
      </c>
      <c r="AE264" s="11" t="s">
        <v>187</v>
      </c>
      <c r="AF264" s="11" t="s">
        <v>730</v>
      </c>
      <c r="AG264" s="10"/>
      <c r="AH264" s="11"/>
      <c r="AI264" s="10" t="s">
        <v>320</v>
      </c>
      <c r="AJ264" s="10" t="s">
        <v>320</v>
      </c>
      <c r="AK264" s="10" t="s">
        <v>320</v>
      </c>
    </row>
    <row r="265" spans="1:37" s="5" customFormat="1" ht="13.25" customHeight="1" x14ac:dyDescent="0.15">
      <c r="A265" s="11" t="s">
        <v>31</v>
      </c>
      <c r="B265" s="11" t="s">
        <v>30</v>
      </c>
      <c r="C265" s="11" t="s">
        <v>32</v>
      </c>
      <c r="D265" s="11" t="s">
        <v>33</v>
      </c>
      <c r="E265" s="11" t="s">
        <v>34</v>
      </c>
      <c r="F265" s="11" t="s">
        <v>35</v>
      </c>
      <c r="G265" s="11" t="s">
        <v>35</v>
      </c>
      <c r="H265" s="10"/>
      <c r="I265" s="10" t="str">
        <f t="shared" si="19"/>
        <v>2016-01-01</v>
      </c>
      <c r="J265" s="11" t="s">
        <v>69</v>
      </c>
      <c r="K265" s="10"/>
      <c r="L265" s="10"/>
      <c r="M265" s="10" t="s">
        <v>189</v>
      </c>
      <c r="N265" s="10" t="s">
        <v>107</v>
      </c>
      <c r="O265" s="10">
        <v>1</v>
      </c>
      <c r="P265" s="10">
        <v>21</v>
      </c>
      <c r="Q265" s="10" t="str">
        <f t="shared" si="20"/>
        <v>EF.1</v>
      </c>
      <c r="R265" s="10" t="str">
        <f t="shared" si="21"/>
        <v>EF.1.21</v>
      </c>
      <c r="S265" s="11" t="s">
        <v>190</v>
      </c>
      <c r="T265" s="11">
        <v>0</v>
      </c>
      <c r="U265" s="10"/>
      <c r="V265" s="11" t="s">
        <v>108</v>
      </c>
      <c r="W265" s="11">
        <f t="shared" si="18"/>
        <v>0</v>
      </c>
      <c r="X265" s="11" t="s">
        <v>108</v>
      </c>
      <c r="Y265" s="11" t="s">
        <v>40</v>
      </c>
      <c r="Z265" s="11">
        <v>6</v>
      </c>
      <c r="AA265" s="11" t="s">
        <v>191</v>
      </c>
      <c r="AB265" s="11" t="s">
        <v>41</v>
      </c>
      <c r="AC265" s="11" t="s">
        <v>565</v>
      </c>
      <c r="AD265" s="11" t="s">
        <v>657</v>
      </c>
      <c r="AE265" s="11" t="s">
        <v>190</v>
      </c>
      <c r="AF265" s="11" t="s">
        <v>730</v>
      </c>
      <c r="AG265" s="10"/>
      <c r="AH265" s="11"/>
      <c r="AI265" s="10" t="s">
        <v>320</v>
      </c>
      <c r="AJ265" s="10" t="s">
        <v>320</v>
      </c>
      <c r="AK265" s="10" t="s">
        <v>320</v>
      </c>
    </row>
    <row r="266" spans="1:37" s="5" customFormat="1" ht="13.25" customHeight="1" x14ac:dyDescent="0.15">
      <c r="A266" s="11" t="s">
        <v>31</v>
      </c>
      <c r="B266" s="11" t="s">
        <v>30</v>
      </c>
      <c r="C266" s="11" t="s">
        <v>32</v>
      </c>
      <c r="D266" s="11" t="s">
        <v>33</v>
      </c>
      <c r="E266" s="11" t="s">
        <v>34</v>
      </c>
      <c r="F266" s="11" t="s">
        <v>35</v>
      </c>
      <c r="G266" s="11" t="s">
        <v>35</v>
      </c>
      <c r="H266" s="10"/>
      <c r="I266" s="10" t="str">
        <f t="shared" si="19"/>
        <v>2016-01-01</v>
      </c>
      <c r="J266" s="11" t="s">
        <v>69</v>
      </c>
      <c r="K266" s="10"/>
      <c r="L266" s="10"/>
      <c r="M266" s="10" t="s">
        <v>192</v>
      </c>
      <c r="N266" s="10" t="s">
        <v>107</v>
      </c>
      <c r="O266" s="10">
        <v>1</v>
      </c>
      <c r="P266" s="10">
        <v>22</v>
      </c>
      <c r="Q266" s="10" t="str">
        <f t="shared" si="20"/>
        <v>EF.1</v>
      </c>
      <c r="R266" s="10" t="str">
        <f t="shared" si="21"/>
        <v>EF.1.22</v>
      </c>
      <c r="S266" s="11" t="s">
        <v>193</v>
      </c>
      <c r="T266" s="12">
        <v>121000</v>
      </c>
      <c r="U266" s="10"/>
      <c r="V266" s="11" t="s">
        <v>108</v>
      </c>
      <c r="W266" s="11">
        <f t="shared" si="18"/>
        <v>121000</v>
      </c>
      <c r="X266" s="11" t="s">
        <v>108</v>
      </c>
      <c r="Y266" s="11" t="s">
        <v>40</v>
      </c>
      <c r="Z266" s="11">
        <v>6</v>
      </c>
      <c r="AA266" s="11" t="s">
        <v>194</v>
      </c>
      <c r="AB266" s="11" t="s">
        <v>41</v>
      </c>
      <c r="AC266" s="11" t="s">
        <v>565</v>
      </c>
      <c r="AD266" s="11" t="s">
        <v>657</v>
      </c>
      <c r="AE266" s="11" t="s">
        <v>193</v>
      </c>
      <c r="AF266" s="11" t="s">
        <v>730</v>
      </c>
      <c r="AG266" s="10"/>
      <c r="AH266" s="11"/>
      <c r="AI266" s="10" t="s">
        <v>320</v>
      </c>
      <c r="AJ266" s="10" t="s">
        <v>320</v>
      </c>
      <c r="AK266" s="10" t="s">
        <v>320</v>
      </c>
    </row>
    <row r="267" spans="1:37" s="8" customFormat="1" ht="13.25" customHeight="1" x14ac:dyDescent="0.15">
      <c r="A267" s="11" t="s">
        <v>31</v>
      </c>
      <c r="B267" s="11" t="s">
        <v>30</v>
      </c>
      <c r="C267" s="11" t="s">
        <v>32</v>
      </c>
      <c r="D267" s="11" t="s">
        <v>33</v>
      </c>
      <c r="E267" s="11" t="s">
        <v>34</v>
      </c>
      <c r="F267" s="11" t="s">
        <v>35</v>
      </c>
      <c r="G267" s="11" t="s">
        <v>35</v>
      </c>
      <c r="H267" s="10"/>
      <c r="I267" s="10" t="str">
        <f t="shared" si="19"/>
        <v>2016-01-01</v>
      </c>
      <c r="J267" s="11" t="s">
        <v>69</v>
      </c>
      <c r="K267" s="10"/>
      <c r="L267" s="10"/>
      <c r="M267" s="10" t="s">
        <v>195</v>
      </c>
      <c r="N267" s="10" t="s">
        <v>107</v>
      </c>
      <c r="O267" s="10">
        <v>1</v>
      </c>
      <c r="P267" s="10">
        <v>23</v>
      </c>
      <c r="Q267" s="10" t="str">
        <f t="shared" si="20"/>
        <v>EF.1</v>
      </c>
      <c r="R267" s="10" t="str">
        <f t="shared" si="21"/>
        <v>EF.1.23</v>
      </c>
      <c r="S267" s="11" t="s">
        <v>196</v>
      </c>
      <c r="T267" s="12">
        <v>408734</v>
      </c>
      <c r="U267" s="10"/>
      <c r="V267" s="11" t="s">
        <v>108</v>
      </c>
      <c r="W267" s="11">
        <f t="shared" si="18"/>
        <v>408734</v>
      </c>
      <c r="X267" s="11" t="s">
        <v>108</v>
      </c>
      <c r="Y267" s="11" t="s">
        <v>40</v>
      </c>
      <c r="Z267" s="11">
        <v>6</v>
      </c>
      <c r="AA267" s="11" t="s">
        <v>197</v>
      </c>
      <c r="AB267" s="11" t="s">
        <v>41</v>
      </c>
      <c r="AC267" s="11" t="s">
        <v>565</v>
      </c>
      <c r="AD267" s="11" t="s">
        <v>657</v>
      </c>
      <c r="AE267" s="11" t="s">
        <v>196</v>
      </c>
      <c r="AF267" s="11" t="s">
        <v>730</v>
      </c>
      <c r="AG267" s="10"/>
      <c r="AH267" s="11"/>
      <c r="AI267" s="10" t="s">
        <v>320</v>
      </c>
      <c r="AJ267" s="10" t="s">
        <v>320</v>
      </c>
      <c r="AK267" s="10" t="s">
        <v>320</v>
      </c>
    </row>
    <row r="268" spans="1:37" s="8" customFormat="1" ht="13.25" customHeight="1" x14ac:dyDescent="0.15">
      <c r="A268" s="11" t="s">
        <v>31</v>
      </c>
      <c r="B268" s="11" t="s">
        <v>30</v>
      </c>
      <c r="C268" s="11" t="s">
        <v>32</v>
      </c>
      <c r="D268" s="11" t="s">
        <v>33</v>
      </c>
      <c r="E268" s="11" t="s">
        <v>34</v>
      </c>
      <c r="F268" s="11" t="s">
        <v>35</v>
      </c>
      <c r="G268" s="11" t="s">
        <v>35</v>
      </c>
      <c r="H268" s="10"/>
      <c r="I268" s="10" t="str">
        <f t="shared" si="19"/>
        <v>2016-01-01</v>
      </c>
      <c r="J268" s="11" t="s">
        <v>69</v>
      </c>
      <c r="K268" s="10"/>
      <c r="L268" s="10"/>
      <c r="M268" s="10" t="s">
        <v>198</v>
      </c>
      <c r="N268" s="10" t="s">
        <v>107</v>
      </c>
      <c r="O268" s="10">
        <v>1</v>
      </c>
      <c r="P268" s="10">
        <v>24</v>
      </c>
      <c r="Q268" s="10" t="str">
        <f t="shared" si="20"/>
        <v>EF.1</v>
      </c>
      <c r="R268" s="10" t="str">
        <f t="shared" si="21"/>
        <v>EF.1.24</v>
      </c>
      <c r="S268" s="11" t="s">
        <v>199</v>
      </c>
      <c r="T268" s="12">
        <v>150000</v>
      </c>
      <c r="U268" s="10"/>
      <c r="V268" s="11" t="s">
        <v>108</v>
      </c>
      <c r="W268" s="11">
        <f t="shared" si="18"/>
        <v>150000</v>
      </c>
      <c r="X268" s="11" t="s">
        <v>108</v>
      </c>
      <c r="Y268" s="11" t="s">
        <v>40</v>
      </c>
      <c r="Z268" s="11">
        <v>6</v>
      </c>
      <c r="AA268" s="11" t="s">
        <v>200</v>
      </c>
      <c r="AB268" s="11" t="s">
        <v>41</v>
      </c>
      <c r="AC268" s="11" t="s">
        <v>565</v>
      </c>
      <c r="AD268" s="11" t="s">
        <v>657</v>
      </c>
      <c r="AE268" s="11" t="s">
        <v>199</v>
      </c>
      <c r="AF268" s="11" t="s">
        <v>730</v>
      </c>
      <c r="AG268" s="10"/>
      <c r="AH268" s="11"/>
      <c r="AI268" s="10" t="s">
        <v>320</v>
      </c>
      <c r="AJ268" s="10" t="s">
        <v>320</v>
      </c>
      <c r="AK268" s="10" t="s">
        <v>320</v>
      </c>
    </row>
    <row r="269" spans="1:37" s="8" customFormat="1" ht="13.25" customHeight="1" x14ac:dyDescent="0.15">
      <c r="A269" s="11" t="s">
        <v>31</v>
      </c>
      <c r="B269" s="11" t="s">
        <v>30</v>
      </c>
      <c r="C269" s="11" t="s">
        <v>32</v>
      </c>
      <c r="D269" s="11" t="s">
        <v>33</v>
      </c>
      <c r="E269" s="11" t="s">
        <v>34</v>
      </c>
      <c r="F269" s="11" t="s">
        <v>35</v>
      </c>
      <c r="G269" s="11" t="s">
        <v>35</v>
      </c>
      <c r="H269" s="10"/>
      <c r="I269" s="10" t="str">
        <f t="shared" si="19"/>
        <v>2016-01-01</v>
      </c>
      <c r="J269" s="11" t="s">
        <v>69</v>
      </c>
      <c r="K269" s="10"/>
      <c r="L269" s="10"/>
      <c r="M269" s="10" t="s">
        <v>201</v>
      </c>
      <c r="N269" s="10" t="s">
        <v>107</v>
      </c>
      <c r="O269" s="10">
        <v>1</v>
      </c>
      <c r="P269" s="10">
        <v>25</v>
      </c>
      <c r="Q269" s="10" t="str">
        <f t="shared" si="20"/>
        <v>EF.1</v>
      </c>
      <c r="R269" s="10" t="str">
        <f t="shared" si="21"/>
        <v>EF.1.25</v>
      </c>
      <c r="S269" s="11" t="s">
        <v>202</v>
      </c>
      <c r="T269" s="12">
        <v>106679</v>
      </c>
      <c r="U269" s="10"/>
      <c r="V269" s="11" t="s">
        <v>108</v>
      </c>
      <c r="W269" s="11">
        <f t="shared" si="18"/>
        <v>106679</v>
      </c>
      <c r="X269" s="11" t="s">
        <v>108</v>
      </c>
      <c r="Y269" s="11" t="s">
        <v>40</v>
      </c>
      <c r="Z269" s="11">
        <v>6</v>
      </c>
      <c r="AA269" s="11" t="s">
        <v>203</v>
      </c>
      <c r="AB269" s="11" t="s">
        <v>41</v>
      </c>
      <c r="AC269" s="11" t="s">
        <v>565</v>
      </c>
      <c r="AD269" s="11" t="s">
        <v>657</v>
      </c>
      <c r="AE269" s="11" t="s">
        <v>202</v>
      </c>
      <c r="AF269" s="11" t="s">
        <v>730</v>
      </c>
      <c r="AG269" s="10"/>
      <c r="AH269" s="11"/>
      <c r="AI269" s="10" t="s">
        <v>320</v>
      </c>
      <c r="AJ269" s="10" t="s">
        <v>320</v>
      </c>
      <c r="AK269" s="10" t="s">
        <v>320</v>
      </c>
    </row>
    <row r="270" spans="1:37" s="8" customFormat="1" ht="13.25" customHeight="1" x14ac:dyDescent="0.15">
      <c r="A270" s="11" t="s">
        <v>31</v>
      </c>
      <c r="B270" s="11" t="s">
        <v>30</v>
      </c>
      <c r="C270" s="11" t="s">
        <v>32</v>
      </c>
      <c r="D270" s="11" t="s">
        <v>33</v>
      </c>
      <c r="E270" s="11" t="s">
        <v>34</v>
      </c>
      <c r="F270" s="11" t="s">
        <v>35</v>
      </c>
      <c r="G270" s="11" t="s">
        <v>35</v>
      </c>
      <c r="H270" s="11" t="s">
        <v>76</v>
      </c>
      <c r="I270" s="11" t="str">
        <f t="shared" si="19"/>
        <v>2016-01-01</v>
      </c>
      <c r="J270" s="11" t="s">
        <v>69</v>
      </c>
      <c r="K270" s="10"/>
      <c r="L270" s="10"/>
      <c r="M270" s="10" t="s">
        <v>109</v>
      </c>
      <c r="N270" s="10" t="s">
        <v>107</v>
      </c>
      <c r="O270" s="10">
        <v>1</v>
      </c>
      <c r="P270" s="10">
        <v>4</v>
      </c>
      <c r="Q270" s="10" t="str">
        <f t="shared" si="20"/>
        <v>EF.1</v>
      </c>
      <c r="R270" s="10" t="str">
        <f t="shared" si="21"/>
        <v>EF.1.4</v>
      </c>
      <c r="S270" s="11" t="s">
        <v>159</v>
      </c>
      <c r="T270" s="12">
        <v>585799</v>
      </c>
      <c r="U270" s="10"/>
      <c r="V270" s="11" t="s">
        <v>108</v>
      </c>
      <c r="W270" s="11">
        <f t="shared" si="18"/>
        <v>585799</v>
      </c>
      <c r="X270" s="11" t="s">
        <v>108</v>
      </c>
      <c r="Y270" s="11" t="s">
        <v>40</v>
      </c>
      <c r="Z270" s="11">
        <v>5</v>
      </c>
      <c r="AA270" s="10"/>
      <c r="AB270" s="11" t="s">
        <v>41</v>
      </c>
      <c r="AC270" s="11" t="s">
        <v>565</v>
      </c>
      <c r="AD270" s="11" t="s">
        <v>657</v>
      </c>
      <c r="AE270" s="11" t="s">
        <v>659</v>
      </c>
      <c r="AF270" s="11" t="s">
        <v>730</v>
      </c>
      <c r="AG270" s="10"/>
      <c r="AH270" s="11"/>
      <c r="AI270" s="10" t="s">
        <v>320</v>
      </c>
      <c r="AJ270" s="10" t="s">
        <v>320</v>
      </c>
      <c r="AK270" s="10" t="s">
        <v>320</v>
      </c>
    </row>
    <row r="271" spans="1:37" s="8" customFormat="1" ht="13.25" customHeight="1" x14ac:dyDescent="0.15">
      <c r="A271" s="11" t="s">
        <v>31</v>
      </c>
      <c r="B271" s="11" t="s">
        <v>30</v>
      </c>
      <c r="C271" s="11" t="s">
        <v>32</v>
      </c>
      <c r="D271" s="11" t="s">
        <v>33</v>
      </c>
      <c r="E271" s="11" t="s">
        <v>34</v>
      </c>
      <c r="F271" s="11" t="s">
        <v>35</v>
      </c>
      <c r="G271" s="11" t="s">
        <v>35</v>
      </c>
      <c r="H271" s="11" t="s">
        <v>78</v>
      </c>
      <c r="I271" s="11" t="str">
        <f t="shared" si="19"/>
        <v>2016-01-01</v>
      </c>
      <c r="J271" s="11" t="s">
        <v>69</v>
      </c>
      <c r="K271" s="10"/>
      <c r="L271" s="10"/>
      <c r="M271" s="10" t="s">
        <v>109</v>
      </c>
      <c r="N271" s="10" t="s">
        <v>107</v>
      </c>
      <c r="O271" s="10">
        <v>1</v>
      </c>
      <c r="P271" s="10">
        <v>4</v>
      </c>
      <c r="Q271" s="10" t="str">
        <f t="shared" si="20"/>
        <v>EF.1</v>
      </c>
      <c r="R271" s="10" t="str">
        <f t="shared" si="21"/>
        <v>EF.1.4</v>
      </c>
      <c r="S271" s="11" t="s">
        <v>160</v>
      </c>
      <c r="T271" s="12">
        <v>859029</v>
      </c>
      <c r="U271" s="10"/>
      <c r="V271" s="11" t="s">
        <v>108</v>
      </c>
      <c r="W271" s="11">
        <f t="shared" si="18"/>
        <v>859029</v>
      </c>
      <c r="X271" s="11" t="s">
        <v>108</v>
      </c>
      <c r="Y271" s="11" t="s">
        <v>40</v>
      </c>
      <c r="Z271" s="11">
        <v>5</v>
      </c>
      <c r="AA271" s="10"/>
      <c r="AB271" s="11" t="s">
        <v>41</v>
      </c>
      <c r="AC271" s="11" t="s">
        <v>565</v>
      </c>
      <c r="AD271" s="11" t="s">
        <v>657</v>
      </c>
      <c r="AE271" s="11" t="s">
        <v>659</v>
      </c>
      <c r="AF271" s="11" t="s">
        <v>730</v>
      </c>
      <c r="AG271" s="10"/>
      <c r="AH271" s="11"/>
      <c r="AI271" s="10" t="s">
        <v>320</v>
      </c>
      <c r="AJ271" s="10" t="s">
        <v>320</v>
      </c>
      <c r="AK271" s="10" t="s">
        <v>320</v>
      </c>
    </row>
    <row r="272" spans="1:37" s="8" customFormat="1" ht="13.25" customHeight="1" x14ac:dyDescent="0.15">
      <c r="A272" s="11" t="s">
        <v>31</v>
      </c>
      <c r="B272" s="11" t="s">
        <v>30</v>
      </c>
      <c r="C272" s="11" t="s">
        <v>32</v>
      </c>
      <c r="D272" s="11" t="s">
        <v>33</v>
      </c>
      <c r="E272" s="11" t="s">
        <v>34</v>
      </c>
      <c r="F272" s="11" t="s">
        <v>35</v>
      </c>
      <c r="G272" s="11" t="s">
        <v>35</v>
      </c>
      <c r="H272" s="11" t="s">
        <v>80</v>
      </c>
      <c r="I272" s="11" t="str">
        <f t="shared" si="19"/>
        <v>2016-01-01</v>
      </c>
      <c r="J272" s="11" t="s">
        <v>69</v>
      </c>
      <c r="K272" s="10"/>
      <c r="L272" s="10"/>
      <c r="M272" s="10" t="s">
        <v>109</v>
      </c>
      <c r="N272" s="10" t="s">
        <v>107</v>
      </c>
      <c r="O272" s="10">
        <v>1</v>
      </c>
      <c r="P272" s="10">
        <v>4</v>
      </c>
      <c r="Q272" s="10" t="str">
        <f t="shared" si="20"/>
        <v>EF.1</v>
      </c>
      <c r="R272" s="10" t="str">
        <f t="shared" si="21"/>
        <v>EF.1.4</v>
      </c>
      <c r="S272" s="11" t="s">
        <v>161</v>
      </c>
      <c r="T272" s="12">
        <v>63025</v>
      </c>
      <c r="U272" s="10"/>
      <c r="V272" s="11" t="s">
        <v>108</v>
      </c>
      <c r="W272" s="11">
        <f t="shared" si="18"/>
        <v>63025</v>
      </c>
      <c r="X272" s="11" t="s">
        <v>108</v>
      </c>
      <c r="Y272" s="11" t="s">
        <v>40</v>
      </c>
      <c r="Z272" s="11">
        <v>5</v>
      </c>
      <c r="AA272" s="10"/>
      <c r="AB272" s="11" t="s">
        <v>41</v>
      </c>
      <c r="AC272" s="11" t="s">
        <v>565</v>
      </c>
      <c r="AD272" s="11" t="s">
        <v>657</v>
      </c>
      <c r="AE272" s="11" t="s">
        <v>659</v>
      </c>
      <c r="AF272" s="11" t="s">
        <v>730</v>
      </c>
      <c r="AG272" s="10"/>
      <c r="AH272" s="11"/>
      <c r="AI272" s="10" t="s">
        <v>320</v>
      </c>
      <c r="AJ272" s="10" t="s">
        <v>320</v>
      </c>
      <c r="AK272" s="10" t="s">
        <v>320</v>
      </c>
    </row>
    <row r="273" spans="1:37" s="8" customFormat="1" ht="13.25" customHeight="1" x14ac:dyDescent="0.15">
      <c r="A273" s="11" t="s">
        <v>31</v>
      </c>
      <c r="B273" s="11" t="s">
        <v>30</v>
      </c>
      <c r="C273" s="11" t="s">
        <v>32</v>
      </c>
      <c r="D273" s="11" t="s">
        <v>33</v>
      </c>
      <c r="E273" s="11" t="s">
        <v>34</v>
      </c>
      <c r="F273" s="11" t="s">
        <v>35</v>
      </c>
      <c r="G273" s="11" t="s">
        <v>35</v>
      </c>
      <c r="H273" s="11" t="s">
        <v>95</v>
      </c>
      <c r="I273" s="11" t="str">
        <f t="shared" si="19"/>
        <v>2016-01-01</v>
      </c>
      <c r="J273" s="11" t="s">
        <v>69</v>
      </c>
      <c r="K273" s="10"/>
      <c r="L273" s="10"/>
      <c r="M273" s="10" t="s">
        <v>109</v>
      </c>
      <c r="N273" s="10" t="s">
        <v>107</v>
      </c>
      <c r="O273" s="10">
        <v>1</v>
      </c>
      <c r="P273" s="10">
        <v>4</v>
      </c>
      <c r="Q273" s="10" t="str">
        <f t="shared" si="20"/>
        <v>EF.1</v>
      </c>
      <c r="R273" s="10" t="str">
        <f t="shared" si="21"/>
        <v>EF.1.4</v>
      </c>
      <c r="S273" s="11" t="s">
        <v>162</v>
      </c>
      <c r="T273" s="12">
        <v>3541038</v>
      </c>
      <c r="U273" s="10"/>
      <c r="V273" s="11" t="s">
        <v>108</v>
      </c>
      <c r="W273" s="11">
        <f t="shared" si="18"/>
        <v>3541038</v>
      </c>
      <c r="X273" s="11" t="s">
        <v>108</v>
      </c>
      <c r="Y273" s="11" t="s">
        <v>40</v>
      </c>
      <c r="Z273" s="11">
        <v>5</v>
      </c>
      <c r="AA273" s="10"/>
      <c r="AB273" s="11" t="s">
        <v>41</v>
      </c>
      <c r="AC273" s="11" t="s">
        <v>565</v>
      </c>
      <c r="AD273" s="11" t="s">
        <v>657</v>
      </c>
      <c r="AE273" s="11" t="s">
        <v>659</v>
      </c>
      <c r="AF273" s="11" t="s">
        <v>730</v>
      </c>
      <c r="AG273" s="10"/>
      <c r="AH273" s="11"/>
      <c r="AI273" s="10" t="s">
        <v>320</v>
      </c>
      <c r="AJ273" s="10" t="s">
        <v>320</v>
      </c>
      <c r="AK273" s="10" t="s">
        <v>320</v>
      </c>
    </row>
    <row r="274" spans="1:37" s="8" customFormat="1" ht="13.25" customHeight="1" x14ac:dyDescent="0.15">
      <c r="A274" s="11" t="s">
        <v>31</v>
      </c>
      <c r="B274" s="11" t="s">
        <v>30</v>
      </c>
      <c r="C274" s="11" t="s">
        <v>32</v>
      </c>
      <c r="D274" s="11" t="s">
        <v>33</v>
      </c>
      <c r="E274" s="11" t="s">
        <v>34</v>
      </c>
      <c r="F274" s="11" t="s">
        <v>35</v>
      </c>
      <c r="G274" s="11" t="s">
        <v>35</v>
      </c>
      <c r="H274" s="10"/>
      <c r="I274" s="10" t="str">
        <f t="shared" si="19"/>
        <v>2016-01-01</v>
      </c>
      <c r="J274" s="11" t="s">
        <v>69</v>
      </c>
      <c r="K274" s="10"/>
      <c r="L274" s="10"/>
      <c r="M274" s="10" t="s">
        <v>109</v>
      </c>
      <c r="N274" s="10" t="s">
        <v>107</v>
      </c>
      <c r="O274" s="10">
        <v>1</v>
      </c>
      <c r="P274" s="10">
        <v>4</v>
      </c>
      <c r="Q274" s="10" t="str">
        <f t="shared" si="20"/>
        <v>EF.1</v>
      </c>
      <c r="R274" s="10" t="str">
        <f t="shared" si="21"/>
        <v>EF.1.4</v>
      </c>
      <c r="S274" s="11" t="s">
        <v>110</v>
      </c>
      <c r="T274" s="12">
        <v>5048891</v>
      </c>
      <c r="U274" s="10"/>
      <c r="V274" s="11" t="s">
        <v>108</v>
      </c>
      <c r="W274" s="11">
        <f t="shared" si="18"/>
        <v>5048891</v>
      </c>
      <c r="X274" s="11" t="s">
        <v>108</v>
      </c>
      <c r="Y274" s="11" t="s">
        <v>40</v>
      </c>
      <c r="Z274" s="11">
        <v>2</v>
      </c>
      <c r="AA274" s="10"/>
      <c r="AB274" s="11" t="s">
        <v>41</v>
      </c>
      <c r="AC274" s="11" t="s">
        <v>565</v>
      </c>
      <c r="AD274" s="11" t="s">
        <v>657</v>
      </c>
      <c r="AE274" s="11" t="s">
        <v>659</v>
      </c>
      <c r="AF274" s="11" t="s">
        <v>730</v>
      </c>
      <c r="AG274" s="10"/>
      <c r="AH274" s="11"/>
      <c r="AI274" s="10" t="s">
        <v>320</v>
      </c>
      <c r="AJ274" s="10" t="s">
        <v>320</v>
      </c>
      <c r="AK274" s="10" t="s">
        <v>320</v>
      </c>
    </row>
    <row r="275" spans="1:37" s="8" customFormat="1" ht="13.25" customHeight="1" x14ac:dyDescent="0.15">
      <c r="A275" s="11" t="s">
        <v>31</v>
      </c>
      <c r="B275" s="11" t="s">
        <v>30</v>
      </c>
      <c r="C275" s="11" t="s">
        <v>32</v>
      </c>
      <c r="D275" s="11" t="s">
        <v>33</v>
      </c>
      <c r="E275" s="11" t="s">
        <v>34</v>
      </c>
      <c r="F275" s="11" t="s">
        <v>35</v>
      </c>
      <c r="G275" s="11" t="s">
        <v>35</v>
      </c>
      <c r="H275" s="10"/>
      <c r="I275" s="10" t="str">
        <f t="shared" si="19"/>
        <v>2016-01-01</v>
      </c>
      <c r="J275" s="11" t="s">
        <v>69</v>
      </c>
      <c r="K275" s="10"/>
      <c r="L275" s="10"/>
      <c r="M275" s="10" t="s">
        <v>113</v>
      </c>
      <c r="N275" s="10" t="s">
        <v>107</v>
      </c>
      <c r="O275" s="10">
        <v>1</v>
      </c>
      <c r="P275" s="10">
        <v>8</v>
      </c>
      <c r="Q275" s="10" t="str">
        <f t="shared" si="20"/>
        <v>EF.1</v>
      </c>
      <c r="R275" s="10" t="str">
        <f t="shared" si="21"/>
        <v>EF.1.8</v>
      </c>
      <c r="S275" s="11" t="s">
        <v>114</v>
      </c>
      <c r="T275" s="12">
        <v>4852643</v>
      </c>
      <c r="U275" s="10"/>
      <c r="V275" s="11" t="s">
        <v>108</v>
      </c>
      <c r="W275" s="11">
        <f t="shared" si="18"/>
        <v>4852643</v>
      </c>
      <c r="X275" s="11" t="s">
        <v>108</v>
      </c>
      <c r="Y275" s="11" t="s">
        <v>40</v>
      </c>
      <c r="Z275" s="11">
        <v>2</v>
      </c>
      <c r="AA275" s="11">
        <v>6</v>
      </c>
      <c r="AB275" s="11" t="s">
        <v>41</v>
      </c>
      <c r="AC275" s="11" t="s">
        <v>565</v>
      </c>
      <c r="AD275" s="11" t="s">
        <v>657</v>
      </c>
      <c r="AE275" s="11" t="s">
        <v>661</v>
      </c>
      <c r="AF275" s="11" t="s">
        <v>730</v>
      </c>
      <c r="AG275" s="10"/>
      <c r="AH275" s="11"/>
      <c r="AI275" s="10" t="s">
        <v>320</v>
      </c>
      <c r="AJ275" s="10" t="s">
        <v>320</v>
      </c>
      <c r="AK275" s="10" t="s">
        <v>320</v>
      </c>
    </row>
    <row r="276" spans="1:37" s="8" customFormat="1" ht="13.25" customHeight="1" x14ac:dyDescent="0.15">
      <c r="A276" s="11" t="s">
        <v>31</v>
      </c>
      <c r="B276" s="11" t="s">
        <v>30</v>
      </c>
      <c r="C276" s="11" t="s">
        <v>32</v>
      </c>
      <c r="D276" s="11" t="s">
        <v>33</v>
      </c>
      <c r="E276" s="11" t="s">
        <v>34</v>
      </c>
      <c r="F276" s="11" t="s">
        <v>35</v>
      </c>
      <c r="G276" s="11" t="s">
        <v>35</v>
      </c>
      <c r="H276" s="10"/>
      <c r="I276" s="10" t="str">
        <f t="shared" si="19"/>
        <v>2016-01-01</v>
      </c>
      <c r="J276" s="11" t="s">
        <v>69</v>
      </c>
      <c r="K276" s="10"/>
      <c r="L276" s="10"/>
      <c r="M276" s="10" t="s">
        <v>29</v>
      </c>
      <c r="N276" s="10" t="s">
        <v>38</v>
      </c>
      <c r="O276" s="10">
        <v>1</v>
      </c>
      <c r="P276" s="10">
        <v>1</v>
      </c>
      <c r="Q276" s="10" t="str">
        <f t="shared" si="20"/>
        <v>Em.1</v>
      </c>
      <c r="R276" s="10" t="str">
        <f t="shared" si="21"/>
        <v>Em.1.1</v>
      </c>
      <c r="S276" s="11" t="s">
        <v>37</v>
      </c>
      <c r="T276" s="12">
        <v>94651</v>
      </c>
      <c r="U276" s="10"/>
      <c r="V276" s="11" t="s">
        <v>39</v>
      </c>
      <c r="W276" s="13">
        <f t="shared" si="18"/>
        <v>94651</v>
      </c>
      <c r="X276" s="11" t="s">
        <v>39</v>
      </c>
      <c r="Y276" s="11" t="s">
        <v>40</v>
      </c>
      <c r="Z276" s="11">
        <v>1</v>
      </c>
      <c r="AA276" s="11">
        <v>1</v>
      </c>
      <c r="AB276" s="11" t="s">
        <v>41</v>
      </c>
      <c r="AC276" s="11" t="s">
        <v>318</v>
      </c>
      <c r="AD276" s="11" t="s">
        <v>319</v>
      </c>
      <c r="AE276" s="11" t="s">
        <v>320</v>
      </c>
      <c r="AF276" s="11" t="s">
        <v>730</v>
      </c>
      <c r="AG276" s="10"/>
      <c r="AH276" s="11"/>
      <c r="AI276" s="10" t="s">
        <v>322</v>
      </c>
      <c r="AJ276" s="10" t="s">
        <v>323</v>
      </c>
      <c r="AK276" s="10" t="s">
        <v>783</v>
      </c>
    </row>
    <row r="277" spans="1:37" s="8" customFormat="1" ht="13.25" customHeight="1" x14ac:dyDescent="0.15">
      <c r="A277" s="11" t="s">
        <v>31</v>
      </c>
      <c r="B277" s="11" t="s">
        <v>30</v>
      </c>
      <c r="C277" s="11" t="s">
        <v>32</v>
      </c>
      <c r="D277" s="11" t="s">
        <v>33</v>
      </c>
      <c r="E277" s="11" t="s">
        <v>34</v>
      </c>
      <c r="F277" s="11" t="s">
        <v>35</v>
      </c>
      <c r="G277" s="11" t="s">
        <v>35</v>
      </c>
      <c r="H277" s="10"/>
      <c r="I277" s="10" t="str">
        <f t="shared" si="19"/>
        <v>2016-01-01</v>
      </c>
      <c r="J277" s="11" t="s">
        <v>69</v>
      </c>
      <c r="K277" s="10"/>
      <c r="L277" s="10"/>
      <c r="M277" s="10" t="s">
        <v>60</v>
      </c>
      <c r="N277" s="10" t="s">
        <v>38</v>
      </c>
      <c r="O277" s="10">
        <v>11</v>
      </c>
      <c r="P277" s="10">
        <v>11</v>
      </c>
      <c r="Q277" s="10" t="str">
        <f t="shared" si="20"/>
        <v>Em.11</v>
      </c>
      <c r="R277" s="10" t="str">
        <f t="shared" si="21"/>
        <v>Em.11.11</v>
      </c>
      <c r="S277" s="11" t="s">
        <v>61</v>
      </c>
      <c r="T277" s="12">
        <v>6467000</v>
      </c>
      <c r="U277" s="10"/>
      <c r="V277" s="11" t="s">
        <v>39</v>
      </c>
      <c r="W277" s="13">
        <f t="shared" si="18"/>
        <v>6467000</v>
      </c>
      <c r="X277" s="11" t="s">
        <v>39</v>
      </c>
      <c r="Y277" s="11" t="s">
        <v>40</v>
      </c>
      <c r="Z277" s="11">
        <v>1</v>
      </c>
      <c r="AA277" s="11">
        <v>3</v>
      </c>
      <c r="AB277" s="11" t="s">
        <v>41</v>
      </c>
      <c r="AC277" s="11" t="s">
        <v>318</v>
      </c>
      <c r="AD277" s="11" t="s">
        <v>630</v>
      </c>
      <c r="AE277" s="11" t="s">
        <v>645</v>
      </c>
      <c r="AF277" s="11" t="s">
        <v>730</v>
      </c>
      <c r="AG277" s="10"/>
      <c r="AH277" s="11"/>
      <c r="AI277" s="10" t="s">
        <v>633</v>
      </c>
      <c r="AJ277" s="10" t="s">
        <v>646</v>
      </c>
      <c r="AK277" s="10" t="s">
        <v>645</v>
      </c>
    </row>
    <row r="278" spans="1:37" s="8" customFormat="1" ht="13.25" customHeight="1" x14ac:dyDescent="0.15">
      <c r="A278" s="11" t="s">
        <v>31</v>
      </c>
      <c r="B278" s="11" t="s">
        <v>30</v>
      </c>
      <c r="C278" s="11" t="s">
        <v>32</v>
      </c>
      <c r="D278" s="11" t="s">
        <v>33</v>
      </c>
      <c r="E278" s="11" t="s">
        <v>34</v>
      </c>
      <c r="F278" s="11" t="s">
        <v>35</v>
      </c>
      <c r="G278" s="11" t="s">
        <v>35</v>
      </c>
      <c r="H278" s="10"/>
      <c r="I278" s="10" t="str">
        <f t="shared" si="19"/>
        <v>2016-01-01</v>
      </c>
      <c r="J278" s="11" t="s">
        <v>69</v>
      </c>
      <c r="K278" s="10"/>
      <c r="L278" s="10"/>
      <c r="M278" s="10" t="s">
        <v>62</v>
      </c>
      <c r="N278" s="10" t="s">
        <v>38</v>
      </c>
      <c r="O278" s="10">
        <v>11</v>
      </c>
      <c r="P278" s="10">
        <v>12</v>
      </c>
      <c r="Q278" s="10" t="str">
        <f t="shared" si="20"/>
        <v>Em.11</v>
      </c>
      <c r="R278" s="10" t="str">
        <f t="shared" si="21"/>
        <v>Em.11.12</v>
      </c>
      <c r="S278" s="11" t="s">
        <v>63</v>
      </c>
      <c r="T278" s="12">
        <v>174000</v>
      </c>
      <c r="U278" s="10"/>
      <c r="V278" s="11" t="s">
        <v>39</v>
      </c>
      <c r="W278" s="13">
        <f t="shared" ref="W278:W309" si="22">T278</f>
        <v>174000</v>
      </c>
      <c r="X278" s="11" t="s">
        <v>39</v>
      </c>
      <c r="Y278" s="11" t="s">
        <v>40</v>
      </c>
      <c r="Z278" s="11">
        <v>1</v>
      </c>
      <c r="AA278" s="10"/>
      <c r="AB278" s="11" t="s">
        <v>41</v>
      </c>
      <c r="AC278" s="11" t="s">
        <v>318</v>
      </c>
      <c r="AD278" s="11" t="s">
        <v>630</v>
      </c>
      <c r="AE278" s="11" t="s">
        <v>647</v>
      </c>
      <c r="AF278" s="11" t="s">
        <v>730</v>
      </c>
      <c r="AG278" s="10"/>
      <c r="AH278" s="11"/>
      <c r="AI278" s="10" t="s">
        <v>633</v>
      </c>
      <c r="AJ278" s="10" t="s">
        <v>648</v>
      </c>
      <c r="AK278" s="10" t="s">
        <v>647</v>
      </c>
    </row>
    <row r="279" spans="1:37" s="8" customFormat="1" ht="13.25" customHeight="1" x14ac:dyDescent="0.15">
      <c r="A279" s="11" t="s">
        <v>31</v>
      </c>
      <c r="B279" s="11" t="s">
        <v>30</v>
      </c>
      <c r="C279" s="11" t="s">
        <v>32</v>
      </c>
      <c r="D279" s="11" t="s">
        <v>33</v>
      </c>
      <c r="E279" s="11" t="s">
        <v>34</v>
      </c>
      <c r="F279" s="11" t="s">
        <v>35</v>
      </c>
      <c r="G279" s="11" t="s">
        <v>35</v>
      </c>
      <c r="H279" s="10"/>
      <c r="I279" s="10" t="str">
        <f t="shared" si="19"/>
        <v>2016-01-01</v>
      </c>
      <c r="J279" s="11" t="s">
        <v>69</v>
      </c>
      <c r="K279" s="10"/>
      <c r="L279" s="10"/>
      <c r="M279" s="10" t="s">
        <v>64</v>
      </c>
      <c r="N279" s="10" t="s">
        <v>38</v>
      </c>
      <c r="O279" s="10">
        <v>11</v>
      </c>
      <c r="P279" s="10">
        <v>13</v>
      </c>
      <c r="Q279" s="10" t="str">
        <f t="shared" si="20"/>
        <v>Em.11</v>
      </c>
      <c r="R279" s="10" t="str">
        <f t="shared" si="21"/>
        <v>Em.11.13</v>
      </c>
      <c r="S279" s="11" t="s">
        <v>65</v>
      </c>
      <c r="T279" s="12">
        <v>4000</v>
      </c>
      <c r="U279" s="10"/>
      <c r="V279" s="11" t="s">
        <v>39</v>
      </c>
      <c r="W279" s="13">
        <f t="shared" si="22"/>
        <v>4000</v>
      </c>
      <c r="X279" s="11" t="s">
        <v>39</v>
      </c>
      <c r="Y279" s="11" t="s">
        <v>40</v>
      </c>
      <c r="Z279" s="11">
        <v>1</v>
      </c>
      <c r="AA279" s="10"/>
      <c r="AB279" s="11" t="s">
        <v>41</v>
      </c>
      <c r="AC279" s="11" t="s">
        <v>318</v>
      </c>
      <c r="AD279" s="11" t="s">
        <v>630</v>
      </c>
      <c r="AE279" s="11" t="s">
        <v>649</v>
      </c>
      <c r="AF279" s="11" t="s">
        <v>730</v>
      </c>
      <c r="AG279" s="10"/>
      <c r="AH279" s="11"/>
      <c r="AI279" s="10" t="s">
        <v>633</v>
      </c>
      <c r="AJ279" s="10" t="s">
        <v>650</v>
      </c>
      <c r="AK279" s="10" t="s">
        <v>649</v>
      </c>
    </row>
    <row r="280" spans="1:37" s="10" customFormat="1" ht="13.25" customHeight="1" x14ac:dyDescent="0.15">
      <c r="A280" s="11" t="s">
        <v>31</v>
      </c>
      <c r="B280" s="11" t="s">
        <v>30</v>
      </c>
      <c r="C280" s="11" t="s">
        <v>32</v>
      </c>
      <c r="D280" s="11" t="s">
        <v>33</v>
      </c>
      <c r="E280" s="11" t="s">
        <v>34</v>
      </c>
      <c r="F280" s="11" t="s">
        <v>35</v>
      </c>
      <c r="G280" s="11" t="s">
        <v>35</v>
      </c>
      <c r="I280" s="10" t="str">
        <f t="shared" si="19"/>
        <v>2016-01-01</v>
      </c>
      <c r="J280" s="11" t="s">
        <v>69</v>
      </c>
      <c r="M280" s="10" t="s">
        <v>46</v>
      </c>
      <c r="N280" s="10" t="s">
        <v>38</v>
      </c>
      <c r="O280" s="10">
        <v>11</v>
      </c>
      <c r="P280" s="10">
        <v>18</v>
      </c>
      <c r="Q280" s="10" t="str">
        <f t="shared" si="20"/>
        <v>Em.11</v>
      </c>
      <c r="R280" s="10" t="str">
        <f t="shared" si="21"/>
        <v>Em.11.18</v>
      </c>
      <c r="S280" s="11" t="s">
        <v>47</v>
      </c>
      <c r="T280" s="12">
        <v>9000000</v>
      </c>
      <c r="V280" s="11" t="s">
        <v>39</v>
      </c>
      <c r="W280" s="13">
        <f t="shared" si="22"/>
        <v>9000000</v>
      </c>
      <c r="X280" s="11" t="s">
        <v>39</v>
      </c>
      <c r="Y280" s="11" t="s">
        <v>40</v>
      </c>
      <c r="Z280" s="11">
        <v>1</v>
      </c>
      <c r="AA280" s="11">
        <v>2</v>
      </c>
      <c r="AB280" s="11" t="s">
        <v>41</v>
      </c>
      <c r="AC280" s="11" t="s">
        <v>318</v>
      </c>
      <c r="AD280" s="11" t="s">
        <v>630</v>
      </c>
      <c r="AE280" s="11" t="s">
        <v>631</v>
      </c>
      <c r="AF280" s="11" t="s">
        <v>730</v>
      </c>
      <c r="AH280" s="11"/>
      <c r="AI280" s="10" t="s">
        <v>320</v>
      </c>
      <c r="AJ280" s="10" t="s">
        <v>320</v>
      </c>
      <c r="AK280" s="10" t="s">
        <v>320</v>
      </c>
    </row>
    <row r="281" spans="1:37" s="10" customFormat="1" ht="13.25" customHeight="1" x14ac:dyDescent="0.15">
      <c r="A281" s="11" t="s">
        <v>31</v>
      </c>
      <c r="B281" s="11" t="s">
        <v>30</v>
      </c>
      <c r="C281" s="11" t="s">
        <v>32</v>
      </c>
      <c r="D281" s="11" t="s">
        <v>33</v>
      </c>
      <c r="E281" s="11" t="s">
        <v>34</v>
      </c>
      <c r="F281" s="11" t="s">
        <v>35</v>
      </c>
      <c r="G281" s="11" t="s">
        <v>35</v>
      </c>
      <c r="I281" s="10" t="str">
        <f t="shared" si="19"/>
        <v>2016-01-01</v>
      </c>
      <c r="J281" s="11" t="s">
        <v>69</v>
      </c>
      <c r="M281" s="10" t="s">
        <v>48</v>
      </c>
      <c r="N281" s="10" t="s">
        <v>38</v>
      </c>
      <c r="O281" s="10">
        <v>11</v>
      </c>
      <c r="P281" s="10">
        <v>3</v>
      </c>
      <c r="Q281" s="10" t="str">
        <f t="shared" si="20"/>
        <v>Em.11</v>
      </c>
      <c r="R281" s="10" t="str">
        <f t="shared" si="21"/>
        <v>Em.11.3</v>
      </c>
      <c r="S281" s="11" t="s">
        <v>49</v>
      </c>
      <c r="T281" s="12">
        <v>440000</v>
      </c>
      <c r="V281" s="11" t="s">
        <v>39</v>
      </c>
      <c r="W281" s="13">
        <f t="shared" si="22"/>
        <v>440000</v>
      </c>
      <c r="X281" s="11" t="s">
        <v>39</v>
      </c>
      <c r="Y281" s="11" t="s">
        <v>40</v>
      </c>
      <c r="Z281" s="11">
        <v>1</v>
      </c>
      <c r="AB281" s="11" t="s">
        <v>41</v>
      </c>
      <c r="AC281" s="11" t="s">
        <v>318</v>
      </c>
      <c r="AD281" s="11" t="s">
        <v>630</v>
      </c>
      <c r="AE281" s="11" t="s">
        <v>632</v>
      </c>
      <c r="AF281" s="11" t="s">
        <v>730</v>
      </c>
      <c r="AH281" s="11"/>
      <c r="AI281" s="10" t="s">
        <v>633</v>
      </c>
      <c r="AJ281" s="10" t="s">
        <v>634</v>
      </c>
      <c r="AK281" s="10" t="s">
        <v>632</v>
      </c>
    </row>
    <row r="282" spans="1:37" s="10" customFormat="1" ht="13.25" customHeight="1" x14ac:dyDescent="0.15">
      <c r="A282" s="11" t="s">
        <v>31</v>
      </c>
      <c r="B282" s="11" t="s">
        <v>30</v>
      </c>
      <c r="C282" s="11" t="s">
        <v>32</v>
      </c>
      <c r="D282" s="11" t="s">
        <v>33</v>
      </c>
      <c r="E282" s="11" t="s">
        <v>34</v>
      </c>
      <c r="F282" s="11" t="s">
        <v>35</v>
      </c>
      <c r="G282" s="11" t="s">
        <v>35</v>
      </c>
      <c r="I282" s="10" t="str">
        <f t="shared" si="19"/>
        <v>2016-01-01</v>
      </c>
      <c r="J282" s="11" t="s">
        <v>69</v>
      </c>
      <c r="M282" s="10" t="s">
        <v>50</v>
      </c>
      <c r="N282" s="10" t="s">
        <v>38</v>
      </c>
      <c r="O282" s="10">
        <v>11</v>
      </c>
      <c r="P282" s="10">
        <v>4</v>
      </c>
      <c r="Q282" s="10" t="str">
        <f t="shared" si="20"/>
        <v>Em.11</v>
      </c>
      <c r="R282" s="10" t="str">
        <f t="shared" si="21"/>
        <v>Em.11.4</v>
      </c>
      <c r="S282" s="11" t="s">
        <v>51</v>
      </c>
      <c r="T282" s="12">
        <v>100000</v>
      </c>
      <c r="V282" s="11" t="s">
        <v>39</v>
      </c>
      <c r="W282" s="13">
        <f t="shared" si="22"/>
        <v>100000</v>
      </c>
      <c r="X282" s="11" t="s">
        <v>39</v>
      </c>
      <c r="Y282" s="11" t="s">
        <v>40</v>
      </c>
      <c r="Z282" s="11">
        <v>1</v>
      </c>
      <c r="AA282" s="11">
        <v>2</v>
      </c>
      <c r="AB282" s="11" t="s">
        <v>41</v>
      </c>
      <c r="AC282" s="11" t="s">
        <v>318</v>
      </c>
      <c r="AD282" s="11" t="s">
        <v>630</v>
      </c>
      <c r="AE282" s="11" t="s">
        <v>635</v>
      </c>
      <c r="AF282" s="11" t="s">
        <v>730</v>
      </c>
      <c r="AH282" s="11"/>
      <c r="AI282" s="10" t="s">
        <v>633</v>
      </c>
      <c r="AJ282" s="10" t="s">
        <v>636</v>
      </c>
      <c r="AK282" s="10" t="s">
        <v>635</v>
      </c>
    </row>
    <row r="283" spans="1:37" s="10" customFormat="1" ht="13.25" customHeight="1" x14ac:dyDescent="0.15">
      <c r="A283" s="11" t="s">
        <v>31</v>
      </c>
      <c r="B283" s="11" t="s">
        <v>30</v>
      </c>
      <c r="C283" s="11" t="s">
        <v>32</v>
      </c>
      <c r="D283" s="11" t="s">
        <v>33</v>
      </c>
      <c r="E283" s="11" t="s">
        <v>34</v>
      </c>
      <c r="F283" s="11" t="s">
        <v>35</v>
      </c>
      <c r="G283" s="11" t="s">
        <v>35</v>
      </c>
      <c r="I283" s="10" t="str">
        <f t="shared" si="19"/>
        <v>2016-01-01</v>
      </c>
      <c r="J283" s="11" t="s">
        <v>69</v>
      </c>
      <c r="M283" s="10" t="s">
        <v>52</v>
      </c>
      <c r="N283" s="10" t="s">
        <v>38</v>
      </c>
      <c r="O283" s="10">
        <v>11</v>
      </c>
      <c r="P283" s="10">
        <v>5</v>
      </c>
      <c r="Q283" s="10" t="str">
        <f t="shared" si="20"/>
        <v>Em.11</v>
      </c>
      <c r="R283" s="10" t="str">
        <f t="shared" si="21"/>
        <v>Em.11.5</v>
      </c>
      <c r="S283" s="11" t="s">
        <v>53</v>
      </c>
      <c r="T283" s="11">
        <v>800</v>
      </c>
      <c r="V283" s="11" t="s">
        <v>39</v>
      </c>
      <c r="W283" s="13">
        <f t="shared" si="22"/>
        <v>800</v>
      </c>
      <c r="X283" s="11" t="s">
        <v>39</v>
      </c>
      <c r="Y283" s="11" t="s">
        <v>40</v>
      </c>
      <c r="Z283" s="11">
        <v>1</v>
      </c>
      <c r="AA283" s="11">
        <v>2</v>
      </c>
      <c r="AB283" s="11" t="s">
        <v>41</v>
      </c>
      <c r="AC283" s="11" t="s">
        <v>318</v>
      </c>
      <c r="AD283" s="11" t="s">
        <v>630</v>
      </c>
      <c r="AE283" s="11" t="s">
        <v>637</v>
      </c>
      <c r="AF283" s="11" t="s">
        <v>730</v>
      </c>
      <c r="AH283" s="11"/>
      <c r="AI283" s="10" t="s">
        <v>633</v>
      </c>
      <c r="AJ283" s="10" t="s">
        <v>638</v>
      </c>
      <c r="AK283" s="10" t="s">
        <v>637</v>
      </c>
    </row>
    <row r="284" spans="1:37" s="10" customFormat="1" ht="13.25" customHeight="1" x14ac:dyDescent="0.15">
      <c r="A284" s="11" t="s">
        <v>31</v>
      </c>
      <c r="B284" s="11" t="s">
        <v>30</v>
      </c>
      <c r="C284" s="11" t="s">
        <v>32</v>
      </c>
      <c r="D284" s="11" t="s">
        <v>33</v>
      </c>
      <c r="E284" s="11" t="s">
        <v>34</v>
      </c>
      <c r="F284" s="11" t="s">
        <v>35</v>
      </c>
      <c r="G284" s="11" t="s">
        <v>35</v>
      </c>
      <c r="I284" s="10" t="str">
        <f t="shared" si="19"/>
        <v>2016-01-01</v>
      </c>
      <c r="J284" s="11" t="s">
        <v>69</v>
      </c>
      <c r="M284" s="10" t="s">
        <v>54</v>
      </c>
      <c r="N284" s="10" t="s">
        <v>38</v>
      </c>
      <c r="O284" s="10">
        <v>11</v>
      </c>
      <c r="P284" s="10">
        <v>6</v>
      </c>
      <c r="Q284" s="10" t="str">
        <f t="shared" si="20"/>
        <v>Em.11</v>
      </c>
      <c r="R284" s="10" t="str">
        <f t="shared" si="21"/>
        <v>Em.11.6</v>
      </c>
      <c r="S284" s="11" t="s">
        <v>55</v>
      </c>
      <c r="T284" s="12">
        <v>327483</v>
      </c>
      <c r="V284" s="11" t="s">
        <v>39</v>
      </c>
      <c r="W284" s="13">
        <f t="shared" si="22"/>
        <v>327483</v>
      </c>
      <c r="X284" s="11" t="s">
        <v>39</v>
      </c>
      <c r="Y284" s="11" t="s">
        <v>40</v>
      </c>
      <c r="Z284" s="11">
        <v>1</v>
      </c>
      <c r="AA284" s="11">
        <v>1</v>
      </c>
      <c r="AB284" s="11" t="s">
        <v>41</v>
      </c>
      <c r="AC284" s="11" t="s">
        <v>318</v>
      </c>
      <c r="AD284" s="11" t="s">
        <v>630</v>
      </c>
      <c r="AE284" s="11" t="s">
        <v>639</v>
      </c>
      <c r="AF284" s="11" t="s">
        <v>730</v>
      </c>
      <c r="AH284" s="11"/>
      <c r="AI284" s="10" t="s">
        <v>633</v>
      </c>
      <c r="AJ284" s="10" t="s">
        <v>640</v>
      </c>
      <c r="AK284" s="10" t="s">
        <v>639</v>
      </c>
    </row>
    <row r="285" spans="1:37" s="10" customFormat="1" ht="13.25" customHeight="1" x14ac:dyDescent="0.15">
      <c r="A285" s="11" t="s">
        <v>31</v>
      </c>
      <c r="B285" s="11" t="s">
        <v>30</v>
      </c>
      <c r="C285" s="11" t="s">
        <v>32</v>
      </c>
      <c r="D285" s="11" t="s">
        <v>33</v>
      </c>
      <c r="E285" s="11" t="s">
        <v>34</v>
      </c>
      <c r="F285" s="11" t="s">
        <v>35</v>
      </c>
      <c r="G285" s="11" t="s">
        <v>35</v>
      </c>
      <c r="I285" s="10" t="str">
        <f t="shared" si="19"/>
        <v>2016-01-01</v>
      </c>
      <c r="J285" s="11" t="s">
        <v>69</v>
      </c>
      <c r="M285" s="10" t="s">
        <v>56</v>
      </c>
      <c r="N285" s="10" t="s">
        <v>38</v>
      </c>
      <c r="O285" s="10">
        <v>11</v>
      </c>
      <c r="P285" s="10">
        <v>7</v>
      </c>
      <c r="Q285" s="10" t="str">
        <f t="shared" si="20"/>
        <v>Em.11</v>
      </c>
      <c r="R285" s="10" t="str">
        <f t="shared" si="21"/>
        <v>Em.11.7</v>
      </c>
      <c r="S285" s="11" t="s">
        <v>57</v>
      </c>
      <c r="T285" s="12">
        <v>280000</v>
      </c>
      <c r="V285" s="11" t="s">
        <v>39</v>
      </c>
      <c r="W285" s="13">
        <f t="shared" si="22"/>
        <v>280000</v>
      </c>
      <c r="X285" s="11" t="s">
        <v>39</v>
      </c>
      <c r="Y285" s="11" t="s">
        <v>40</v>
      </c>
      <c r="Z285" s="11">
        <v>1</v>
      </c>
      <c r="AA285" s="11">
        <v>2</v>
      </c>
      <c r="AB285" s="11" t="s">
        <v>41</v>
      </c>
      <c r="AC285" s="11" t="s">
        <v>318</v>
      </c>
      <c r="AD285" s="11" t="s">
        <v>630</v>
      </c>
      <c r="AE285" s="11" t="s">
        <v>641</v>
      </c>
      <c r="AF285" s="11" t="s">
        <v>730</v>
      </c>
      <c r="AH285" s="11"/>
      <c r="AI285" s="10" t="s">
        <v>633</v>
      </c>
      <c r="AJ285" s="10" t="s">
        <v>642</v>
      </c>
      <c r="AK285" s="10" t="s">
        <v>641</v>
      </c>
    </row>
    <row r="286" spans="1:37" s="10" customFormat="1" ht="13.25" customHeight="1" x14ac:dyDescent="0.15">
      <c r="A286" s="11" t="s">
        <v>31</v>
      </c>
      <c r="B286" s="11" t="s">
        <v>30</v>
      </c>
      <c r="C286" s="11" t="s">
        <v>32</v>
      </c>
      <c r="D286" s="11" t="s">
        <v>33</v>
      </c>
      <c r="E286" s="11" t="s">
        <v>34</v>
      </c>
      <c r="F286" s="11" t="s">
        <v>35</v>
      </c>
      <c r="G286" s="11" t="s">
        <v>35</v>
      </c>
      <c r="I286" s="10" t="str">
        <f t="shared" si="19"/>
        <v>2016-01-01</v>
      </c>
      <c r="J286" s="11" t="s">
        <v>69</v>
      </c>
      <c r="M286" s="10" t="s">
        <v>58</v>
      </c>
      <c r="N286" s="10" t="s">
        <v>38</v>
      </c>
      <c r="O286" s="10">
        <v>11</v>
      </c>
      <c r="P286" s="10">
        <v>9</v>
      </c>
      <c r="Q286" s="10" t="str">
        <f t="shared" si="20"/>
        <v>Em.11</v>
      </c>
      <c r="R286" s="10" t="str">
        <f t="shared" si="21"/>
        <v>Em.11.9</v>
      </c>
      <c r="S286" s="11" t="s">
        <v>59</v>
      </c>
      <c r="T286" s="12">
        <v>120000</v>
      </c>
      <c r="V286" s="11" t="s">
        <v>39</v>
      </c>
      <c r="W286" s="13">
        <f t="shared" si="22"/>
        <v>120000</v>
      </c>
      <c r="X286" s="11" t="s">
        <v>39</v>
      </c>
      <c r="Y286" s="11" t="s">
        <v>40</v>
      </c>
      <c r="Z286" s="11">
        <v>1</v>
      </c>
      <c r="AA286" s="11">
        <v>2</v>
      </c>
      <c r="AB286" s="11" t="s">
        <v>41</v>
      </c>
      <c r="AC286" s="11" t="s">
        <v>318</v>
      </c>
      <c r="AD286" s="11" t="s">
        <v>630</v>
      </c>
      <c r="AE286" s="11" t="s">
        <v>643</v>
      </c>
      <c r="AF286" s="11" t="s">
        <v>730</v>
      </c>
      <c r="AH286" s="11"/>
      <c r="AI286" s="10" t="s">
        <v>633</v>
      </c>
      <c r="AJ286" s="10" t="s">
        <v>644</v>
      </c>
      <c r="AK286" s="10" t="s">
        <v>643</v>
      </c>
    </row>
    <row r="287" spans="1:37" s="10" customFormat="1" ht="13.25" customHeight="1" x14ac:dyDescent="0.15">
      <c r="A287" s="11" t="s">
        <v>31</v>
      </c>
      <c r="B287" s="11" t="s">
        <v>30</v>
      </c>
      <c r="C287" s="11" t="s">
        <v>32</v>
      </c>
      <c r="D287" s="11" t="s">
        <v>33</v>
      </c>
      <c r="E287" s="11" t="s">
        <v>34</v>
      </c>
      <c r="F287" s="11" t="s">
        <v>35</v>
      </c>
      <c r="G287" s="11" t="s">
        <v>35</v>
      </c>
      <c r="I287" s="10" t="str">
        <f t="shared" si="19"/>
        <v>2016-01-01</v>
      </c>
      <c r="J287" s="11" t="s">
        <v>69</v>
      </c>
      <c r="M287" s="10" t="s">
        <v>66</v>
      </c>
      <c r="N287" s="10" t="s">
        <v>38</v>
      </c>
      <c r="O287" s="10">
        <v>12</v>
      </c>
      <c r="P287" s="10">
        <v>1</v>
      </c>
      <c r="Q287" s="10" t="str">
        <f t="shared" si="20"/>
        <v>Em.12</v>
      </c>
      <c r="R287" s="10" t="str">
        <f t="shared" si="21"/>
        <v>Em.12.1</v>
      </c>
      <c r="S287" s="11" t="s">
        <v>801</v>
      </c>
      <c r="T287" s="12">
        <v>17124000</v>
      </c>
      <c r="V287" s="11" t="s">
        <v>39</v>
      </c>
      <c r="W287" s="13">
        <f t="shared" si="22"/>
        <v>17124000</v>
      </c>
      <c r="X287" s="11" t="s">
        <v>39</v>
      </c>
      <c r="Y287" s="11" t="s">
        <v>40</v>
      </c>
      <c r="Z287" s="11">
        <v>1</v>
      </c>
      <c r="AA287" s="11">
        <v>4</v>
      </c>
      <c r="AB287" s="11" t="s">
        <v>41</v>
      </c>
      <c r="AC287" s="11" t="s">
        <v>318</v>
      </c>
      <c r="AD287" s="11" t="s">
        <v>651</v>
      </c>
      <c r="AE287" s="11" t="s">
        <v>320</v>
      </c>
      <c r="AF287" s="11" t="s">
        <v>730</v>
      </c>
      <c r="AH287" s="11"/>
      <c r="AI287" s="10" t="s">
        <v>320</v>
      </c>
      <c r="AJ287" s="10" t="s">
        <v>320</v>
      </c>
      <c r="AK287" s="10" t="s">
        <v>320</v>
      </c>
    </row>
    <row r="288" spans="1:37" s="10" customFormat="1" ht="13.25" customHeight="1" x14ac:dyDescent="0.15">
      <c r="A288" s="11" t="s">
        <v>31</v>
      </c>
      <c r="B288" s="11" t="s">
        <v>30</v>
      </c>
      <c r="C288" s="11" t="s">
        <v>32</v>
      </c>
      <c r="D288" s="11" t="s">
        <v>33</v>
      </c>
      <c r="E288" s="11" t="s">
        <v>34</v>
      </c>
      <c r="F288" s="11" t="s">
        <v>35</v>
      </c>
      <c r="G288" s="11" t="s">
        <v>35</v>
      </c>
      <c r="H288" s="11" t="s">
        <v>71</v>
      </c>
      <c r="I288" s="11" t="str">
        <f t="shared" si="19"/>
        <v>2016-01-01</v>
      </c>
      <c r="J288" s="11" t="s">
        <v>69</v>
      </c>
      <c r="M288" s="10" t="s">
        <v>154</v>
      </c>
      <c r="N288" s="10" t="s">
        <v>38</v>
      </c>
      <c r="O288" s="10">
        <v>17</v>
      </c>
      <c r="P288" s="10">
        <v>1</v>
      </c>
      <c r="Q288" s="10" t="str">
        <f t="shared" si="20"/>
        <v>Em.17</v>
      </c>
      <c r="R288" s="10" t="str">
        <f t="shared" si="21"/>
        <v>Em.17.1</v>
      </c>
      <c r="S288" s="11" t="s">
        <v>155</v>
      </c>
      <c r="T288" s="11">
        <v>35</v>
      </c>
      <c r="V288" s="11" t="s">
        <v>784</v>
      </c>
      <c r="W288" s="13">
        <f t="shared" si="22"/>
        <v>35</v>
      </c>
      <c r="X288" s="11" t="s">
        <v>784</v>
      </c>
      <c r="Y288" s="11" t="s">
        <v>40</v>
      </c>
      <c r="Z288" s="11">
        <v>5</v>
      </c>
      <c r="AB288" s="11" t="s">
        <v>41</v>
      </c>
      <c r="AC288" s="11" t="s">
        <v>318</v>
      </c>
      <c r="AD288" s="11" t="s">
        <v>344</v>
      </c>
      <c r="AE288" s="11" t="s">
        <v>664</v>
      </c>
      <c r="AF288" s="11" t="s">
        <v>730</v>
      </c>
      <c r="AH288" s="11"/>
      <c r="AI288" s="10" t="s">
        <v>320</v>
      </c>
      <c r="AJ288" s="10" t="s">
        <v>320</v>
      </c>
      <c r="AK288" s="10" t="s">
        <v>320</v>
      </c>
    </row>
    <row r="289" spans="1:37" s="10" customFormat="1" ht="13.25" customHeight="1" x14ac:dyDescent="0.15">
      <c r="A289" s="11" t="s">
        <v>31</v>
      </c>
      <c r="B289" s="11" t="s">
        <v>30</v>
      </c>
      <c r="C289" s="11" t="s">
        <v>32</v>
      </c>
      <c r="D289" s="11" t="s">
        <v>33</v>
      </c>
      <c r="E289" s="11" t="s">
        <v>34</v>
      </c>
      <c r="F289" s="11" t="s">
        <v>35</v>
      </c>
      <c r="G289" s="11" t="s">
        <v>35</v>
      </c>
      <c r="H289" s="11" t="s">
        <v>76</v>
      </c>
      <c r="I289" s="11" t="str">
        <f t="shared" si="19"/>
        <v>2016-01-01</v>
      </c>
      <c r="J289" s="11" t="s">
        <v>69</v>
      </c>
      <c r="M289" s="10" t="s">
        <v>152</v>
      </c>
      <c r="N289" s="10" t="s">
        <v>38</v>
      </c>
      <c r="O289" s="10">
        <v>17</v>
      </c>
      <c r="P289" s="10">
        <v>10</v>
      </c>
      <c r="Q289" s="10" t="str">
        <f t="shared" si="20"/>
        <v>Em.17</v>
      </c>
      <c r="R289" s="10" t="str">
        <f t="shared" si="21"/>
        <v>Em.17.10</v>
      </c>
      <c r="S289" s="11" t="s">
        <v>136</v>
      </c>
      <c r="T289" s="11">
        <v>2</v>
      </c>
      <c r="V289" s="11" t="s">
        <v>784</v>
      </c>
      <c r="W289" s="13">
        <f t="shared" si="22"/>
        <v>2</v>
      </c>
      <c r="X289" s="11" t="s">
        <v>784</v>
      </c>
      <c r="Y289" s="11" t="s">
        <v>40</v>
      </c>
      <c r="Z289" s="11">
        <v>5</v>
      </c>
      <c r="AB289" s="11" t="s">
        <v>41</v>
      </c>
      <c r="AC289" s="11" t="s">
        <v>318</v>
      </c>
      <c r="AD289" s="11" t="s">
        <v>344</v>
      </c>
      <c r="AE289" s="11" t="s">
        <v>345</v>
      </c>
      <c r="AF289" s="11" t="s">
        <v>730</v>
      </c>
      <c r="AH289" s="11"/>
      <c r="AI289" s="10" t="s">
        <v>320</v>
      </c>
      <c r="AJ289" s="10" t="s">
        <v>320</v>
      </c>
      <c r="AK289" s="10" t="s">
        <v>320</v>
      </c>
    </row>
    <row r="290" spans="1:37" s="10" customFormat="1" ht="13.25" customHeight="1" x14ac:dyDescent="0.15">
      <c r="A290" s="11" t="s">
        <v>31</v>
      </c>
      <c r="B290" s="11" t="s">
        <v>30</v>
      </c>
      <c r="C290" s="11" t="s">
        <v>32</v>
      </c>
      <c r="D290" s="11" t="s">
        <v>33</v>
      </c>
      <c r="E290" s="11" t="s">
        <v>34</v>
      </c>
      <c r="F290" s="11" t="s">
        <v>35</v>
      </c>
      <c r="G290" s="11" t="s">
        <v>35</v>
      </c>
      <c r="H290" s="11" t="s">
        <v>78</v>
      </c>
      <c r="I290" s="11" t="str">
        <f t="shared" si="19"/>
        <v>2016-01-01</v>
      </c>
      <c r="J290" s="11" t="s">
        <v>69</v>
      </c>
      <c r="M290" s="10" t="s">
        <v>152</v>
      </c>
      <c r="N290" s="10" t="s">
        <v>38</v>
      </c>
      <c r="O290" s="10">
        <v>17</v>
      </c>
      <c r="P290" s="10">
        <v>10</v>
      </c>
      <c r="Q290" s="10" t="str">
        <f t="shared" si="20"/>
        <v>Em.17</v>
      </c>
      <c r="R290" s="10" t="str">
        <f t="shared" si="21"/>
        <v>Em.17.10</v>
      </c>
      <c r="S290" s="11" t="s">
        <v>137</v>
      </c>
      <c r="T290" s="11">
        <v>3</v>
      </c>
      <c r="V290" s="11" t="s">
        <v>784</v>
      </c>
      <c r="W290" s="13">
        <f t="shared" si="22"/>
        <v>3</v>
      </c>
      <c r="X290" s="11" t="s">
        <v>784</v>
      </c>
      <c r="Y290" s="11" t="s">
        <v>40</v>
      </c>
      <c r="Z290" s="11">
        <v>5</v>
      </c>
      <c r="AB290" s="11" t="s">
        <v>41</v>
      </c>
      <c r="AC290" s="11" t="s">
        <v>318</v>
      </c>
      <c r="AD290" s="11" t="s">
        <v>344</v>
      </c>
      <c r="AE290" s="11" t="s">
        <v>345</v>
      </c>
      <c r="AF290" s="11" t="s">
        <v>730</v>
      </c>
      <c r="AH290" s="11"/>
      <c r="AI290" s="10" t="s">
        <v>320</v>
      </c>
      <c r="AJ290" s="10" t="s">
        <v>320</v>
      </c>
      <c r="AK290" s="10" t="s">
        <v>320</v>
      </c>
    </row>
    <row r="291" spans="1:37" s="10" customFormat="1" ht="13.25" customHeight="1" x14ac:dyDescent="0.15">
      <c r="A291" s="11" t="s">
        <v>31</v>
      </c>
      <c r="B291" s="11" t="s">
        <v>30</v>
      </c>
      <c r="C291" s="11" t="s">
        <v>32</v>
      </c>
      <c r="D291" s="11" t="s">
        <v>33</v>
      </c>
      <c r="E291" s="11" t="s">
        <v>34</v>
      </c>
      <c r="F291" s="11" t="s">
        <v>35</v>
      </c>
      <c r="G291" s="11" t="s">
        <v>35</v>
      </c>
      <c r="H291" s="11" t="s">
        <v>80</v>
      </c>
      <c r="I291" s="11" t="str">
        <f t="shared" si="19"/>
        <v>2016-01-01</v>
      </c>
      <c r="J291" s="11" t="s">
        <v>69</v>
      </c>
      <c r="M291" s="10" t="s">
        <v>152</v>
      </c>
      <c r="N291" s="10" t="s">
        <v>38</v>
      </c>
      <c r="O291" s="10">
        <v>17</v>
      </c>
      <c r="P291" s="10">
        <v>10</v>
      </c>
      <c r="Q291" s="10" t="str">
        <f t="shared" si="20"/>
        <v>Em.17</v>
      </c>
      <c r="R291" s="10" t="str">
        <f t="shared" si="21"/>
        <v>Em.17.10</v>
      </c>
      <c r="S291" s="11" t="s">
        <v>138</v>
      </c>
      <c r="T291" s="11">
        <v>1</v>
      </c>
      <c r="V291" s="11" t="s">
        <v>784</v>
      </c>
      <c r="W291" s="13">
        <f t="shared" si="22"/>
        <v>1</v>
      </c>
      <c r="X291" s="11" t="s">
        <v>784</v>
      </c>
      <c r="Y291" s="11" t="s">
        <v>40</v>
      </c>
      <c r="Z291" s="11">
        <v>5</v>
      </c>
      <c r="AB291" s="11" t="s">
        <v>41</v>
      </c>
      <c r="AC291" s="11" t="s">
        <v>318</v>
      </c>
      <c r="AD291" s="11" t="s">
        <v>344</v>
      </c>
      <c r="AE291" s="11" t="s">
        <v>345</v>
      </c>
      <c r="AF291" s="11" t="s">
        <v>730</v>
      </c>
      <c r="AH291" s="11"/>
      <c r="AI291" s="10" t="s">
        <v>320</v>
      </c>
      <c r="AJ291" s="10" t="s">
        <v>320</v>
      </c>
      <c r="AK291" s="10" t="s">
        <v>320</v>
      </c>
    </row>
    <row r="292" spans="1:37" s="10" customFormat="1" ht="13.25" customHeight="1" x14ac:dyDescent="0.15">
      <c r="A292" s="11" t="s">
        <v>31</v>
      </c>
      <c r="B292" s="11" t="s">
        <v>30</v>
      </c>
      <c r="C292" s="11" t="s">
        <v>32</v>
      </c>
      <c r="D292" s="11" t="s">
        <v>33</v>
      </c>
      <c r="E292" s="11" t="s">
        <v>34</v>
      </c>
      <c r="F292" s="11" t="s">
        <v>35</v>
      </c>
      <c r="G292" s="11" t="s">
        <v>35</v>
      </c>
      <c r="H292" s="11" t="s">
        <v>95</v>
      </c>
      <c r="I292" s="11" t="str">
        <f t="shared" si="19"/>
        <v>2016-01-01</v>
      </c>
      <c r="J292" s="11" t="s">
        <v>69</v>
      </c>
      <c r="M292" s="10" t="s">
        <v>152</v>
      </c>
      <c r="N292" s="10" t="s">
        <v>38</v>
      </c>
      <c r="O292" s="10">
        <v>17</v>
      </c>
      <c r="P292" s="10">
        <v>10</v>
      </c>
      <c r="Q292" s="10" t="str">
        <f t="shared" si="20"/>
        <v>Em.17</v>
      </c>
      <c r="R292" s="10" t="str">
        <f t="shared" si="21"/>
        <v>Em.17.10</v>
      </c>
      <c r="S292" s="11" t="s">
        <v>139</v>
      </c>
      <c r="T292" s="11">
        <v>20</v>
      </c>
      <c r="V292" s="11" t="s">
        <v>784</v>
      </c>
      <c r="W292" s="13">
        <f t="shared" si="22"/>
        <v>20</v>
      </c>
      <c r="X292" s="11" t="s">
        <v>784</v>
      </c>
      <c r="Y292" s="11" t="s">
        <v>40</v>
      </c>
      <c r="Z292" s="11">
        <v>5</v>
      </c>
      <c r="AB292" s="11" t="s">
        <v>41</v>
      </c>
      <c r="AC292" s="11" t="s">
        <v>318</v>
      </c>
      <c r="AD292" s="11" t="s">
        <v>344</v>
      </c>
      <c r="AE292" s="11" t="s">
        <v>345</v>
      </c>
      <c r="AF292" s="11" t="s">
        <v>730</v>
      </c>
      <c r="AH292" s="11"/>
      <c r="AI292" s="10" t="s">
        <v>320</v>
      </c>
      <c r="AJ292" s="10" t="s">
        <v>320</v>
      </c>
      <c r="AK292" s="10" t="s">
        <v>320</v>
      </c>
    </row>
    <row r="293" spans="1:37" s="5" customFormat="1" ht="13.25" customHeight="1" x14ac:dyDescent="0.15">
      <c r="A293" s="11" t="s">
        <v>31</v>
      </c>
      <c r="B293" s="11" t="s">
        <v>30</v>
      </c>
      <c r="C293" s="11" t="s">
        <v>32</v>
      </c>
      <c r="D293" s="11" t="s">
        <v>33</v>
      </c>
      <c r="E293" s="11" t="s">
        <v>34</v>
      </c>
      <c r="F293" s="11" t="s">
        <v>35</v>
      </c>
      <c r="G293" s="11" t="s">
        <v>35</v>
      </c>
      <c r="H293" s="11" t="s">
        <v>71</v>
      </c>
      <c r="I293" s="11" t="str">
        <f t="shared" si="19"/>
        <v>2016-01-01</v>
      </c>
      <c r="J293" s="11" t="s">
        <v>69</v>
      </c>
      <c r="K293" s="10"/>
      <c r="L293" s="10"/>
      <c r="M293" s="10" t="s">
        <v>152</v>
      </c>
      <c r="N293" s="10" t="s">
        <v>38</v>
      </c>
      <c r="O293" s="10">
        <v>17</v>
      </c>
      <c r="P293" s="10">
        <v>10</v>
      </c>
      <c r="Q293" s="10" t="str">
        <f t="shared" si="20"/>
        <v>Em.17</v>
      </c>
      <c r="R293" s="10" t="str">
        <f t="shared" si="21"/>
        <v>Em.17.10</v>
      </c>
      <c r="S293" s="11" t="s">
        <v>135</v>
      </c>
      <c r="T293" s="11">
        <v>26</v>
      </c>
      <c r="U293" s="10"/>
      <c r="V293" s="11" t="s">
        <v>784</v>
      </c>
      <c r="W293" s="13">
        <f t="shared" si="22"/>
        <v>26</v>
      </c>
      <c r="X293" s="11" t="s">
        <v>784</v>
      </c>
      <c r="Y293" s="11" t="s">
        <v>40</v>
      </c>
      <c r="Z293" s="11">
        <v>5</v>
      </c>
      <c r="AA293" s="10"/>
      <c r="AB293" s="11" t="s">
        <v>41</v>
      </c>
      <c r="AC293" s="11" t="s">
        <v>318</v>
      </c>
      <c r="AD293" s="11" t="s">
        <v>344</v>
      </c>
      <c r="AE293" s="11" t="s">
        <v>345</v>
      </c>
      <c r="AF293" s="11" t="s">
        <v>730</v>
      </c>
      <c r="AG293" s="10"/>
      <c r="AH293" s="11"/>
      <c r="AI293" s="10" t="s">
        <v>320</v>
      </c>
      <c r="AJ293" s="10" t="s">
        <v>320</v>
      </c>
      <c r="AK293" s="10" t="s">
        <v>320</v>
      </c>
    </row>
    <row r="294" spans="1:37" s="5" customFormat="1" ht="13.25" customHeight="1" x14ac:dyDescent="0.15">
      <c r="A294" s="11" t="s">
        <v>31</v>
      </c>
      <c r="B294" s="11" t="s">
        <v>30</v>
      </c>
      <c r="C294" s="11" t="s">
        <v>32</v>
      </c>
      <c r="D294" s="11" t="s">
        <v>33</v>
      </c>
      <c r="E294" s="11" t="s">
        <v>34</v>
      </c>
      <c r="F294" s="11" t="s">
        <v>35</v>
      </c>
      <c r="G294" s="11" t="s">
        <v>35</v>
      </c>
      <c r="H294" s="11" t="s">
        <v>71</v>
      </c>
      <c r="I294" s="11" t="str">
        <f t="shared" si="19"/>
        <v>2016-01-01</v>
      </c>
      <c r="J294" s="11" t="s">
        <v>69</v>
      </c>
      <c r="K294" s="10"/>
      <c r="L294" s="10"/>
      <c r="M294" s="10" t="s">
        <v>774</v>
      </c>
      <c r="N294" s="10" t="s">
        <v>38</v>
      </c>
      <c r="O294" s="10">
        <v>17</v>
      </c>
      <c r="P294" s="10">
        <v>11</v>
      </c>
      <c r="Q294" s="10" t="str">
        <f t="shared" si="20"/>
        <v>Em.17</v>
      </c>
      <c r="R294" s="10" t="str">
        <f t="shared" si="21"/>
        <v>Em.17.11</v>
      </c>
      <c r="S294" s="11" t="s">
        <v>153</v>
      </c>
      <c r="T294" s="11">
        <v>2</v>
      </c>
      <c r="U294" s="10"/>
      <c r="V294" s="11" t="s">
        <v>784</v>
      </c>
      <c r="W294" s="13">
        <f t="shared" si="22"/>
        <v>2</v>
      </c>
      <c r="X294" s="11" t="s">
        <v>784</v>
      </c>
      <c r="Y294" s="11" t="s">
        <v>40</v>
      </c>
      <c r="Z294" s="11">
        <v>5</v>
      </c>
      <c r="AA294" s="10"/>
      <c r="AB294" s="11" t="s">
        <v>41</v>
      </c>
      <c r="AC294" s="11" t="s">
        <v>318</v>
      </c>
      <c r="AD294" s="11" t="s">
        <v>344</v>
      </c>
      <c r="AE294" s="11" t="s">
        <v>663</v>
      </c>
      <c r="AF294" s="11" t="s">
        <v>730</v>
      </c>
      <c r="AG294" s="10"/>
      <c r="AH294" s="11"/>
      <c r="AI294" s="10" t="s">
        <v>320</v>
      </c>
      <c r="AJ294" s="10" t="s">
        <v>320</v>
      </c>
      <c r="AK294" s="10" t="s">
        <v>320</v>
      </c>
    </row>
    <row r="295" spans="1:37" s="5" customFormat="1" ht="13.25" customHeight="1" x14ac:dyDescent="0.15">
      <c r="A295" s="11" t="s">
        <v>31</v>
      </c>
      <c r="B295" s="11" t="s">
        <v>30</v>
      </c>
      <c r="C295" s="11" t="s">
        <v>32</v>
      </c>
      <c r="D295" s="11" t="s">
        <v>33</v>
      </c>
      <c r="E295" s="11" t="s">
        <v>34</v>
      </c>
      <c r="F295" s="11" t="s">
        <v>35</v>
      </c>
      <c r="G295" s="11" t="s">
        <v>35</v>
      </c>
      <c r="H295" s="11" t="s">
        <v>76</v>
      </c>
      <c r="I295" s="11" t="str">
        <f t="shared" si="19"/>
        <v>2016-01-01</v>
      </c>
      <c r="J295" s="11" t="s">
        <v>69</v>
      </c>
      <c r="K295" s="10"/>
      <c r="L295" s="10"/>
      <c r="M295" s="10" t="s">
        <v>145</v>
      </c>
      <c r="N295" s="10" t="s">
        <v>38</v>
      </c>
      <c r="O295" s="10">
        <v>17</v>
      </c>
      <c r="P295" s="10">
        <v>13</v>
      </c>
      <c r="Q295" s="10" t="str">
        <f t="shared" si="20"/>
        <v>Em.17</v>
      </c>
      <c r="R295" s="10" t="str">
        <f t="shared" si="21"/>
        <v>Em.17.13</v>
      </c>
      <c r="S295" s="11" t="s">
        <v>141</v>
      </c>
      <c r="T295" s="11">
        <v>1</v>
      </c>
      <c r="U295" s="10"/>
      <c r="V295" s="11" t="s">
        <v>784</v>
      </c>
      <c r="W295" s="13">
        <f t="shared" si="22"/>
        <v>1</v>
      </c>
      <c r="X295" s="11" t="s">
        <v>784</v>
      </c>
      <c r="Y295" s="11" t="s">
        <v>40</v>
      </c>
      <c r="Z295" s="11">
        <v>5</v>
      </c>
      <c r="AA295" s="10"/>
      <c r="AB295" s="11" t="s">
        <v>41</v>
      </c>
      <c r="AC295" s="11" t="s">
        <v>318</v>
      </c>
      <c r="AD295" s="11" t="s">
        <v>344</v>
      </c>
      <c r="AE295" s="11" t="s">
        <v>363</v>
      </c>
      <c r="AF295" s="11" t="s">
        <v>730</v>
      </c>
      <c r="AG295" s="10"/>
      <c r="AH295" s="11"/>
      <c r="AI295" s="10" t="s">
        <v>320</v>
      </c>
      <c r="AJ295" s="10" t="s">
        <v>320</v>
      </c>
      <c r="AK295" s="10" t="s">
        <v>320</v>
      </c>
    </row>
    <row r="296" spans="1:37" s="5" customFormat="1" ht="13.25" customHeight="1" x14ac:dyDescent="0.15">
      <c r="A296" s="11" t="s">
        <v>31</v>
      </c>
      <c r="B296" s="11" t="s">
        <v>30</v>
      </c>
      <c r="C296" s="11" t="s">
        <v>32</v>
      </c>
      <c r="D296" s="11" t="s">
        <v>33</v>
      </c>
      <c r="E296" s="11" t="s">
        <v>34</v>
      </c>
      <c r="F296" s="11" t="s">
        <v>35</v>
      </c>
      <c r="G296" s="11" t="s">
        <v>35</v>
      </c>
      <c r="H296" s="11" t="s">
        <v>78</v>
      </c>
      <c r="I296" s="11" t="str">
        <f t="shared" si="19"/>
        <v>2016-01-01</v>
      </c>
      <c r="J296" s="11" t="s">
        <v>69</v>
      </c>
      <c r="K296" s="10"/>
      <c r="L296" s="10"/>
      <c r="M296" s="10" t="s">
        <v>145</v>
      </c>
      <c r="N296" s="10" t="s">
        <v>38</v>
      </c>
      <c r="O296" s="10">
        <v>17</v>
      </c>
      <c r="P296" s="10">
        <v>13</v>
      </c>
      <c r="Q296" s="10" t="str">
        <f t="shared" si="20"/>
        <v>Em.17</v>
      </c>
      <c r="R296" s="10" t="str">
        <f t="shared" si="21"/>
        <v>Em.17.13</v>
      </c>
      <c r="S296" s="11" t="s">
        <v>142</v>
      </c>
      <c r="T296" s="11">
        <v>0</v>
      </c>
      <c r="U296" s="10"/>
      <c r="V296" s="11" t="s">
        <v>784</v>
      </c>
      <c r="W296" s="13">
        <f t="shared" si="22"/>
        <v>0</v>
      </c>
      <c r="X296" s="11" t="s">
        <v>784</v>
      </c>
      <c r="Y296" s="11" t="s">
        <v>40</v>
      </c>
      <c r="Z296" s="11">
        <v>5</v>
      </c>
      <c r="AA296" s="10"/>
      <c r="AB296" s="11" t="s">
        <v>41</v>
      </c>
      <c r="AC296" s="11" t="s">
        <v>318</v>
      </c>
      <c r="AD296" s="11" t="s">
        <v>344</v>
      </c>
      <c r="AE296" s="11" t="s">
        <v>363</v>
      </c>
      <c r="AF296" s="11" t="s">
        <v>730</v>
      </c>
      <c r="AG296" s="10"/>
      <c r="AH296" s="11"/>
      <c r="AI296" s="10" t="s">
        <v>320</v>
      </c>
      <c r="AJ296" s="10" t="s">
        <v>320</v>
      </c>
      <c r="AK296" s="10" t="s">
        <v>320</v>
      </c>
    </row>
    <row r="297" spans="1:37" s="5" customFormat="1" ht="13.25" customHeight="1" x14ac:dyDescent="0.15">
      <c r="A297" s="11" t="s">
        <v>31</v>
      </c>
      <c r="B297" s="11" t="s">
        <v>30</v>
      </c>
      <c r="C297" s="11" t="s">
        <v>32</v>
      </c>
      <c r="D297" s="11" t="s">
        <v>33</v>
      </c>
      <c r="E297" s="11" t="s">
        <v>34</v>
      </c>
      <c r="F297" s="11" t="s">
        <v>35</v>
      </c>
      <c r="G297" s="11" t="s">
        <v>35</v>
      </c>
      <c r="H297" s="11" t="s">
        <v>80</v>
      </c>
      <c r="I297" s="11" t="str">
        <f t="shared" si="19"/>
        <v>2016-01-01</v>
      </c>
      <c r="J297" s="11" t="s">
        <v>69</v>
      </c>
      <c r="K297" s="10"/>
      <c r="L297" s="10"/>
      <c r="M297" s="10" t="s">
        <v>145</v>
      </c>
      <c r="N297" s="10" t="s">
        <v>38</v>
      </c>
      <c r="O297" s="10">
        <v>17</v>
      </c>
      <c r="P297" s="10">
        <v>13</v>
      </c>
      <c r="Q297" s="10" t="str">
        <f t="shared" si="20"/>
        <v>Em.17</v>
      </c>
      <c r="R297" s="10" t="str">
        <f t="shared" si="21"/>
        <v>Em.17.13</v>
      </c>
      <c r="S297" s="11" t="s">
        <v>143</v>
      </c>
      <c r="T297" s="11">
        <v>0</v>
      </c>
      <c r="U297" s="10"/>
      <c r="V297" s="11" t="s">
        <v>784</v>
      </c>
      <c r="W297" s="13">
        <f t="shared" si="22"/>
        <v>0</v>
      </c>
      <c r="X297" s="11" t="s">
        <v>784</v>
      </c>
      <c r="Y297" s="11" t="s">
        <v>40</v>
      </c>
      <c r="Z297" s="11">
        <v>5</v>
      </c>
      <c r="AA297" s="10"/>
      <c r="AB297" s="11" t="s">
        <v>41</v>
      </c>
      <c r="AC297" s="11" t="s">
        <v>318</v>
      </c>
      <c r="AD297" s="11" t="s">
        <v>344</v>
      </c>
      <c r="AE297" s="11" t="s">
        <v>363</v>
      </c>
      <c r="AF297" s="11" t="s">
        <v>730</v>
      </c>
      <c r="AG297" s="10"/>
      <c r="AH297" s="11"/>
      <c r="AI297" s="10" t="s">
        <v>320</v>
      </c>
      <c r="AJ297" s="10" t="s">
        <v>320</v>
      </c>
      <c r="AK297" s="10" t="s">
        <v>320</v>
      </c>
    </row>
    <row r="298" spans="1:37" s="5" customFormat="1" ht="13.25" customHeight="1" x14ac:dyDescent="0.15">
      <c r="A298" s="11" t="s">
        <v>31</v>
      </c>
      <c r="B298" s="11" t="s">
        <v>30</v>
      </c>
      <c r="C298" s="11" t="s">
        <v>32</v>
      </c>
      <c r="D298" s="11" t="s">
        <v>33</v>
      </c>
      <c r="E298" s="11" t="s">
        <v>34</v>
      </c>
      <c r="F298" s="11" t="s">
        <v>35</v>
      </c>
      <c r="G298" s="11" t="s">
        <v>35</v>
      </c>
      <c r="H298" s="11" t="s">
        <v>95</v>
      </c>
      <c r="I298" s="11" t="str">
        <f t="shared" si="19"/>
        <v>2016-01-01</v>
      </c>
      <c r="J298" s="11" t="s">
        <v>69</v>
      </c>
      <c r="K298" s="10"/>
      <c r="L298" s="10"/>
      <c r="M298" s="10" t="s">
        <v>145</v>
      </c>
      <c r="N298" s="10" t="s">
        <v>38</v>
      </c>
      <c r="O298" s="10">
        <v>17</v>
      </c>
      <c r="P298" s="10">
        <v>13</v>
      </c>
      <c r="Q298" s="10" t="str">
        <f t="shared" si="20"/>
        <v>Em.17</v>
      </c>
      <c r="R298" s="10" t="str">
        <f t="shared" si="21"/>
        <v>Em.17.13</v>
      </c>
      <c r="S298" s="11" t="s">
        <v>144</v>
      </c>
      <c r="T298" s="11">
        <v>1</v>
      </c>
      <c r="U298" s="10"/>
      <c r="V298" s="11" t="s">
        <v>784</v>
      </c>
      <c r="W298" s="13">
        <f t="shared" si="22"/>
        <v>1</v>
      </c>
      <c r="X298" s="11" t="s">
        <v>784</v>
      </c>
      <c r="Y298" s="11" t="s">
        <v>40</v>
      </c>
      <c r="Z298" s="11">
        <v>5</v>
      </c>
      <c r="AA298" s="10"/>
      <c r="AB298" s="11" t="s">
        <v>41</v>
      </c>
      <c r="AC298" s="11" t="s">
        <v>318</v>
      </c>
      <c r="AD298" s="11" t="s">
        <v>344</v>
      </c>
      <c r="AE298" s="11" t="s">
        <v>363</v>
      </c>
      <c r="AF298" s="11" t="s">
        <v>730</v>
      </c>
      <c r="AG298" s="10"/>
      <c r="AH298" s="11"/>
      <c r="AI298" s="10" t="s">
        <v>320</v>
      </c>
      <c r="AJ298" s="10" t="s">
        <v>320</v>
      </c>
      <c r="AK298" s="10" t="s">
        <v>320</v>
      </c>
    </row>
    <row r="299" spans="1:37" s="5" customFormat="1" ht="13.25" customHeight="1" x14ac:dyDescent="0.15">
      <c r="A299" s="11" t="s">
        <v>31</v>
      </c>
      <c r="B299" s="11" t="s">
        <v>30</v>
      </c>
      <c r="C299" s="11" t="s">
        <v>32</v>
      </c>
      <c r="D299" s="11" t="s">
        <v>33</v>
      </c>
      <c r="E299" s="11" t="s">
        <v>34</v>
      </c>
      <c r="F299" s="11" t="s">
        <v>35</v>
      </c>
      <c r="G299" s="11" t="s">
        <v>35</v>
      </c>
      <c r="H299" s="11" t="s">
        <v>71</v>
      </c>
      <c r="I299" s="11" t="str">
        <f t="shared" si="19"/>
        <v>2016-01-01</v>
      </c>
      <c r="J299" s="11" t="s">
        <v>69</v>
      </c>
      <c r="K299" s="10"/>
      <c r="L299" s="10"/>
      <c r="M299" s="10" t="s">
        <v>145</v>
      </c>
      <c r="N299" s="10" t="s">
        <v>38</v>
      </c>
      <c r="O299" s="10">
        <v>17</v>
      </c>
      <c r="P299" s="10">
        <v>13</v>
      </c>
      <c r="Q299" s="10" t="str">
        <f t="shared" si="20"/>
        <v>Em.17</v>
      </c>
      <c r="R299" s="10" t="str">
        <f t="shared" si="21"/>
        <v>Em.17.13</v>
      </c>
      <c r="S299" s="11" t="s">
        <v>140</v>
      </c>
      <c r="T299" s="11">
        <v>2</v>
      </c>
      <c r="U299" s="10"/>
      <c r="V299" s="11" t="s">
        <v>784</v>
      </c>
      <c r="W299" s="13">
        <f t="shared" si="22"/>
        <v>2</v>
      </c>
      <c r="X299" s="11" t="s">
        <v>784</v>
      </c>
      <c r="Y299" s="11" t="s">
        <v>40</v>
      </c>
      <c r="Z299" s="11">
        <v>5</v>
      </c>
      <c r="AA299" s="10"/>
      <c r="AB299" s="11" t="s">
        <v>41</v>
      </c>
      <c r="AC299" s="11" t="s">
        <v>318</v>
      </c>
      <c r="AD299" s="11" t="s">
        <v>344</v>
      </c>
      <c r="AE299" s="11" t="s">
        <v>363</v>
      </c>
      <c r="AF299" s="11" t="s">
        <v>730</v>
      </c>
      <c r="AG299" s="10"/>
      <c r="AH299" s="11"/>
      <c r="AI299" s="10" t="s">
        <v>320</v>
      </c>
      <c r="AJ299" s="10" t="s">
        <v>320</v>
      </c>
      <c r="AK299" s="10" t="s">
        <v>320</v>
      </c>
    </row>
    <row r="300" spans="1:37" s="5" customFormat="1" ht="13.25" customHeight="1" x14ac:dyDescent="0.15">
      <c r="A300" s="11" t="s">
        <v>31</v>
      </c>
      <c r="B300" s="11" t="s">
        <v>30</v>
      </c>
      <c r="C300" s="11" t="s">
        <v>32</v>
      </c>
      <c r="D300" s="11" t="s">
        <v>33</v>
      </c>
      <c r="E300" s="11" t="s">
        <v>34</v>
      </c>
      <c r="F300" s="11" t="s">
        <v>35</v>
      </c>
      <c r="G300" s="11" t="s">
        <v>35</v>
      </c>
      <c r="H300" s="11" t="s">
        <v>76</v>
      </c>
      <c r="I300" s="11" t="str">
        <f t="shared" si="19"/>
        <v>2016-01-01</v>
      </c>
      <c r="J300" s="11" t="s">
        <v>69</v>
      </c>
      <c r="K300" s="10"/>
      <c r="L300" s="10"/>
      <c r="M300" s="10" t="s">
        <v>146</v>
      </c>
      <c r="N300" s="10" t="s">
        <v>38</v>
      </c>
      <c r="O300" s="10">
        <v>17</v>
      </c>
      <c r="P300" s="10">
        <v>14</v>
      </c>
      <c r="Q300" s="10" t="str">
        <f t="shared" si="20"/>
        <v>Em.17</v>
      </c>
      <c r="R300" s="10" t="str">
        <f t="shared" si="21"/>
        <v>Em.17.14</v>
      </c>
      <c r="S300" s="11" t="s">
        <v>148</v>
      </c>
      <c r="T300" s="11">
        <v>0</v>
      </c>
      <c r="U300" s="10"/>
      <c r="V300" s="11" t="s">
        <v>784</v>
      </c>
      <c r="W300" s="13">
        <f t="shared" si="22"/>
        <v>0</v>
      </c>
      <c r="X300" s="11" t="s">
        <v>784</v>
      </c>
      <c r="Y300" s="11" t="s">
        <v>40</v>
      </c>
      <c r="Z300" s="11">
        <v>5</v>
      </c>
      <c r="AA300" s="10"/>
      <c r="AB300" s="11" t="s">
        <v>41</v>
      </c>
      <c r="AC300" s="11" t="s">
        <v>318</v>
      </c>
      <c r="AD300" s="11" t="s">
        <v>344</v>
      </c>
      <c r="AE300" s="11" t="s">
        <v>662</v>
      </c>
      <c r="AF300" s="11" t="s">
        <v>730</v>
      </c>
      <c r="AG300" s="10"/>
      <c r="AH300" s="11"/>
      <c r="AI300" s="10" t="s">
        <v>320</v>
      </c>
      <c r="AJ300" s="10" t="s">
        <v>320</v>
      </c>
      <c r="AK300" s="10" t="s">
        <v>320</v>
      </c>
    </row>
    <row r="301" spans="1:37" s="5" customFormat="1" ht="13.25" customHeight="1" x14ac:dyDescent="0.15">
      <c r="A301" s="11" t="s">
        <v>31</v>
      </c>
      <c r="B301" s="11" t="s">
        <v>30</v>
      </c>
      <c r="C301" s="11" t="s">
        <v>32</v>
      </c>
      <c r="D301" s="11" t="s">
        <v>33</v>
      </c>
      <c r="E301" s="11" t="s">
        <v>34</v>
      </c>
      <c r="F301" s="11" t="s">
        <v>35</v>
      </c>
      <c r="G301" s="11" t="s">
        <v>35</v>
      </c>
      <c r="H301" s="11" t="s">
        <v>78</v>
      </c>
      <c r="I301" s="11" t="str">
        <f t="shared" si="19"/>
        <v>2016-01-01</v>
      </c>
      <c r="J301" s="11" t="s">
        <v>69</v>
      </c>
      <c r="K301" s="10"/>
      <c r="L301" s="10"/>
      <c r="M301" s="10" t="s">
        <v>146</v>
      </c>
      <c r="N301" s="10" t="s">
        <v>38</v>
      </c>
      <c r="O301" s="10">
        <v>17</v>
      </c>
      <c r="P301" s="10">
        <v>14</v>
      </c>
      <c r="Q301" s="10" t="str">
        <f t="shared" si="20"/>
        <v>Em.17</v>
      </c>
      <c r="R301" s="10" t="str">
        <f t="shared" si="21"/>
        <v>Em.17.14</v>
      </c>
      <c r="S301" s="11" t="s">
        <v>149</v>
      </c>
      <c r="T301" s="11">
        <v>0</v>
      </c>
      <c r="U301" s="10"/>
      <c r="V301" s="11" t="s">
        <v>784</v>
      </c>
      <c r="W301" s="13">
        <f t="shared" si="22"/>
        <v>0</v>
      </c>
      <c r="X301" s="11" t="s">
        <v>784</v>
      </c>
      <c r="Y301" s="11" t="s">
        <v>40</v>
      </c>
      <c r="Z301" s="11">
        <v>5</v>
      </c>
      <c r="AA301" s="10"/>
      <c r="AB301" s="11" t="s">
        <v>41</v>
      </c>
      <c r="AC301" s="11" t="s">
        <v>318</v>
      </c>
      <c r="AD301" s="11" t="s">
        <v>344</v>
      </c>
      <c r="AE301" s="11" t="s">
        <v>662</v>
      </c>
      <c r="AF301" s="11" t="s">
        <v>730</v>
      </c>
      <c r="AG301" s="10"/>
      <c r="AH301" s="11"/>
      <c r="AI301" s="10" t="s">
        <v>320</v>
      </c>
      <c r="AJ301" s="10" t="s">
        <v>320</v>
      </c>
      <c r="AK301" s="10" t="s">
        <v>320</v>
      </c>
    </row>
    <row r="302" spans="1:37" s="5" customFormat="1" ht="13.25" customHeight="1" x14ac:dyDescent="0.15">
      <c r="A302" s="11" t="s">
        <v>31</v>
      </c>
      <c r="B302" s="11" t="s">
        <v>30</v>
      </c>
      <c r="C302" s="11" t="s">
        <v>32</v>
      </c>
      <c r="D302" s="11" t="s">
        <v>33</v>
      </c>
      <c r="E302" s="11" t="s">
        <v>34</v>
      </c>
      <c r="F302" s="11" t="s">
        <v>35</v>
      </c>
      <c r="G302" s="11" t="s">
        <v>35</v>
      </c>
      <c r="H302" s="11" t="s">
        <v>80</v>
      </c>
      <c r="I302" s="11" t="str">
        <f t="shared" si="19"/>
        <v>2016-01-01</v>
      </c>
      <c r="J302" s="11" t="s">
        <v>69</v>
      </c>
      <c r="K302" s="10"/>
      <c r="L302" s="10"/>
      <c r="M302" s="10" t="s">
        <v>146</v>
      </c>
      <c r="N302" s="10" t="s">
        <v>38</v>
      </c>
      <c r="O302" s="10">
        <v>17</v>
      </c>
      <c r="P302" s="10">
        <v>14</v>
      </c>
      <c r="Q302" s="10" t="str">
        <f t="shared" si="20"/>
        <v>Em.17</v>
      </c>
      <c r="R302" s="10" t="str">
        <f t="shared" si="21"/>
        <v>Em.17.14</v>
      </c>
      <c r="S302" s="11" t="s">
        <v>150</v>
      </c>
      <c r="T302" s="11">
        <v>0</v>
      </c>
      <c r="U302" s="10"/>
      <c r="V302" s="11" t="s">
        <v>784</v>
      </c>
      <c r="W302" s="13">
        <f t="shared" si="22"/>
        <v>0</v>
      </c>
      <c r="X302" s="11" t="s">
        <v>784</v>
      </c>
      <c r="Y302" s="11" t="s">
        <v>40</v>
      </c>
      <c r="Z302" s="11">
        <v>5</v>
      </c>
      <c r="AA302" s="10"/>
      <c r="AB302" s="11" t="s">
        <v>41</v>
      </c>
      <c r="AC302" s="11" t="s">
        <v>318</v>
      </c>
      <c r="AD302" s="11" t="s">
        <v>344</v>
      </c>
      <c r="AE302" s="11" t="s">
        <v>662</v>
      </c>
      <c r="AF302" s="11" t="s">
        <v>730</v>
      </c>
      <c r="AG302" s="10"/>
      <c r="AH302" s="11"/>
      <c r="AI302" s="10" t="s">
        <v>320</v>
      </c>
      <c r="AJ302" s="10" t="s">
        <v>320</v>
      </c>
      <c r="AK302" s="10" t="s">
        <v>320</v>
      </c>
    </row>
    <row r="303" spans="1:37" s="8" customFormat="1" ht="13.25" customHeight="1" x14ac:dyDescent="0.15">
      <c r="A303" s="11" t="s">
        <v>31</v>
      </c>
      <c r="B303" s="11" t="s">
        <v>30</v>
      </c>
      <c r="C303" s="11" t="s">
        <v>32</v>
      </c>
      <c r="D303" s="11" t="s">
        <v>33</v>
      </c>
      <c r="E303" s="11" t="s">
        <v>34</v>
      </c>
      <c r="F303" s="11" t="s">
        <v>35</v>
      </c>
      <c r="G303" s="11" t="s">
        <v>35</v>
      </c>
      <c r="H303" s="11" t="s">
        <v>95</v>
      </c>
      <c r="I303" s="11" t="str">
        <f t="shared" si="19"/>
        <v>2016-01-01</v>
      </c>
      <c r="J303" s="11" t="s">
        <v>69</v>
      </c>
      <c r="K303" s="10"/>
      <c r="L303" s="10"/>
      <c r="M303" s="10" t="s">
        <v>146</v>
      </c>
      <c r="N303" s="10" t="s">
        <v>38</v>
      </c>
      <c r="O303" s="10">
        <v>17</v>
      </c>
      <c r="P303" s="10">
        <v>14</v>
      </c>
      <c r="Q303" s="10" t="str">
        <f t="shared" si="20"/>
        <v>Em.17</v>
      </c>
      <c r="R303" s="10" t="str">
        <f t="shared" si="21"/>
        <v>Em.17.14</v>
      </c>
      <c r="S303" s="11" t="s">
        <v>151</v>
      </c>
      <c r="T303" s="11">
        <v>10</v>
      </c>
      <c r="U303" s="10"/>
      <c r="V303" s="11" t="s">
        <v>784</v>
      </c>
      <c r="W303" s="13">
        <f t="shared" si="22"/>
        <v>10</v>
      </c>
      <c r="X303" s="11" t="s">
        <v>784</v>
      </c>
      <c r="Y303" s="11" t="s">
        <v>40</v>
      </c>
      <c r="Z303" s="11">
        <v>5</v>
      </c>
      <c r="AA303" s="10"/>
      <c r="AB303" s="11" t="s">
        <v>41</v>
      </c>
      <c r="AC303" s="11" t="s">
        <v>318</v>
      </c>
      <c r="AD303" s="11" t="s">
        <v>344</v>
      </c>
      <c r="AE303" s="11" t="s">
        <v>662</v>
      </c>
      <c r="AF303" s="11" t="s">
        <v>730</v>
      </c>
      <c r="AG303" s="10"/>
      <c r="AH303" s="11"/>
      <c r="AI303" s="10" t="s">
        <v>320</v>
      </c>
      <c r="AJ303" s="10" t="s">
        <v>320</v>
      </c>
      <c r="AK303" s="10" t="s">
        <v>320</v>
      </c>
    </row>
    <row r="304" spans="1:37" s="8" customFormat="1" ht="13.25" customHeight="1" x14ac:dyDescent="0.15">
      <c r="A304" s="11" t="s">
        <v>31</v>
      </c>
      <c r="B304" s="11" t="s">
        <v>30</v>
      </c>
      <c r="C304" s="11" t="s">
        <v>32</v>
      </c>
      <c r="D304" s="11" t="s">
        <v>33</v>
      </c>
      <c r="E304" s="11" t="s">
        <v>34</v>
      </c>
      <c r="F304" s="11" t="s">
        <v>35</v>
      </c>
      <c r="G304" s="11" t="s">
        <v>35</v>
      </c>
      <c r="H304" s="11" t="s">
        <v>71</v>
      </c>
      <c r="I304" s="11" t="str">
        <f t="shared" si="19"/>
        <v>2016-01-01</v>
      </c>
      <c r="J304" s="11" t="s">
        <v>69</v>
      </c>
      <c r="K304" s="10"/>
      <c r="L304" s="10"/>
      <c r="M304" s="10" t="s">
        <v>146</v>
      </c>
      <c r="N304" s="10" t="s">
        <v>38</v>
      </c>
      <c r="O304" s="10">
        <v>17</v>
      </c>
      <c r="P304" s="10">
        <v>14</v>
      </c>
      <c r="Q304" s="10" t="str">
        <f t="shared" si="20"/>
        <v>Em.17</v>
      </c>
      <c r="R304" s="10" t="str">
        <f t="shared" si="21"/>
        <v>Em.17.14</v>
      </c>
      <c r="S304" s="11" t="s">
        <v>147</v>
      </c>
      <c r="T304" s="11">
        <v>10</v>
      </c>
      <c r="U304" s="10"/>
      <c r="V304" s="11" t="s">
        <v>784</v>
      </c>
      <c r="W304" s="13">
        <f t="shared" si="22"/>
        <v>10</v>
      </c>
      <c r="X304" s="11" t="s">
        <v>784</v>
      </c>
      <c r="Y304" s="11" t="s">
        <v>40</v>
      </c>
      <c r="Z304" s="11">
        <v>5</v>
      </c>
      <c r="AA304" s="10"/>
      <c r="AB304" s="11" t="s">
        <v>41</v>
      </c>
      <c r="AC304" s="11" t="s">
        <v>318</v>
      </c>
      <c r="AD304" s="11" t="s">
        <v>344</v>
      </c>
      <c r="AE304" s="11" t="s">
        <v>662</v>
      </c>
      <c r="AF304" s="11" t="s">
        <v>730</v>
      </c>
      <c r="AG304" s="10"/>
      <c r="AH304" s="11"/>
      <c r="AI304" s="10" t="s">
        <v>320</v>
      </c>
      <c r="AJ304" s="10" t="s">
        <v>320</v>
      </c>
      <c r="AK304" s="10" t="s">
        <v>320</v>
      </c>
    </row>
    <row r="305" spans="1:37" s="8" customFormat="1" ht="13.25" customHeight="1" x14ac:dyDescent="0.15">
      <c r="A305" s="11" t="s">
        <v>31</v>
      </c>
      <c r="B305" s="11" t="s">
        <v>30</v>
      </c>
      <c r="C305" s="11" t="s">
        <v>32</v>
      </c>
      <c r="D305" s="11" t="s">
        <v>33</v>
      </c>
      <c r="E305" s="11" t="s">
        <v>34</v>
      </c>
      <c r="F305" s="11" t="s">
        <v>35</v>
      </c>
      <c r="G305" s="11" t="s">
        <v>35</v>
      </c>
      <c r="H305" s="11" t="s">
        <v>71</v>
      </c>
      <c r="I305" s="11" t="str">
        <f t="shared" si="19"/>
        <v>2016-01-01</v>
      </c>
      <c r="J305" s="11" t="s">
        <v>69</v>
      </c>
      <c r="K305" s="10"/>
      <c r="L305" s="10"/>
      <c r="M305" s="10" t="s">
        <v>156</v>
      </c>
      <c r="N305" s="10" t="s">
        <v>38</v>
      </c>
      <c r="O305" s="10">
        <v>17</v>
      </c>
      <c r="P305" s="10">
        <v>2</v>
      </c>
      <c r="Q305" s="10" t="str">
        <f t="shared" si="20"/>
        <v>Em.17</v>
      </c>
      <c r="R305" s="10" t="str">
        <f t="shared" si="21"/>
        <v>Em.17.2</v>
      </c>
      <c r="S305" s="11" t="s">
        <v>157</v>
      </c>
      <c r="T305" s="11">
        <v>996</v>
      </c>
      <c r="U305" s="10"/>
      <c r="V305" s="11" t="s">
        <v>784</v>
      </c>
      <c r="W305" s="13">
        <f t="shared" si="22"/>
        <v>996</v>
      </c>
      <c r="X305" s="11" t="s">
        <v>784</v>
      </c>
      <c r="Y305" s="11" t="s">
        <v>40</v>
      </c>
      <c r="Z305" s="11">
        <v>5</v>
      </c>
      <c r="AA305" s="10"/>
      <c r="AB305" s="11" t="s">
        <v>41</v>
      </c>
      <c r="AC305" s="11" t="s">
        <v>318</v>
      </c>
      <c r="AD305" s="11" t="s">
        <v>344</v>
      </c>
      <c r="AE305" s="11" t="s">
        <v>665</v>
      </c>
      <c r="AF305" s="11" t="s">
        <v>730</v>
      </c>
      <c r="AG305" s="10"/>
      <c r="AH305" s="11"/>
      <c r="AI305" s="10" t="s">
        <v>320</v>
      </c>
      <c r="AJ305" s="10" t="s">
        <v>320</v>
      </c>
      <c r="AK305" s="10" t="s">
        <v>320</v>
      </c>
    </row>
    <row r="306" spans="1:37" s="8" customFormat="1" ht="13.25" customHeight="1" x14ac:dyDescent="0.15">
      <c r="A306" s="11" t="s">
        <v>31</v>
      </c>
      <c r="B306" s="11" t="s">
        <v>30</v>
      </c>
      <c r="C306" s="11" t="s">
        <v>32</v>
      </c>
      <c r="D306" s="11" t="s">
        <v>33</v>
      </c>
      <c r="E306" s="11" t="s">
        <v>34</v>
      </c>
      <c r="F306" s="11" t="s">
        <v>35</v>
      </c>
      <c r="G306" s="11" t="s">
        <v>35</v>
      </c>
      <c r="H306" s="11" t="s">
        <v>76</v>
      </c>
      <c r="I306" s="11" t="str">
        <f t="shared" si="19"/>
        <v>2016-01-01</v>
      </c>
      <c r="J306" s="11" t="s">
        <v>69</v>
      </c>
      <c r="K306" s="10"/>
      <c r="L306" s="10"/>
      <c r="M306" s="10" t="s">
        <v>773</v>
      </c>
      <c r="N306" s="10" t="s">
        <v>38</v>
      </c>
      <c r="O306" s="10">
        <v>3</v>
      </c>
      <c r="P306" s="10">
        <v>1</v>
      </c>
      <c r="Q306" s="10" t="str">
        <f t="shared" si="20"/>
        <v>Em.3</v>
      </c>
      <c r="R306" s="10" t="str">
        <f t="shared" si="21"/>
        <v>Em.3.1</v>
      </c>
      <c r="S306" s="11" t="s">
        <v>92</v>
      </c>
      <c r="T306" s="12">
        <v>8264</v>
      </c>
      <c r="U306" s="10"/>
      <c r="V306" s="11" t="s">
        <v>784</v>
      </c>
      <c r="W306" s="12">
        <f t="shared" si="22"/>
        <v>8264</v>
      </c>
      <c r="X306" s="11" t="s">
        <v>784</v>
      </c>
      <c r="Y306" s="11" t="s">
        <v>40</v>
      </c>
      <c r="Z306" s="11">
        <v>4</v>
      </c>
      <c r="AA306" s="10"/>
      <c r="AB306" s="11" t="s">
        <v>41</v>
      </c>
      <c r="AC306" s="11" t="s">
        <v>318</v>
      </c>
      <c r="AD306" s="11" t="s">
        <v>654</v>
      </c>
      <c r="AE306" s="11" t="s">
        <v>320</v>
      </c>
      <c r="AF306" s="11" t="s">
        <v>730</v>
      </c>
      <c r="AG306" s="10"/>
      <c r="AH306" s="11"/>
      <c r="AI306" s="10" t="s">
        <v>655</v>
      </c>
      <c r="AJ306" s="10" t="s">
        <v>320</v>
      </c>
      <c r="AK306" s="10" t="s">
        <v>656</v>
      </c>
    </row>
    <row r="307" spans="1:37" s="8" customFormat="1" ht="13.25" customHeight="1" x14ac:dyDescent="0.15">
      <c r="A307" s="11" t="s">
        <v>31</v>
      </c>
      <c r="B307" s="11" t="s">
        <v>30</v>
      </c>
      <c r="C307" s="11" t="s">
        <v>32</v>
      </c>
      <c r="D307" s="11" t="s">
        <v>33</v>
      </c>
      <c r="E307" s="11" t="s">
        <v>34</v>
      </c>
      <c r="F307" s="11" t="s">
        <v>35</v>
      </c>
      <c r="G307" s="11" t="s">
        <v>35</v>
      </c>
      <c r="H307" s="11" t="s">
        <v>78</v>
      </c>
      <c r="I307" s="11" t="str">
        <f t="shared" si="19"/>
        <v>2016-01-01</v>
      </c>
      <c r="J307" s="11" t="s">
        <v>69</v>
      </c>
      <c r="K307" s="10"/>
      <c r="L307" s="10"/>
      <c r="M307" s="10" t="s">
        <v>773</v>
      </c>
      <c r="N307" s="10" t="s">
        <v>38</v>
      </c>
      <c r="O307" s="10">
        <v>3</v>
      </c>
      <c r="P307" s="10">
        <v>1</v>
      </c>
      <c r="Q307" s="10" t="str">
        <f t="shared" si="20"/>
        <v>Em.3</v>
      </c>
      <c r="R307" s="10" t="str">
        <f t="shared" si="21"/>
        <v>Em.3.1</v>
      </c>
      <c r="S307" s="11" t="s">
        <v>93</v>
      </c>
      <c r="T307" s="12">
        <v>44206</v>
      </c>
      <c r="U307" s="10"/>
      <c r="V307" s="11" t="s">
        <v>784</v>
      </c>
      <c r="W307" s="12">
        <f t="shared" si="22"/>
        <v>44206</v>
      </c>
      <c r="X307" s="11" t="s">
        <v>784</v>
      </c>
      <c r="Y307" s="11" t="s">
        <v>40</v>
      </c>
      <c r="Z307" s="11">
        <v>4</v>
      </c>
      <c r="AA307" s="10"/>
      <c r="AB307" s="11" t="s">
        <v>41</v>
      </c>
      <c r="AC307" s="11" t="s">
        <v>318</v>
      </c>
      <c r="AD307" s="11" t="s">
        <v>654</v>
      </c>
      <c r="AE307" s="11" t="s">
        <v>320</v>
      </c>
      <c r="AF307" s="11" t="s">
        <v>730</v>
      </c>
      <c r="AG307" s="10"/>
      <c r="AH307" s="11"/>
      <c r="AI307" s="10" t="s">
        <v>655</v>
      </c>
      <c r="AJ307" s="10" t="s">
        <v>320</v>
      </c>
      <c r="AK307" s="10" t="s">
        <v>656</v>
      </c>
    </row>
    <row r="308" spans="1:37" s="8" customFormat="1" ht="13.25" customHeight="1" x14ac:dyDescent="0.15">
      <c r="A308" s="11" t="s">
        <v>31</v>
      </c>
      <c r="B308" s="11" t="s">
        <v>30</v>
      </c>
      <c r="C308" s="11" t="s">
        <v>32</v>
      </c>
      <c r="D308" s="11" t="s">
        <v>33</v>
      </c>
      <c r="E308" s="11" t="s">
        <v>34</v>
      </c>
      <c r="F308" s="11" t="s">
        <v>35</v>
      </c>
      <c r="G308" s="11" t="s">
        <v>35</v>
      </c>
      <c r="H308" s="11" t="s">
        <v>80</v>
      </c>
      <c r="I308" s="11" t="str">
        <f t="shared" si="19"/>
        <v>2016-01-01</v>
      </c>
      <c r="J308" s="11" t="s">
        <v>69</v>
      </c>
      <c r="K308" s="10"/>
      <c r="L308" s="10"/>
      <c r="M308" s="10" t="s">
        <v>773</v>
      </c>
      <c r="N308" s="10" t="s">
        <v>38</v>
      </c>
      <c r="O308" s="10">
        <v>3</v>
      </c>
      <c r="P308" s="10">
        <v>1</v>
      </c>
      <c r="Q308" s="10" t="str">
        <f t="shared" si="20"/>
        <v>Em.3</v>
      </c>
      <c r="R308" s="10" t="str">
        <f t="shared" si="21"/>
        <v>Em.3.1</v>
      </c>
      <c r="S308" s="11" t="s">
        <v>94</v>
      </c>
      <c r="T308" s="12">
        <v>3726</v>
      </c>
      <c r="U308" s="10"/>
      <c r="V308" s="11" t="s">
        <v>784</v>
      </c>
      <c r="W308" s="12">
        <f t="shared" si="22"/>
        <v>3726</v>
      </c>
      <c r="X308" s="11" t="s">
        <v>784</v>
      </c>
      <c r="Y308" s="11" t="s">
        <v>40</v>
      </c>
      <c r="Z308" s="11">
        <v>4</v>
      </c>
      <c r="AA308" s="10"/>
      <c r="AB308" s="11" t="s">
        <v>41</v>
      </c>
      <c r="AC308" s="11" t="s">
        <v>318</v>
      </c>
      <c r="AD308" s="11" t="s">
        <v>654</v>
      </c>
      <c r="AE308" s="11" t="s">
        <v>320</v>
      </c>
      <c r="AF308" s="11" t="s">
        <v>730</v>
      </c>
      <c r="AG308" s="10"/>
      <c r="AH308" s="11"/>
      <c r="AI308" s="10" t="s">
        <v>655</v>
      </c>
      <c r="AJ308" s="10" t="s">
        <v>320</v>
      </c>
      <c r="AK308" s="10" t="s">
        <v>656</v>
      </c>
    </row>
    <row r="309" spans="1:37" s="8" customFormat="1" ht="13.25" customHeight="1" x14ac:dyDescent="0.15">
      <c r="A309" s="11" t="s">
        <v>31</v>
      </c>
      <c r="B309" s="11" t="s">
        <v>30</v>
      </c>
      <c r="C309" s="11" t="s">
        <v>32</v>
      </c>
      <c r="D309" s="11" t="s">
        <v>33</v>
      </c>
      <c r="E309" s="11" t="s">
        <v>34</v>
      </c>
      <c r="F309" s="11" t="s">
        <v>35</v>
      </c>
      <c r="G309" s="11" t="s">
        <v>35</v>
      </c>
      <c r="H309" s="11" t="s">
        <v>95</v>
      </c>
      <c r="I309" s="11" t="str">
        <f t="shared" si="19"/>
        <v>2016-01-01</v>
      </c>
      <c r="J309" s="11" t="s">
        <v>69</v>
      </c>
      <c r="K309" s="10"/>
      <c r="L309" s="10"/>
      <c r="M309" s="10" t="s">
        <v>773</v>
      </c>
      <c r="N309" s="10" t="s">
        <v>38</v>
      </c>
      <c r="O309" s="10">
        <v>3</v>
      </c>
      <c r="P309" s="10">
        <v>1</v>
      </c>
      <c r="Q309" s="10" t="str">
        <f t="shared" si="20"/>
        <v>Em.3</v>
      </c>
      <c r="R309" s="10" t="str">
        <f t="shared" si="21"/>
        <v>Em.3.1</v>
      </c>
      <c r="S309" s="11" t="s">
        <v>96</v>
      </c>
      <c r="T309" s="12">
        <v>38454</v>
      </c>
      <c r="U309" s="10"/>
      <c r="V309" s="11" t="s">
        <v>784</v>
      </c>
      <c r="W309" s="12">
        <f t="shared" si="22"/>
        <v>38454</v>
      </c>
      <c r="X309" s="11" t="s">
        <v>784</v>
      </c>
      <c r="Y309" s="11" t="s">
        <v>40</v>
      </c>
      <c r="Z309" s="11">
        <v>4</v>
      </c>
      <c r="AA309" s="10"/>
      <c r="AB309" s="11" t="s">
        <v>41</v>
      </c>
      <c r="AC309" s="11" t="s">
        <v>318</v>
      </c>
      <c r="AD309" s="11" t="s">
        <v>654</v>
      </c>
      <c r="AE309" s="11" t="s">
        <v>320</v>
      </c>
      <c r="AF309" s="11" t="s">
        <v>730</v>
      </c>
      <c r="AG309" s="10"/>
      <c r="AH309" s="11"/>
      <c r="AI309" s="10" t="s">
        <v>655</v>
      </c>
      <c r="AJ309" s="10" t="s">
        <v>320</v>
      </c>
      <c r="AK309" s="10" t="s">
        <v>656</v>
      </c>
    </row>
    <row r="310" spans="1:37" s="8" customFormat="1" ht="13.25" customHeight="1" x14ac:dyDescent="0.15">
      <c r="A310" s="11" t="s">
        <v>31</v>
      </c>
      <c r="B310" s="11" t="s">
        <v>30</v>
      </c>
      <c r="C310" s="11" t="s">
        <v>32</v>
      </c>
      <c r="D310" s="11" t="s">
        <v>33</v>
      </c>
      <c r="E310" s="11" t="s">
        <v>34</v>
      </c>
      <c r="F310" s="11" t="s">
        <v>35</v>
      </c>
      <c r="G310" s="11" t="s">
        <v>35</v>
      </c>
      <c r="H310" s="11" t="s">
        <v>71</v>
      </c>
      <c r="I310" s="11" t="str">
        <f t="shared" si="19"/>
        <v>2016-01-01</v>
      </c>
      <c r="J310" s="11" t="s">
        <v>69</v>
      </c>
      <c r="K310" s="10"/>
      <c r="L310" s="10"/>
      <c r="M310" s="10" t="s">
        <v>86</v>
      </c>
      <c r="N310" s="10" t="s">
        <v>38</v>
      </c>
      <c r="O310" s="10">
        <v>4</v>
      </c>
      <c r="P310" s="10">
        <v>10</v>
      </c>
      <c r="Q310" s="10" t="str">
        <f t="shared" si="20"/>
        <v>Em.4</v>
      </c>
      <c r="R310" s="10" t="str">
        <f t="shared" si="21"/>
        <v>Em.4.10</v>
      </c>
      <c r="S310" s="11" t="s">
        <v>87</v>
      </c>
      <c r="T310" s="12">
        <v>18638</v>
      </c>
      <c r="U310" s="10"/>
      <c r="V310" s="11" t="s">
        <v>784</v>
      </c>
      <c r="W310" s="12">
        <f t="shared" ref="W310:W342" si="23">T310</f>
        <v>18638</v>
      </c>
      <c r="X310" s="11" t="s">
        <v>784</v>
      </c>
      <c r="Y310" s="11" t="s">
        <v>40</v>
      </c>
      <c r="Z310" s="11">
        <v>4</v>
      </c>
      <c r="AA310" s="10"/>
      <c r="AB310" s="11" t="s">
        <v>41</v>
      </c>
      <c r="AC310" s="11" t="s">
        <v>318</v>
      </c>
      <c r="AD310" s="11" t="s">
        <v>372</v>
      </c>
      <c r="AE310" s="11" t="s">
        <v>652</v>
      </c>
      <c r="AF310" s="11" t="s">
        <v>730</v>
      </c>
      <c r="AG310" s="10"/>
      <c r="AH310" s="11"/>
      <c r="AI310" s="10" t="s">
        <v>320</v>
      </c>
      <c r="AJ310" s="10" t="s">
        <v>320</v>
      </c>
      <c r="AK310" s="10" t="s">
        <v>320</v>
      </c>
    </row>
    <row r="311" spans="1:37" s="8" customFormat="1" ht="13.25" customHeight="1" x14ac:dyDescent="0.15">
      <c r="A311" s="11" t="s">
        <v>31</v>
      </c>
      <c r="B311" s="11" t="s">
        <v>30</v>
      </c>
      <c r="C311" s="11" t="s">
        <v>32</v>
      </c>
      <c r="D311" s="11" t="s">
        <v>33</v>
      </c>
      <c r="E311" s="11" t="s">
        <v>34</v>
      </c>
      <c r="F311" s="11" t="s">
        <v>35</v>
      </c>
      <c r="G311" s="11" t="s">
        <v>35</v>
      </c>
      <c r="H311" s="11" t="s">
        <v>71</v>
      </c>
      <c r="I311" s="11" t="str">
        <f t="shared" si="19"/>
        <v>2016-01-01</v>
      </c>
      <c r="J311" s="11" t="s">
        <v>69</v>
      </c>
      <c r="K311" s="10"/>
      <c r="L311" s="10"/>
      <c r="M311" s="10" t="s">
        <v>88</v>
      </c>
      <c r="N311" s="10" t="s">
        <v>38</v>
      </c>
      <c r="O311" s="10">
        <v>4</v>
      </c>
      <c r="P311" s="10">
        <v>11</v>
      </c>
      <c r="Q311" s="10" t="str">
        <f t="shared" si="20"/>
        <v>Em.4</v>
      </c>
      <c r="R311" s="10" t="str">
        <f t="shared" si="21"/>
        <v>Em.4.11</v>
      </c>
      <c r="S311" s="11" t="s">
        <v>89</v>
      </c>
      <c r="T311" s="11">
        <v>0</v>
      </c>
      <c r="U311" s="10"/>
      <c r="V311" s="11" t="s">
        <v>784</v>
      </c>
      <c r="W311" s="12">
        <f t="shared" si="23"/>
        <v>0</v>
      </c>
      <c r="X311" s="11" t="s">
        <v>784</v>
      </c>
      <c r="Y311" s="11" t="s">
        <v>40</v>
      </c>
      <c r="Z311" s="11">
        <v>4</v>
      </c>
      <c r="AA311" s="10"/>
      <c r="AB311" s="11" t="s">
        <v>41</v>
      </c>
      <c r="AC311" s="11" t="s">
        <v>318</v>
      </c>
      <c r="AD311" s="11" t="s">
        <v>372</v>
      </c>
      <c r="AE311" s="11" t="s">
        <v>653</v>
      </c>
      <c r="AF311" s="11" t="s">
        <v>730</v>
      </c>
      <c r="AG311" s="10"/>
      <c r="AH311" s="11"/>
      <c r="AI311" s="10" t="s">
        <v>320</v>
      </c>
      <c r="AJ311" s="10" t="s">
        <v>320</v>
      </c>
      <c r="AK311" s="10" t="s">
        <v>320</v>
      </c>
    </row>
    <row r="312" spans="1:37" s="8" customFormat="1" ht="13.25" customHeight="1" x14ac:dyDescent="0.15">
      <c r="A312" s="11" t="s">
        <v>31</v>
      </c>
      <c r="B312" s="11" t="s">
        <v>30</v>
      </c>
      <c r="C312" s="11" t="s">
        <v>32</v>
      </c>
      <c r="D312" s="11" t="s">
        <v>33</v>
      </c>
      <c r="E312" s="11" t="s">
        <v>34</v>
      </c>
      <c r="F312" s="11" t="s">
        <v>35</v>
      </c>
      <c r="G312" s="11" t="s">
        <v>35</v>
      </c>
      <c r="H312" s="11" t="s">
        <v>71</v>
      </c>
      <c r="I312" s="11" t="str">
        <f t="shared" si="19"/>
        <v>2016-01-01</v>
      </c>
      <c r="J312" s="11" t="s">
        <v>69</v>
      </c>
      <c r="K312" s="10"/>
      <c r="L312" s="10"/>
      <c r="M312" s="10" t="s">
        <v>90</v>
      </c>
      <c r="N312" s="10" t="s">
        <v>38</v>
      </c>
      <c r="O312" s="10">
        <v>4</v>
      </c>
      <c r="P312" s="10">
        <v>12</v>
      </c>
      <c r="Q312" s="10" t="str">
        <f t="shared" si="20"/>
        <v>Em.4</v>
      </c>
      <c r="R312" s="10" t="str">
        <f t="shared" si="21"/>
        <v>Em.4.12</v>
      </c>
      <c r="S312" s="11" t="s">
        <v>91</v>
      </c>
      <c r="T312" s="11">
        <v>0</v>
      </c>
      <c r="U312" s="10"/>
      <c r="V312" s="11" t="s">
        <v>784</v>
      </c>
      <c r="W312" s="12">
        <f t="shared" si="23"/>
        <v>0</v>
      </c>
      <c r="X312" s="11" t="s">
        <v>784</v>
      </c>
      <c r="Y312" s="11" t="s">
        <v>40</v>
      </c>
      <c r="Z312" s="11">
        <v>4</v>
      </c>
      <c r="AA312" s="11">
        <v>11</v>
      </c>
      <c r="AB312" s="11" t="s">
        <v>41</v>
      </c>
      <c r="AC312" s="11" t="s">
        <v>318</v>
      </c>
      <c r="AD312" s="11" t="s">
        <v>372</v>
      </c>
      <c r="AE312" s="11" t="s">
        <v>373</v>
      </c>
      <c r="AF312" s="11" t="s">
        <v>730</v>
      </c>
      <c r="AG312" s="10"/>
      <c r="AH312" s="11"/>
      <c r="AI312" s="10" t="s">
        <v>320</v>
      </c>
      <c r="AJ312" s="10" t="s">
        <v>320</v>
      </c>
      <c r="AK312" s="10" t="s">
        <v>320</v>
      </c>
    </row>
    <row r="313" spans="1:37" s="10" customFormat="1" ht="13.25" customHeight="1" x14ac:dyDescent="0.15">
      <c r="A313" s="11" t="s">
        <v>31</v>
      </c>
      <c r="B313" s="11" t="s">
        <v>30</v>
      </c>
      <c r="C313" s="11" t="s">
        <v>32</v>
      </c>
      <c r="D313" s="11" t="s">
        <v>33</v>
      </c>
      <c r="E313" s="11" t="s">
        <v>34</v>
      </c>
      <c r="F313" s="11" t="s">
        <v>35</v>
      </c>
      <c r="G313" s="11" t="s">
        <v>35</v>
      </c>
      <c r="H313" s="11" t="s">
        <v>71</v>
      </c>
      <c r="I313" s="11" t="str">
        <f t="shared" si="19"/>
        <v>2016-01-01</v>
      </c>
      <c r="J313" s="11" t="s">
        <v>69</v>
      </c>
      <c r="M313" s="10" t="s">
        <v>70</v>
      </c>
      <c r="N313" s="10" t="s">
        <v>38</v>
      </c>
      <c r="O313" s="10">
        <v>4</v>
      </c>
      <c r="P313" s="10">
        <v>7</v>
      </c>
      <c r="Q313" s="10" t="str">
        <f t="shared" si="20"/>
        <v>Em.4</v>
      </c>
      <c r="R313" s="10" t="str">
        <f t="shared" si="21"/>
        <v>Em.4.7</v>
      </c>
      <c r="S313" s="11" t="s">
        <v>72</v>
      </c>
      <c r="T313" s="12">
        <v>75794</v>
      </c>
      <c r="V313" s="11" t="s">
        <v>784</v>
      </c>
      <c r="W313" s="12">
        <f t="shared" si="23"/>
        <v>75794</v>
      </c>
      <c r="X313" s="11" t="s">
        <v>784</v>
      </c>
      <c r="Y313" s="11" t="s">
        <v>40</v>
      </c>
      <c r="Z313" s="11">
        <v>4</v>
      </c>
      <c r="AB313" s="11" t="s">
        <v>41</v>
      </c>
      <c r="AC313" s="11" t="s">
        <v>318</v>
      </c>
      <c r="AD313" s="11" t="s">
        <v>372</v>
      </c>
      <c r="AE313" s="11" t="s">
        <v>374</v>
      </c>
      <c r="AF313" s="11" t="s">
        <v>730</v>
      </c>
      <c r="AH313" s="11"/>
      <c r="AI313" s="10" t="s">
        <v>320</v>
      </c>
      <c r="AJ313" s="10" t="s">
        <v>320</v>
      </c>
      <c r="AK313" s="10" t="s">
        <v>320</v>
      </c>
    </row>
    <row r="314" spans="1:37" s="10" customFormat="1" ht="13.25" customHeight="1" x14ac:dyDescent="0.15">
      <c r="A314" s="11" t="s">
        <v>31</v>
      </c>
      <c r="B314" s="11" t="s">
        <v>30</v>
      </c>
      <c r="C314" s="11" t="s">
        <v>32</v>
      </c>
      <c r="D314" s="11" t="s">
        <v>33</v>
      </c>
      <c r="E314" s="11" t="s">
        <v>34</v>
      </c>
      <c r="F314" s="11" t="s">
        <v>35</v>
      </c>
      <c r="G314" s="11" t="s">
        <v>35</v>
      </c>
      <c r="H314" s="11" t="s">
        <v>76</v>
      </c>
      <c r="I314" s="11" t="str">
        <f t="shared" si="19"/>
        <v>2016-01-01</v>
      </c>
      <c r="J314" s="11" t="s">
        <v>69</v>
      </c>
      <c r="M314" s="10" t="s">
        <v>74</v>
      </c>
      <c r="N314" s="10" t="s">
        <v>38</v>
      </c>
      <c r="O314" s="10">
        <v>4</v>
      </c>
      <c r="P314" s="10">
        <v>8</v>
      </c>
      <c r="Q314" s="10" t="str">
        <f t="shared" si="20"/>
        <v>Em.4</v>
      </c>
      <c r="R314" s="10" t="str">
        <f t="shared" si="21"/>
        <v>Em.4.8</v>
      </c>
      <c r="S314" s="11" t="s">
        <v>77</v>
      </c>
      <c r="T314" s="11">
        <v>3</v>
      </c>
      <c r="V314" s="11" t="s">
        <v>784</v>
      </c>
      <c r="W314" s="12">
        <f t="shared" si="23"/>
        <v>3</v>
      </c>
      <c r="X314" s="11" t="s">
        <v>784</v>
      </c>
      <c r="Y314" s="11" t="s">
        <v>40</v>
      </c>
      <c r="Z314" s="11">
        <v>4</v>
      </c>
      <c r="AB314" s="11" t="s">
        <v>41</v>
      </c>
      <c r="AC314" s="11" t="s">
        <v>318</v>
      </c>
      <c r="AD314" s="11" t="s">
        <v>372</v>
      </c>
      <c r="AE314" s="11" t="s">
        <v>795</v>
      </c>
      <c r="AF314" s="11" t="s">
        <v>730</v>
      </c>
      <c r="AH314" s="11"/>
      <c r="AI314" s="10" t="s">
        <v>320</v>
      </c>
      <c r="AJ314" s="10" t="s">
        <v>320</v>
      </c>
      <c r="AK314" s="10" t="s">
        <v>320</v>
      </c>
    </row>
    <row r="315" spans="1:37" s="10" customFormat="1" ht="13.25" customHeight="1" x14ac:dyDescent="0.15">
      <c r="A315" s="11" t="s">
        <v>31</v>
      </c>
      <c r="B315" s="11" t="s">
        <v>30</v>
      </c>
      <c r="C315" s="11" t="s">
        <v>32</v>
      </c>
      <c r="D315" s="11" t="s">
        <v>33</v>
      </c>
      <c r="E315" s="11" t="s">
        <v>34</v>
      </c>
      <c r="F315" s="11" t="s">
        <v>35</v>
      </c>
      <c r="G315" s="11" t="s">
        <v>35</v>
      </c>
      <c r="H315" s="11" t="s">
        <v>78</v>
      </c>
      <c r="I315" s="11" t="str">
        <f t="shared" si="19"/>
        <v>2016-01-01</v>
      </c>
      <c r="J315" s="11" t="s">
        <v>69</v>
      </c>
      <c r="M315" s="10" t="s">
        <v>74</v>
      </c>
      <c r="N315" s="10" t="s">
        <v>38</v>
      </c>
      <c r="O315" s="10">
        <v>4</v>
      </c>
      <c r="P315" s="10">
        <v>8</v>
      </c>
      <c r="Q315" s="10" t="str">
        <f t="shared" si="20"/>
        <v>Em.4</v>
      </c>
      <c r="R315" s="10" t="str">
        <f t="shared" si="21"/>
        <v>Em.4.8</v>
      </c>
      <c r="S315" s="11" t="s">
        <v>79</v>
      </c>
      <c r="T315" s="11">
        <v>10</v>
      </c>
      <c r="V315" s="11" t="s">
        <v>784</v>
      </c>
      <c r="W315" s="12">
        <f t="shared" si="23"/>
        <v>10</v>
      </c>
      <c r="X315" s="11" t="s">
        <v>784</v>
      </c>
      <c r="Y315" s="11" t="s">
        <v>40</v>
      </c>
      <c r="Z315" s="11">
        <v>4</v>
      </c>
      <c r="AB315" s="11" t="s">
        <v>41</v>
      </c>
      <c r="AC315" s="11" t="s">
        <v>318</v>
      </c>
      <c r="AD315" s="11" t="s">
        <v>372</v>
      </c>
      <c r="AE315" s="11" t="s">
        <v>795</v>
      </c>
      <c r="AF315" s="11" t="s">
        <v>730</v>
      </c>
      <c r="AH315" s="11"/>
      <c r="AI315" s="10" t="s">
        <v>320</v>
      </c>
      <c r="AJ315" s="10" t="s">
        <v>320</v>
      </c>
      <c r="AK315" s="10" t="s">
        <v>320</v>
      </c>
    </row>
    <row r="316" spans="1:37" s="10" customFormat="1" ht="13.25" customHeight="1" x14ac:dyDescent="0.15">
      <c r="A316" s="11" t="s">
        <v>31</v>
      </c>
      <c r="B316" s="11" t="s">
        <v>30</v>
      </c>
      <c r="C316" s="11" t="s">
        <v>32</v>
      </c>
      <c r="D316" s="11" t="s">
        <v>33</v>
      </c>
      <c r="E316" s="11" t="s">
        <v>34</v>
      </c>
      <c r="F316" s="11" t="s">
        <v>35</v>
      </c>
      <c r="G316" s="11" t="s">
        <v>35</v>
      </c>
      <c r="H316" s="11" t="s">
        <v>80</v>
      </c>
      <c r="I316" s="11" t="str">
        <f t="shared" si="19"/>
        <v>2016-01-01</v>
      </c>
      <c r="J316" s="11" t="s">
        <v>69</v>
      </c>
      <c r="M316" s="10" t="s">
        <v>74</v>
      </c>
      <c r="N316" s="10" t="s">
        <v>38</v>
      </c>
      <c r="O316" s="10">
        <v>4</v>
      </c>
      <c r="P316" s="10">
        <v>8</v>
      </c>
      <c r="Q316" s="10" t="str">
        <f t="shared" si="20"/>
        <v>Em.4</v>
      </c>
      <c r="R316" s="10" t="str">
        <f t="shared" si="21"/>
        <v>Em.4.8</v>
      </c>
      <c r="S316" s="11" t="s">
        <v>81</v>
      </c>
      <c r="T316" s="11">
        <v>3</v>
      </c>
      <c r="V316" s="11" t="s">
        <v>784</v>
      </c>
      <c r="W316" s="12">
        <f t="shared" si="23"/>
        <v>3</v>
      </c>
      <c r="X316" s="11" t="s">
        <v>784</v>
      </c>
      <c r="Y316" s="11" t="s">
        <v>40</v>
      </c>
      <c r="Z316" s="11">
        <v>4</v>
      </c>
      <c r="AB316" s="11" t="s">
        <v>41</v>
      </c>
      <c r="AC316" s="11" t="s">
        <v>318</v>
      </c>
      <c r="AD316" s="11" t="s">
        <v>372</v>
      </c>
      <c r="AE316" s="11" t="s">
        <v>795</v>
      </c>
      <c r="AF316" s="11" t="s">
        <v>730</v>
      </c>
      <c r="AH316" s="11"/>
      <c r="AI316" s="10" t="s">
        <v>320</v>
      </c>
      <c r="AJ316" s="10" t="s">
        <v>320</v>
      </c>
      <c r="AK316" s="10" t="s">
        <v>320</v>
      </c>
    </row>
    <row r="317" spans="1:37" s="10" customFormat="1" ht="13.25" customHeight="1" x14ac:dyDescent="0.15">
      <c r="A317" s="11" t="s">
        <v>31</v>
      </c>
      <c r="B317" s="11" t="s">
        <v>30</v>
      </c>
      <c r="C317" s="11" t="s">
        <v>32</v>
      </c>
      <c r="D317" s="11" t="s">
        <v>33</v>
      </c>
      <c r="E317" s="11" t="s">
        <v>34</v>
      </c>
      <c r="F317" s="11" t="s">
        <v>35</v>
      </c>
      <c r="G317" s="11" t="s">
        <v>35</v>
      </c>
      <c r="H317" s="11" t="s">
        <v>82</v>
      </c>
      <c r="I317" s="11" t="str">
        <f t="shared" si="19"/>
        <v>2016-01-01</v>
      </c>
      <c r="J317" s="11" t="s">
        <v>69</v>
      </c>
      <c r="M317" s="10" t="s">
        <v>74</v>
      </c>
      <c r="N317" s="10" t="s">
        <v>38</v>
      </c>
      <c r="O317" s="10">
        <v>4</v>
      </c>
      <c r="P317" s="10">
        <v>8</v>
      </c>
      <c r="Q317" s="10" t="str">
        <f t="shared" si="20"/>
        <v>Em.4</v>
      </c>
      <c r="R317" s="10" t="str">
        <f t="shared" si="21"/>
        <v>Em.4.8</v>
      </c>
      <c r="S317" s="11" t="s">
        <v>83</v>
      </c>
      <c r="T317" s="11">
        <v>11</v>
      </c>
      <c r="V317" s="11" t="s">
        <v>784</v>
      </c>
      <c r="W317" s="12">
        <f t="shared" si="23"/>
        <v>11</v>
      </c>
      <c r="X317" s="11" t="s">
        <v>784</v>
      </c>
      <c r="Y317" s="11" t="s">
        <v>40</v>
      </c>
      <c r="Z317" s="11">
        <v>4</v>
      </c>
      <c r="AB317" s="11" t="s">
        <v>41</v>
      </c>
      <c r="AC317" s="11" t="s">
        <v>318</v>
      </c>
      <c r="AD317" s="11" t="s">
        <v>372</v>
      </c>
      <c r="AE317" s="11" t="s">
        <v>795</v>
      </c>
      <c r="AF317" s="11" t="s">
        <v>730</v>
      </c>
      <c r="AH317" s="11"/>
      <c r="AI317" s="10" t="s">
        <v>320</v>
      </c>
      <c r="AJ317" s="10" t="s">
        <v>320</v>
      </c>
      <c r="AK317" s="10" t="s">
        <v>320</v>
      </c>
    </row>
    <row r="318" spans="1:37" s="10" customFormat="1" ht="13.25" customHeight="1" x14ac:dyDescent="0.15">
      <c r="A318" s="11" t="s">
        <v>31</v>
      </c>
      <c r="B318" s="11" t="s">
        <v>30</v>
      </c>
      <c r="C318" s="11" t="s">
        <v>32</v>
      </c>
      <c r="D318" s="11" t="s">
        <v>33</v>
      </c>
      <c r="E318" s="11" t="s">
        <v>34</v>
      </c>
      <c r="F318" s="11" t="s">
        <v>35</v>
      </c>
      <c r="G318" s="11" t="s">
        <v>35</v>
      </c>
      <c r="H318" s="11" t="s">
        <v>71</v>
      </c>
      <c r="I318" s="11" t="str">
        <f t="shared" si="19"/>
        <v>2016-01-01</v>
      </c>
      <c r="J318" s="11" t="s">
        <v>69</v>
      </c>
      <c r="M318" s="10" t="s">
        <v>74</v>
      </c>
      <c r="N318" s="10" t="s">
        <v>38</v>
      </c>
      <c r="O318" s="10">
        <v>4</v>
      </c>
      <c r="P318" s="10">
        <v>8</v>
      </c>
      <c r="Q318" s="10" t="str">
        <f t="shared" si="20"/>
        <v>Em.4</v>
      </c>
      <c r="R318" s="10" t="str">
        <f t="shared" si="21"/>
        <v>Em.4.8</v>
      </c>
      <c r="S318" s="11" t="s">
        <v>75</v>
      </c>
      <c r="T318" s="11">
        <v>27</v>
      </c>
      <c r="V318" s="11" t="s">
        <v>784</v>
      </c>
      <c r="W318" s="12">
        <f t="shared" si="23"/>
        <v>27</v>
      </c>
      <c r="X318" s="11" t="s">
        <v>784</v>
      </c>
      <c r="Y318" s="11" t="s">
        <v>40</v>
      </c>
      <c r="Z318" s="11">
        <v>4</v>
      </c>
      <c r="AB318" s="11" t="s">
        <v>41</v>
      </c>
      <c r="AC318" s="11" t="s">
        <v>318</v>
      </c>
      <c r="AD318" s="11" t="s">
        <v>372</v>
      </c>
      <c r="AE318" s="11" t="s">
        <v>795</v>
      </c>
      <c r="AF318" s="11" t="s">
        <v>730</v>
      </c>
      <c r="AH318" s="11"/>
      <c r="AI318" s="10" t="s">
        <v>320</v>
      </c>
      <c r="AJ318" s="10" t="s">
        <v>320</v>
      </c>
      <c r="AK318" s="10" t="s">
        <v>320</v>
      </c>
    </row>
    <row r="319" spans="1:37" s="10" customFormat="1" ht="13.25" customHeight="1" x14ac:dyDescent="0.15">
      <c r="A319" s="11" t="s">
        <v>31</v>
      </c>
      <c r="B319" s="11" t="s">
        <v>30</v>
      </c>
      <c r="C319" s="11" t="s">
        <v>32</v>
      </c>
      <c r="D319" s="11" t="s">
        <v>33</v>
      </c>
      <c r="E319" s="11" t="s">
        <v>34</v>
      </c>
      <c r="F319" s="11" t="s">
        <v>35</v>
      </c>
      <c r="G319" s="11" t="s">
        <v>35</v>
      </c>
      <c r="H319" s="11" t="s">
        <v>71</v>
      </c>
      <c r="I319" s="11" t="str">
        <f t="shared" si="19"/>
        <v>2016-01-01</v>
      </c>
      <c r="J319" s="11" t="s">
        <v>69</v>
      </c>
      <c r="M319" s="10" t="s">
        <v>84</v>
      </c>
      <c r="N319" s="10" t="s">
        <v>38</v>
      </c>
      <c r="O319" s="10">
        <v>4</v>
      </c>
      <c r="P319" s="10">
        <v>9</v>
      </c>
      <c r="Q319" s="10" t="str">
        <f t="shared" si="20"/>
        <v>Em.4</v>
      </c>
      <c r="R319" s="10" t="str">
        <f t="shared" si="21"/>
        <v>Em.4.9</v>
      </c>
      <c r="S319" s="11" t="s">
        <v>85</v>
      </c>
      <c r="T319" s="11">
        <v>192</v>
      </c>
      <c r="V319" s="11" t="s">
        <v>784</v>
      </c>
      <c r="W319" s="12">
        <f t="shared" si="23"/>
        <v>192</v>
      </c>
      <c r="X319" s="11" t="s">
        <v>784</v>
      </c>
      <c r="Y319" s="11" t="s">
        <v>40</v>
      </c>
      <c r="Z319" s="11">
        <v>4</v>
      </c>
      <c r="AB319" s="11" t="s">
        <v>41</v>
      </c>
      <c r="AC319" s="11" t="s">
        <v>318</v>
      </c>
      <c r="AD319" s="11" t="s">
        <v>372</v>
      </c>
      <c r="AE319" s="11" t="s">
        <v>796</v>
      </c>
      <c r="AF319" s="11" t="s">
        <v>730</v>
      </c>
      <c r="AH319" s="11"/>
      <c r="AI319" s="10" t="s">
        <v>320</v>
      </c>
      <c r="AJ319" s="10" t="s">
        <v>320</v>
      </c>
      <c r="AK319" s="10" t="s">
        <v>320</v>
      </c>
    </row>
    <row r="320" spans="1:37" s="10" customFormat="1" ht="13.25" customHeight="1" x14ac:dyDescent="0.15">
      <c r="A320" s="11" t="s">
        <v>31</v>
      </c>
      <c r="B320" s="11" t="s">
        <v>30</v>
      </c>
      <c r="C320" s="11" t="s">
        <v>32</v>
      </c>
      <c r="D320" s="11" t="s">
        <v>33</v>
      </c>
      <c r="E320" s="11" t="s">
        <v>34</v>
      </c>
      <c r="F320" s="11" t="s">
        <v>35</v>
      </c>
      <c r="G320" s="11" t="s">
        <v>35</v>
      </c>
      <c r="H320" s="11" t="s">
        <v>76</v>
      </c>
      <c r="I320" s="11" t="str">
        <f t="shared" si="19"/>
        <v>2016-01-01</v>
      </c>
      <c r="J320" s="11" t="s">
        <v>69</v>
      </c>
      <c r="M320" s="10" t="s">
        <v>42</v>
      </c>
      <c r="N320" s="10" t="s">
        <v>38</v>
      </c>
      <c r="O320" s="10">
        <v>7</v>
      </c>
      <c r="P320" s="10">
        <v>1</v>
      </c>
      <c r="Q320" s="10" t="str">
        <f t="shared" si="20"/>
        <v>Em.7</v>
      </c>
      <c r="R320" s="10" t="str">
        <f t="shared" si="21"/>
        <v>Em.7.1</v>
      </c>
      <c r="S320" s="11" t="s">
        <v>97</v>
      </c>
      <c r="T320" s="12">
        <v>384432</v>
      </c>
      <c r="V320" s="11" t="s">
        <v>784</v>
      </c>
      <c r="W320" s="12">
        <f t="shared" si="23"/>
        <v>384432</v>
      </c>
      <c r="X320" s="11" t="s">
        <v>784</v>
      </c>
      <c r="Y320" s="11" t="s">
        <v>40</v>
      </c>
      <c r="Z320" s="11">
        <v>4</v>
      </c>
      <c r="AB320" s="11" t="s">
        <v>41</v>
      </c>
      <c r="AC320" s="11" t="s">
        <v>318</v>
      </c>
      <c r="AD320" s="11" t="s">
        <v>380</v>
      </c>
      <c r="AE320" s="11" t="s">
        <v>43</v>
      </c>
      <c r="AF320" s="11" t="s">
        <v>730</v>
      </c>
      <c r="AH320" s="11"/>
      <c r="AI320" s="10" t="s">
        <v>381</v>
      </c>
      <c r="AJ320" s="10" t="s">
        <v>382</v>
      </c>
      <c r="AK320" s="10" t="s">
        <v>383</v>
      </c>
    </row>
    <row r="321" spans="1:37" s="10" customFormat="1" ht="13.25" customHeight="1" x14ac:dyDescent="0.15">
      <c r="A321" s="11" t="s">
        <v>31</v>
      </c>
      <c r="B321" s="11" t="s">
        <v>30</v>
      </c>
      <c r="C321" s="11" t="s">
        <v>32</v>
      </c>
      <c r="D321" s="11" t="s">
        <v>33</v>
      </c>
      <c r="E321" s="11" t="s">
        <v>34</v>
      </c>
      <c r="F321" s="11" t="s">
        <v>35</v>
      </c>
      <c r="G321" s="11" t="s">
        <v>35</v>
      </c>
      <c r="H321" s="11" t="s">
        <v>78</v>
      </c>
      <c r="I321" s="11" t="str">
        <f t="shared" si="19"/>
        <v>2016-01-01</v>
      </c>
      <c r="J321" s="11" t="s">
        <v>69</v>
      </c>
      <c r="M321" s="10" t="s">
        <v>42</v>
      </c>
      <c r="N321" s="10" t="s">
        <v>38</v>
      </c>
      <c r="O321" s="10">
        <v>7</v>
      </c>
      <c r="P321" s="10">
        <v>1</v>
      </c>
      <c r="Q321" s="10" t="str">
        <f t="shared" si="20"/>
        <v>Em.7</v>
      </c>
      <c r="R321" s="10" t="str">
        <f t="shared" si="21"/>
        <v>Em.7.1</v>
      </c>
      <c r="S321" s="11" t="s">
        <v>98</v>
      </c>
      <c r="T321" s="12">
        <v>356987</v>
      </c>
      <c r="V321" s="11" t="s">
        <v>784</v>
      </c>
      <c r="W321" s="12">
        <f t="shared" si="23"/>
        <v>356987</v>
      </c>
      <c r="X321" s="11" t="s">
        <v>784</v>
      </c>
      <c r="Y321" s="11" t="s">
        <v>40</v>
      </c>
      <c r="Z321" s="11">
        <v>4</v>
      </c>
      <c r="AB321" s="11" t="s">
        <v>41</v>
      </c>
      <c r="AC321" s="11" t="s">
        <v>318</v>
      </c>
      <c r="AD321" s="11" t="s">
        <v>380</v>
      </c>
      <c r="AE321" s="11" t="s">
        <v>43</v>
      </c>
      <c r="AF321" s="11" t="s">
        <v>730</v>
      </c>
      <c r="AH321" s="11"/>
      <c r="AI321" s="10" t="s">
        <v>381</v>
      </c>
      <c r="AJ321" s="10" t="s">
        <v>382</v>
      </c>
      <c r="AK321" s="10" t="s">
        <v>383</v>
      </c>
    </row>
    <row r="322" spans="1:37" s="10" customFormat="1" ht="13.25" customHeight="1" x14ac:dyDescent="0.15">
      <c r="A322" s="11" t="s">
        <v>31</v>
      </c>
      <c r="B322" s="11" t="s">
        <v>30</v>
      </c>
      <c r="C322" s="11" t="s">
        <v>32</v>
      </c>
      <c r="D322" s="11" t="s">
        <v>33</v>
      </c>
      <c r="E322" s="11" t="s">
        <v>34</v>
      </c>
      <c r="F322" s="11" t="s">
        <v>35</v>
      </c>
      <c r="G322" s="11" t="s">
        <v>35</v>
      </c>
      <c r="H322" s="11" t="s">
        <v>80</v>
      </c>
      <c r="I322" s="11" t="str">
        <f t="shared" ref="I322:I385" si="24">_xlfn.CONCAT(SUBSTITUTE(J322,"FY","20"),"-01-01")</f>
        <v>2016-01-01</v>
      </c>
      <c r="J322" s="11" t="s">
        <v>69</v>
      </c>
      <c r="M322" s="10" t="s">
        <v>42</v>
      </c>
      <c r="N322" s="10" t="s">
        <v>38</v>
      </c>
      <c r="O322" s="10">
        <v>7</v>
      </c>
      <c r="P322" s="10">
        <v>1</v>
      </c>
      <c r="Q322" s="10" t="str">
        <f t="shared" ref="Q322:Q361" si="25">_xlfn.CONCAT($N322,".",$O322)</f>
        <v>Em.7</v>
      </c>
      <c r="R322" s="10" t="str">
        <f t="shared" ref="R322:R361" si="26">_xlfn.CONCAT($N322,".",$O322,".",$P322)</f>
        <v>Em.7.1</v>
      </c>
      <c r="S322" s="11" t="s">
        <v>99</v>
      </c>
      <c r="T322" s="12">
        <v>18952</v>
      </c>
      <c r="V322" s="11" t="s">
        <v>784</v>
      </c>
      <c r="W322" s="12">
        <f t="shared" si="23"/>
        <v>18952</v>
      </c>
      <c r="X322" s="11" t="s">
        <v>784</v>
      </c>
      <c r="Y322" s="11" t="s">
        <v>40</v>
      </c>
      <c r="Z322" s="11">
        <v>4</v>
      </c>
      <c r="AB322" s="11" t="s">
        <v>41</v>
      </c>
      <c r="AC322" s="11" t="s">
        <v>318</v>
      </c>
      <c r="AD322" s="11" t="s">
        <v>380</v>
      </c>
      <c r="AE322" s="11" t="s">
        <v>43</v>
      </c>
      <c r="AF322" s="11" t="s">
        <v>730</v>
      </c>
      <c r="AH322" s="11"/>
      <c r="AI322" s="10" t="s">
        <v>381</v>
      </c>
      <c r="AJ322" s="10" t="s">
        <v>382</v>
      </c>
      <c r="AK322" s="10" t="s">
        <v>383</v>
      </c>
    </row>
    <row r="323" spans="1:37" s="5" customFormat="1" ht="13.25" customHeight="1" x14ac:dyDescent="0.15">
      <c r="A323" s="11" t="s">
        <v>31</v>
      </c>
      <c r="B323" s="11" t="s">
        <v>30</v>
      </c>
      <c r="C323" s="11" t="s">
        <v>32</v>
      </c>
      <c r="D323" s="11" t="s">
        <v>33</v>
      </c>
      <c r="E323" s="11" t="s">
        <v>34</v>
      </c>
      <c r="F323" s="11" t="s">
        <v>35</v>
      </c>
      <c r="G323" s="11" t="s">
        <v>35</v>
      </c>
      <c r="H323" s="11" t="s">
        <v>95</v>
      </c>
      <c r="I323" s="11" t="str">
        <f t="shared" si="24"/>
        <v>2016-01-01</v>
      </c>
      <c r="J323" s="11" t="s">
        <v>69</v>
      </c>
      <c r="K323" s="10"/>
      <c r="L323" s="10"/>
      <c r="M323" s="10" t="s">
        <v>42</v>
      </c>
      <c r="N323" s="10" t="s">
        <v>38</v>
      </c>
      <c r="O323" s="10">
        <v>7</v>
      </c>
      <c r="P323" s="10">
        <v>1</v>
      </c>
      <c r="Q323" s="10" t="str">
        <f t="shared" si="25"/>
        <v>Em.7</v>
      </c>
      <c r="R323" s="10" t="str">
        <f t="shared" si="26"/>
        <v>Em.7.1</v>
      </c>
      <c r="S323" s="11" t="s">
        <v>100</v>
      </c>
      <c r="T323" s="12">
        <v>1378971</v>
      </c>
      <c r="U323" s="10"/>
      <c r="V323" s="11" t="s">
        <v>784</v>
      </c>
      <c r="W323" s="12">
        <f t="shared" si="23"/>
        <v>1378971</v>
      </c>
      <c r="X323" s="11" t="s">
        <v>784</v>
      </c>
      <c r="Y323" s="11" t="s">
        <v>40</v>
      </c>
      <c r="Z323" s="11">
        <v>4</v>
      </c>
      <c r="AA323" s="10"/>
      <c r="AB323" s="11" t="s">
        <v>41</v>
      </c>
      <c r="AC323" s="11" t="s">
        <v>318</v>
      </c>
      <c r="AD323" s="11" t="s">
        <v>380</v>
      </c>
      <c r="AE323" s="11" t="s">
        <v>43</v>
      </c>
      <c r="AF323" s="11" t="s">
        <v>730</v>
      </c>
      <c r="AG323" s="10"/>
      <c r="AH323" s="11"/>
      <c r="AI323" s="10" t="s">
        <v>381</v>
      </c>
      <c r="AJ323" s="10" t="s">
        <v>382</v>
      </c>
      <c r="AK323" s="10" t="s">
        <v>383</v>
      </c>
    </row>
    <row r="324" spans="1:37" s="5" customFormat="1" ht="13.25" customHeight="1" x14ac:dyDescent="0.15">
      <c r="A324" s="11" t="s">
        <v>31</v>
      </c>
      <c r="B324" s="11" t="s">
        <v>30</v>
      </c>
      <c r="C324" s="11" t="s">
        <v>32</v>
      </c>
      <c r="D324" s="11" t="s">
        <v>33</v>
      </c>
      <c r="E324" s="11" t="s">
        <v>34</v>
      </c>
      <c r="F324" s="11" t="s">
        <v>35</v>
      </c>
      <c r="G324" s="11" t="s">
        <v>35</v>
      </c>
      <c r="H324" s="10"/>
      <c r="I324" s="10" t="str">
        <f t="shared" si="24"/>
        <v>2016-01-01</v>
      </c>
      <c r="J324" s="11" t="s">
        <v>69</v>
      </c>
      <c r="K324" s="10"/>
      <c r="L324" s="10"/>
      <c r="M324" s="10" t="s">
        <v>42</v>
      </c>
      <c r="N324" s="10" t="s">
        <v>38</v>
      </c>
      <c r="O324" s="10">
        <v>7</v>
      </c>
      <c r="P324" s="10">
        <v>1</v>
      </c>
      <c r="Q324" s="10" t="str">
        <f t="shared" si="25"/>
        <v>Em.7</v>
      </c>
      <c r="R324" s="10" t="str">
        <f t="shared" si="26"/>
        <v>Em.7.1</v>
      </c>
      <c r="S324" s="11" t="s">
        <v>43</v>
      </c>
      <c r="T324" s="12">
        <v>2139343</v>
      </c>
      <c r="U324" s="10"/>
      <c r="V324" s="11" t="s">
        <v>39</v>
      </c>
      <c r="W324" s="13">
        <f t="shared" si="23"/>
        <v>2139343</v>
      </c>
      <c r="X324" s="11" t="s">
        <v>39</v>
      </c>
      <c r="Y324" s="11" t="s">
        <v>40</v>
      </c>
      <c r="Z324" s="11">
        <v>1</v>
      </c>
      <c r="AA324" s="10"/>
      <c r="AB324" s="11" t="s">
        <v>41</v>
      </c>
      <c r="AC324" s="11" t="s">
        <v>318</v>
      </c>
      <c r="AD324" s="11" t="s">
        <v>380</v>
      </c>
      <c r="AE324" s="11" t="s">
        <v>43</v>
      </c>
      <c r="AF324" s="11" t="s">
        <v>730</v>
      </c>
      <c r="AG324" s="10"/>
      <c r="AH324" s="11"/>
      <c r="AI324" s="10" t="s">
        <v>381</v>
      </c>
      <c r="AJ324" s="10" t="s">
        <v>382</v>
      </c>
      <c r="AK324" s="10" t="s">
        <v>383</v>
      </c>
    </row>
    <row r="325" spans="1:37" s="5" customFormat="1" ht="13.25" customHeight="1" x14ac:dyDescent="0.15">
      <c r="A325" s="11" t="s">
        <v>31</v>
      </c>
      <c r="B325" s="11" t="s">
        <v>30</v>
      </c>
      <c r="C325" s="11" t="s">
        <v>32</v>
      </c>
      <c r="D325" s="11" t="s">
        <v>33</v>
      </c>
      <c r="E325" s="11" t="s">
        <v>34</v>
      </c>
      <c r="F325" s="11" t="s">
        <v>35</v>
      </c>
      <c r="G325" s="11" t="s">
        <v>35</v>
      </c>
      <c r="H325" s="11" t="s">
        <v>76</v>
      </c>
      <c r="I325" s="11" t="str">
        <f t="shared" si="24"/>
        <v>2016-01-01</v>
      </c>
      <c r="J325" s="11" t="s">
        <v>69</v>
      </c>
      <c r="K325" s="10"/>
      <c r="L325" s="10"/>
      <c r="M325" s="10" t="s">
        <v>44</v>
      </c>
      <c r="N325" s="10" t="s">
        <v>38</v>
      </c>
      <c r="O325" s="10">
        <v>7</v>
      </c>
      <c r="P325" s="10">
        <v>2</v>
      </c>
      <c r="Q325" s="10" t="str">
        <f t="shared" si="25"/>
        <v>Em.7</v>
      </c>
      <c r="R325" s="10" t="str">
        <f t="shared" si="26"/>
        <v>Em.7.2</v>
      </c>
      <c r="S325" s="11" t="s">
        <v>101</v>
      </c>
      <c r="T325" s="12">
        <v>28849</v>
      </c>
      <c r="U325" s="10"/>
      <c r="V325" s="11" t="s">
        <v>784</v>
      </c>
      <c r="W325" s="12">
        <f t="shared" si="23"/>
        <v>28849</v>
      </c>
      <c r="X325" s="11" t="s">
        <v>784</v>
      </c>
      <c r="Y325" s="11" t="s">
        <v>40</v>
      </c>
      <c r="Z325" s="11">
        <v>4</v>
      </c>
      <c r="AA325" s="10"/>
      <c r="AB325" s="11" t="s">
        <v>41</v>
      </c>
      <c r="AC325" s="11" t="s">
        <v>318</v>
      </c>
      <c r="AD325" s="11" t="s">
        <v>380</v>
      </c>
      <c r="AE325" s="11" t="s">
        <v>45</v>
      </c>
      <c r="AF325" s="11" t="s">
        <v>730</v>
      </c>
      <c r="AG325" s="10"/>
      <c r="AH325" s="11"/>
      <c r="AI325" s="10" t="s">
        <v>381</v>
      </c>
      <c r="AJ325" s="10" t="s">
        <v>385</v>
      </c>
      <c r="AK325" s="10" t="s">
        <v>386</v>
      </c>
    </row>
    <row r="326" spans="1:37" s="5" customFormat="1" ht="13.25" customHeight="1" x14ac:dyDescent="0.15">
      <c r="A326" s="11" t="s">
        <v>31</v>
      </c>
      <c r="B326" s="11" t="s">
        <v>30</v>
      </c>
      <c r="C326" s="11" t="s">
        <v>32</v>
      </c>
      <c r="D326" s="11" t="s">
        <v>33</v>
      </c>
      <c r="E326" s="11" t="s">
        <v>34</v>
      </c>
      <c r="F326" s="11" t="s">
        <v>35</v>
      </c>
      <c r="G326" s="11" t="s">
        <v>35</v>
      </c>
      <c r="H326" s="11" t="s">
        <v>78</v>
      </c>
      <c r="I326" s="11" t="str">
        <f t="shared" si="24"/>
        <v>2016-01-01</v>
      </c>
      <c r="J326" s="11" t="s">
        <v>69</v>
      </c>
      <c r="K326" s="10"/>
      <c r="L326" s="10"/>
      <c r="M326" s="10" t="s">
        <v>44</v>
      </c>
      <c r="N326" s="10" t="s">
        <v>38</v>
      </c>
      <c r="O326" s="10">
        <v>7</v>
      </c>
      <c r="P326" s="10">
        <v>2</v>
      </c>
      <c r="Q326" s="10" t="str">
        <f t="shared" si="25"/>
        <v>Em.7</v>
      </c>
      <c r="R326" s="10" t="str">
        <f t="shared" si="26"/>
        <v>Em.7.2</v>
      </c>
      <c r="S326" s="11" t="s">
        <v>102</v>
      </c>
      <c r="T326" s="12">
        <v>17682</v>
      </c>
      <c r="U326" s="10"/>
      <c r="V326" s="11" t="s">
        <v>784</v>
      </c>
      <c r="W326" s="12">
        <f t="shared" si="23"/>
        <v>17682</v>
      </c>
      <c r="X326" s="11" t="s">
        <v>784</v>
      </c>
      <c r="Y326" s="11" t="s">
        <v>40</v>
      </c>
      <c r="Z326" s="11">
        <v>4</v>
      </c>
      <c r="AA326" s="10"/>
      <c r="AB326" s="11" t="s">
        <v>41</v>
      </c>
      <c r="AC326" s="11" t="s">
        <v>318</v>
      </c>
      <c r="AD326" s="11" t="s">
        <v>380</v>
      </c>
      <c r="AE326" s="11" t="s">
        <v>45</v>
      </c>
      <c r="AF326" s="11" t="s">
        <v>730</v>
      </c>
      <c r="AG326" s="10"/>
      <c r="AH326" s="11"/>
      <c r="AI326" s="10" t="s">
        <v>381</v>
      </c>
      <c r="AJ326" s="10" t="s">
        <v>385</v>
      </c>
      <c r="AK326" s="10" t="s">
        <v>386</v>
      </c>
    </row>
    <row r="327" spans="1:37" s="5" customFormat="1" ht="13.25" customHeight="1" x14ac:dyDescent="0.15">
      <c r="A327" s="11" t="s">
        <v>31</v>
      </c>
      <c r="B327" s="11" t="s">
        <v>30</v>
      </c>
      <c r="C327" s="11" t="s">
        <v>32</v>
      </c>
      <c r="D327" s="11" t="s">
        <v>33</v>
      </c>
      <c r="E327" s="11" t="s">
        <v>34</v>
      </c>
      <c r="F327" s="11" t="s">
        <v>35</v>
      </c>
      <c r="G327" s="11" t="s">
        <v>35</v>
      </c>
      <c r="H327" s="11" t="s">
        <v>80</v>
      </c>
      <c r="I327" s="11" t="str">
        <f t="shared" si="24"/>
        <v>2016-01-01</v>
      </c>
      <c r="J327" s="11" t="s">
        <v>69</v>
      </c>
      <c r="K327" s="10"/>
      <c r="L327" s="10"/>
      <c r="M327" s="10" t="s">
        <v>44</v>
      </c>
      <c r="N327" s="10" t="s">
        <v>38</v>
      </c>
      <c r="O327" s="10">
        <v>7</v>
      </c>
      <c r="P327" s="10">
        <v>2</v>
      </c>
      <c r="Q327" s="10" t="str">
        <f t="shared" si="25"/>
        <v>Em.7</v>
      </c>
      <c r="R327" s="10" t="str">
        <f t="shared" si="26"/>
        <v>Em.7.2</v>
      </c>
      <c r="S327" s="11" t="s">
        <v>103</v>
      </c>
      <c r="T327" s="12">
        <v>1037</v>
      </c>
      <c r="U327" s="10"/>
      <c r="V327" s="11" t="s">
        <v>784</v>
      </c>
      <c r="W327" s="12">
        <f t="shared" si="23"/>
        <v>1037</v>
      </c>
      <c r="X327" s="11" t="s">
        <v>784</v>
      </c>
      <c r="Y327" s="11" t="s">
        <v>40</v>
      </c>
      <c r="Z327" s="11">
        <v>4</v>
      </c>
      <c r="AA327" s="10"/>
      <c r="AB327" s="11" t="s">
        <v>41</v>
      </c>
      <c r="AC327" s="11" t="s">
        <v>318</v>
      </c>
      <c r="AD327" s="11" t="s">
        <v>380</v>
      </c>
      <c r="AE327" s="11" t="s">
        <v>45</v>
      </c>
      <c r="AF327" s="11" t="s">
        <v>730</v>
      </c>
      <c r="AG327" s="10"/>
      <c r="AH327" s="11"/>
      <c r="AI327" s="10" t="s">
        <v>381</v>
      </c>
      <c r="AJ327" s="10" t="s">
        <v>385</v>
      </c>
      <c r="AK327" s="10" t="s">
        <v>386</v>
      </c>
    </row>
    <row r="328" spans="1:37" s="5" customFormat="1" ht="13.25" customHeight="1" x14ac:dyDescent="0.15">
      <c r="A328" s="11" t="s">
        <v>31</v>
      </c>
      <c r="B328" s="11" t="s">
        <v>30</v>
      </c>
      <c r="C328" s="11" t="s">
        <v>32</v>
      </c>
      <c r="D328" s="11" t="s">
        <v>33</v>
      </c>
      <c r="E328" s="11" t="s">
        <v>34</v>
      </c>
      <c r="F328" s="11" t="s">
        <v>35</v>
      </c>
      <c r="G328" s="11" t="s">
        <v>35</v>
      </c>
      <c r="H328" s="11" t="s">
        <v>95</v>
      </c>
      <c r="I328" s="11" t="str">
        <f t="shared" si="24"/>
        <v>2016-01-01</v>
      </c>
      <c r="J328" s="11" t="s">
        <v>69</v>
      </c>
      <c r="K328" s="10"/>
      <c r="L328" s="10"/>
      <c r="M328" s="10" t="s">
        <v>44</v>
      </c>
      <c r="N328" s="10" t="s">
        <v>38</v>
      </c>
      <c r="O328" s="10">
        <v>7</v>
      </c>
      <c r="P328" s="10">
        <v>2</v>
      </c>
      <c r="Q328" s="10" t="str">
        <f t="shared" si="25"/>
        <v>Em.7</v>
      </c>
      <c r="R328" s="10" t="str">
        <f t="shared" si="26"/>
        <v>Em.7.2</v>
      </c>
      <c r="S328" s="11" t="s">
        <v>104</v>
      </c>
      <c r="T328" s="12">
        <v>68387</v>
      </c>
      <c r="U328" s="10"/>
      <c r="V328" s="11" t="s">
        <v>784</v>
      </c>
      <c r="W328" s="12">
        <f t="shared" si="23"/>
        <v>68387</v>
      </c>
      <c r="X328" s="11" t="s">
        <v>784</v>
      </c>
      <c r="Y328" s="11" t="s">
        <v>40</v>
      </c>
      <c r="Z328" s="11">
        <v>4</v>
      </c>
      <c r="AA328" s="10"/>
      <c r="AB328" s="11" t="s">
        <v>41</v>
      </c>
      <c r="AC328" s="11" t="s">
        <v>318</v>
      </c>
      <c r="AD328" s="11" t="s">
        <v>380</v>
      </c>
      <c r="AE328" s="11" t="s">
        <v>45</v>
      </c>
      <c r="AF328" s="11" t="s">
        <v>730</v>
      </c>
      <c r="AG328" s="10"/>
      <c r="AH328" s="11"/>
      <c r="AI328" s="10" t="s">
        <v>381</v>
      </c>
      <c r="AJ328" s="10" t="s">
        <v>385</v>
      </c>
      <c r="AK328" s="10" t="s">
        <v>386</v>
      </c>
    </row>
    <row r="329" spans="1:37" s="5" customFormat="1" ht="13.25" customHeight="1" x14ac:dyDescent="0.15">
      <c r="A329" s="11" t="s">
        <v>31</v>
      </c>
      <c r="B329" s="11" t="s">
        <v>30</v>
      </c>
      <c r="C329" s="11" t="s">
        <v>32</v>
      </c>
      <c r="D329" s="11" t="s">
        <v>33</v>
      </c>
      <c r="E329" s="11" t="s">
        <v>34</v>
      </c>
      <c r="F329" s="11" t="s">
        <v>35</v>
      </c>
      <c r="G329" s="11" t="s">
        <v>35</v>
      </c>
      <c r="H329" s="10"/>
      <c r="I329" s="10" t="str">
        <f t="shared" si="24"/>
        <v>2016-01-01</v>
      </c>
      <c r="J329" s="11" t="s">
        <v>69</v>
      </c>
      <c r="K329" s="10"/>
      <c r="L329" s="10"/>
      <c r="M329" s="10" t="s">
        <v>44</v>
      </c>
      <c r="N329" s="10" t="s">
        <v>38</v>
      </c>
      <c r="O329" s="10">
        <v>7</v>
      </c>
      <c r="P329" s="10">
        <v>2</v>
      </c>
      <c r="Q329" s="10" t="str">
        <f t="shared" si="25"/>
        <v>Em.7</v>
      </c>
      <c r="R329" s="10" t="str">
        <f t="shared" si="26"/>
        <v>Em.7.2</v>
      </c>
      <c r="S329" s="11" t="s">
        <v>45</v>
      </c>
      <c r="T329" s="12">
        <v>115955</v>
      </c>
      <c r="U329" s="10"/>
      <c r="V329" s="11" t="s">
        <v>39</v>
      </c>
      <c r="W329" s="13">
        <f t="shared" si="23"/>
        <v>115955</v>
      </c>
      <c r="X329" s="11" t="s">
        <v>39</v>
      </c>
      <c r="Y329" s="11" t="s">
        <v>40</v>
      </c>
      <c r="Z329" s="11">
        <v>1</v>
      </c>
      <c r="AA329" s="11">
        <v>1</v>
      </c>
      <c r="AB329" s="11" t="s">
        <v>41</v>
      </c>
      <c r="AC329" s="11" t="s">
        <v>318</v>
      </c>
      <c r="AD329" s="11" t="s">
        <v>380</v>
      </c>
      <c r="AE329" s="11" t="s">
        <v>45</v>
      </c>
      <c r="AF329" s="11" t="s">
        <v>730</v>
      </c>
      <c r="AG329" s="10"/>
      <c r="AH329" s="11"/>
      <c r="AI329" s="10" t="s">
        <v>381</v>
      </c>
      <c r="AJ329" s="10" t="s">
        <v>385</v>
      </c>
      <c r="AK329" s="10" t="s">
        <v>386</v>
      </c>
    </row>
    <row r="330" spans="1:37" s="5" customFormat="1" ht="13.25" customHeight="1" x14ac:dyDescent="0.15">
      <c r="A330" s="11" t="s">
        <v>31</v>
      </c>
      <c r="B330" s="11" t="s">
        <v>30</v>
      </c>
      <c r="C330" s="11" t="s">
        <v>32</v>
      </c>
      <c r="D330" s="11" t="s">
        <v>33</v>
      </c>
      <c r="E330" s="11" t="s">
        <v>34</v>
      </c>
      <c r="F330" s="11" t="s">
        <v>35</v>
      </c>
      <c r="G330" s="11" t="s">
        <v>35</v>
      </c>
      <c r="H330" s="11" t="s">
        <v>76</v>
      </c>
      <c r="I330" s="11" t="str">
        <f t="shared" si="24"/>
        <v>2016-01-01</v>
      </c>
      <c r="J330" s="11" t="s">
        <v>69</v>
      </c>
      <c r="K330" s="10"/>
      <c r="L330" s="10"/>
      <c r="M330" s="10" t="s">
        <v>163</v>
      </c>
      <c r="N330" s="10" t="s">
        <v>107</v>
      </c>
      <c r="O330" s="10">
        <v>1</v>
      </c>
      <c r="P330" s="10">
        <v>14</v>
      </c>
      <c r="Q330" s="10" t="str">
        <f t="shared" si="25"/>
        <v>EF.1</v>
      </c>
      <c r="R330" s="10" t="str">
        <f t="shared" si="26"/>
        <v>EF.1.14</v>
      </c>
      <c r="S330" s="11" t="s">
        <v>207</v>
      </c>
      <c r="T330" s="12">
        <v>30970</v>
      </c>
      <c r="U330" s="11" t="s">
        <v>165</v>
      </c>
      <c r="V330" s="11" t="s">
        <v>108</v>
      </c>
      <c r="W330" s="11">
        <f t="shared" si="23"/>
        <v>30970</v>
      </c>
      <c r="X330" s="11" t="s">
        <v>108</v>
      </c>
      <c r="Y330" s="11" t="s">
        <v>40</v>
      </c>
      <c r="Z330" s="11">
        <v>6</v>
      </c>
      <c r="AA330" s="11">
        <v>12</v>
      </c>
      <c r="AB330" s="11" t="s">
        <v>41</v>
      </c>
      <c r="AC330" s="11" t="e">
        <v>#N/A</v>
      </c>
      <c r="AD330" s="11" t="e">
        <v>#N/A</v>
      </c>
      <c r="AE330" s="11" t="e">
        <v>#N/A</v>
      </c>
      <c r="AF330" s="11" t="s">
        <v>730</v>
      </c>
      <c r="AG330" s="10"/>
      <c r="AH330" s="11"/>
      <c r="AI330" s="10" t="e">
        <v>#N/A</v>
      </c>
      <c r="AJ330" s="10" t="e">
        <v>#N/A</v>
      </c>
      <c r="AK330" s="10" t="e">
        <v>#N/A</v>
      </c>
    </row>
    <row r="331" spans="1:37" s="5" customFormat="1" ht="13.25" customHeight="1" x14ac:dyDescent="0.15">
      <c r="A331" s="11" t="s">
        <v>31</v>
      </c>
      <c r="B331" s="11" t="s">
        <v>30</v>
      </c>
      <c r="C331" s="11" t="s">
        <v>32</v>
      </c>
      <c r="D331" s="11" t="s">
        <v>33</v>
      </c>
      <c r="E331" s="11" t="s">
        <v>34</v>
      </c>
      <c r="F331" s="11" t="s">
        <v>35</v>
      </c>
      <c r="G331" s="11" t="s">
        <v>35</v>
      </c>
      <c r="H331" s="11" t="s">
        <v>78</v>
      </c>
      <c r="I331" s="11" t="str">
        <f t="shared" si="24"/>
        <v>2016-01-01</v>
      </c>
      <c r="J331" s="11" t="s">
        <v>69</v>
      </c>
      <c r="K331" s="10"/>
      <c r="L331" s="10"/>
      <c r="M331" s="10" t="s">
        <v>163</v>
      </c>
      <c r="N331" s="10" t="s">
        <v>107</v>
      </c>
      <c r="O331" s="10">
        <v>1</v>
      </c>
      <c r="P331" s="10">
        <v>14</v>
      </c>
      <c r="Q331" s="10" t="str">
        <f t="shared" si="25"/>
        <v>EF.1</v>
      </c>
      <c r="R331" s="10" t="str">
        <f t="shared" si="26"/>
        <v>EF.1.14</v>
      </c>
      <c r="S331" s="11" t="s">
        <v>208</v>
      </c>
      <c r="T331" s="12">
        <v>189362</v>
      </c>
      <c r="U331" s="11" t="s">
        <v>165</v>
      </c>
      <c r="V331" s="11" t="s">
        <v>108</v>
      </c>
      <c r="W331" s="11">
        <f t="shared" si="23"/>
        <v>189362</v>
      </c>
      <c r="X331" s="11" t="s">
        <v>108</v>
      </c>
      <c r="Y331" s="11" t="s">
        <v>40</v>
      </c>
      <c r="Z331" s="11">
        <v>6</v>
      </c>
      <c r="AA331" s="11">
        <v>12</v>
      </c>
      <c r="AB331" s="11" t="s">
        <v>41</v>
      </c>
      <c r="AC331" s="11" t="e">
        <v>#N/A</v>
      </c>
      <c r="AD331" s="11" t="e">
        <v>#N/A</v>
      </c>
      <c r="AE331" s="11" t="e">
        <v>#N/A</v>
      </c>
      <c r="AF331" s="11" t="s">
        <v>730</v>
      </c>
      <c r="AG331" s="10"/>
      <c r="AH331" s="11"/>
      <c r="AI331" s="10" t="e">
        <v>#N/A</v>
      </c>
      <c r="AJ331" s="10" t="e">
        <v>#N/A</v>
      </c>
      <c r="AK331" s="10" t="e">
        <v>#N/A</v>
      </c>
    </row>
    <row r="332" spans="1:37" s="5" customFormat="1" ht="13.25" customHeight="1" x14ac:dyDescent="0.15">
      <c r="A332" s="11" t="s">
        <v>31</v>
      </c>
      <c r="B332" s="11" t="s">
        <v>30</v>
      </c>
      <c r="C332" s="11" t="s">
        <v>32</v>
      </c>
      <c r="D332" s="11" t="s">
        <v>33</v>
      </c>
      <c r="E332" s="11" t="s">
        <v>34</v>
      </c>
      <c r="F332" s="11" t="s">
        <v>35</v>
      </c>
      <c r="G332" s="11" t="s">
        <v>35</v>
      </c>
      <c r="H332" s="11" t="s">
        <v>80</v>
      </c>
      <c r="I332" s="11" t="str">
        <f t="shared" si="24"/>
        <v>2016-01-01</v>
      </c>
      <c r="J332" s="11" t="s">
        <v>69</v>
      </c>
      <c r="K332" s="10"/>
      <c r="L332" s="10"/>
      <c r="M332" s="10" t="s">
        <v>163</v>
      </c>
      <c r="N332" s="10" t="s">
        <v>107</v>
      </c>
      <c r="O332" s="10">
        <v>1</v>
      </c>
      <c r="P332" s="10">
        <v>14</v>
      </c>
      <c r="Q332" s="10" t="str">
        <f t="shared" si="25"/>
        <v>EF.1</v>
      </c>
      <c r="R332" s="10" t="str">
        <f t="shared" si="26"/>
        <v>EF.1.14</v>
      </c>
      <c r="S332" s="11" t="s">
        <v>209</v>
      </c>
      <c r="T332" s="12">
        <v>13717</v>
      </c>
      <c r="U332" s="11" t="s">
        <v>165</v>
      </c>
      <c r="V332" s="11" t="s">
        <v>108</v>
      </c>
      <c r="W332" s="11">
        <f t="shared" si="23"/>
        <v>13717</v>
      </c>
      <c r="X332" s="11" t="s">
        <v>108</v>
      </c>
      <c r="Y332" s="11" t="s">
        <v>40</v>
      </c>
      <c r="Z332" s="11">
        <v>6</v>
      </c>
      <c r="AA332" s="11">
        <v>12</v>
      </c>
      <c r="AB332" s="11" t="s">
        <v>41</v>
      </c>
      <c r="AC332" s="11" t="e">
        <v>#N/A</v>
      </c>
      <c r="AD332" s="11" t="e">
        <v>#N/A</v>
      </c>
      <c r="AE332" s="11" t="e">
        <v>#N/A</v>
      </c>
      <c r="AF332" s="11" t="s">
        <v>730</v>
      </c>
      <c r="AG332" s="10"/>
      <c r="AH332" s="11"/>
      <c r="AI332" s="10" t="e">
        <v>#N/A</v>
      </c>
      <c r="AJ332" s="10" t="e">
        <v>#N/A</v>
      </c>
      <c r="AK332" s="10" t="e">
        <v>#N/A</v>
      </c>
    </row>
    <row r="333" spans="1:37" s="5" customFormat="1" ht="13.25" customHeight="1" x14ac:dyDescent="0.15">
      <c r="A333" s="11" t="s">
        <v>31</v>
      </c>
      <c r="B333" s="11" t="s">
        <v>30</v>
      </c>
      <c r="C333" s="11" t="s">
        <v>32</v>
      </c>
      <c r="D333" s="11" t="s">
        <v>33</v>
      </c>
      <c r="E333" s="11" t="s">
        <v>34</v>
      </c>
      <c r="F333" s="11" t="s">
        <v>35</v>
      </c>
      <c r="G333" s="11" t="s">
        <v>35</v>
      </c>
      <c r="H333" s="11" t="s">
        <v>95</v>
      </c>
      <c r="I333" s="11" t="str">
        <f t="shared" si="24"/>
        <v>2016-01-01</v>
      </c>
      <c r="J333" s="11" t="s">
        <v>69</v>
      </c>
      <c r="K333" s="10"/>
      <c r="L333" s="10"/>
      <c r="M333" s="10" t="s">
        <v>163</v>
      </c>
      <c r="N333" s="10" t="s">
        <v>107</v>
      </c>
      <c r="O333" s="10">
        <v>1</v>
      </c>
      <c r="P333" s="10">
        <v>14</v>
      </c>
      <c r="Q333" s="10" t="str">
        <f t="shared" si="25"/>
        <v>EF.1</v>
      </c>
      <c r="R333" s="10" t="str">
        <f t="shared" si="26"/>
        <v>EF.1.14</v>
      </c>
      <c r="S333" s="11" t="s">
        <v>210</v>
      </c>
      <c r="T333" s="12">
        <v>131256</v>
      </c>
      <c r="U333" s="11" t="s">
        <v>165</v>
      </c>
      <c r="V333" s="11" t="s">
        <v>108</v>
      </c>
      <c r="W333" s="11">
        <f t="shared" si="23"/>
        <v>131256</v>
      </c>
      <c r="X333" s="11" t="s">
        <v>108</v>
      </c>
      <c r="Y333" s="11" t="s">
        <v>40</v>
      </c>
      <c r="Z333" s="11">
        <v>6</v>
      </c>
      <c r="AA333" s="11">
        <v>12</v>
      </c>
      <c r="AB333" s="11" t="s">
        <v>41</v>
      </c>
      <c r="AC333" s="11" t="e">
        <v>#N/A</v>
      </c>
      <c r="AD333" s="11" t="e">
        <v>#N/A</v>
      </c>
      <c r="AE333" s="11" t="e">
        <v>#N/A</v>
      </c>
      <c r="AF333" s="11" t="s">
        <v>730</v>
      </c>
      <c r="AG333" s="10"/>
      <c r="AH333" s="11"/>
      <c r="AI333" s="10" t="e">
        <v>#N/A</v>
      </c>
      <c r="AJ333" s="10" t="e">
        <v>#N/A</v>
      </c>
      <c r="AK333" s="10" t="e">
        <v>#N/A</v>
      </c>
    </row>
    <row r="334" spans="1:37" s="5" customFormat="1" ht="13.25" customHeight="1" x14ac:dyDescent="0.15">
      <c r="A334" s="11" t="s">
        <v>31</v>
      </c>
      <c r="B334" s="11" t="s">
        <v>30</v>
      </c>
      <c r="C334" s="11" t="s">
        <v>32</v>
      </c>
      <c r="D334" s="11" t="s">
        <v>33</v>
      </c>
      <c r="E334" s="11" t="s">
        <v>34</v>
      </c>
      <c r="F334" s="11" t="s">
        <v>35</v>
      </c>
      <c r="G334" s="11" t="s">
        <v>35</v>
      </c>
      <c r="H334" s="11" t="s">
        <v>71</v>
      </c>
      <c r="I334" s="11" t="str">
        <f t="shared" si="24"/>
        <v>2016-01-01</v>
      </c>
      <c r="J334" s="11" t="s">
        <v>69</v>
      </c>
      <c r="K334" s="10"/>
      <c r="L334" s="10"/>
      <c r="M334" s="10" t="s">
        <v>163</v>
      </c>
      <c r="N334" s="10" t="s">
        <v>107</v>
      </c>
      <c r="O334" s="10">
        <v>1</v>
      </c>
      <c r="P334" s="10">
        <v>14</v>
      </c>
      <c r="Q334" s="10" t="str">
        <f t="shared" si="25"/>
        <v>EF.1</v>
      </c>
      <c r="R334" s="10" t="str">
        <f t="shared" si="26"/>
        <v>EF.1.14</v>
      </c>
      <c r="S334" s="11" t="s">
        <v>205</v>
      </c>
      <c r="T334" s="12">
        <v>365306</v>
      </c>
      <c r="U334" s="11" t="s">
        <v>165</v>
      </c>
      <c r="V334" s="11" t="s">
        <v>108</v>
      </c>
      <c r="W334" s="11">
        <f t="shared" si="23"/>
        <v>365306</v>
      </c>
      <c r="X334" s="11" t="s">
        <v>108</v>
      </c>
      <c r="Y334" s="11" t="s">
        <v>40</v>
      </c>
      <c r="Z334" s="11">
        <v>6</v>
      </c>
      <c r="AA334" s="11">
        <v>12</v>
      </c>
      <c r="AB334" s="11" t="s">
        <v>41</v>
      </c>
      <c r="AC334" s="11" t="e">
        <v>#N/A</v>
      </c>
      <c r="AD334" s="11" t="e">
        <v>#N/A</v>
      </c>
      <c r="AE334" s="11" t="e">
        <v>#N/A</v>
      </c>
      <c r="AF334" s="11" t="s">
        <v>730</v>
      </c>
      <c r="AG334" s="10"/>
      <c r="AH334" s="11"/>
      <c r="AI334" s="10" t="e">
        <v>#N/A</v>
      </c>
      <c r="AJ334" s="10" t="e">
        <v>#N/A</v>
      </c>
      <c r="AK334" s="10" t="e">
        <v>#N/A</v>
      </c>
    </row>
    <row r="335" spans="1:37" s="5" customFormat="1" ht="13.25" customHeight="1" x14ac:dyDescent="0.15">
      <c r="A335" s="11" t="s">
        <v>31</v>
      </c>
      <c r="B335" s="11" t="s">
        <v>30</v>
      </c>
      <c r="C335" s="11" t="s">
        <v>32</v>
      </c>
      <c r="D335" s="11" t="s">
        <v>33</v>
      </c>
      <c r="E335" s="11" t="s">
        <v>34</v>
      </c>
      <c r="F335" s="11" t="s">
        <v>35</v>
      </c>
      <c r="G335" s="11" t="s">
        <v>35</v>
      </c>
      <c r="H335" s="10"/>
      <c r="I335" s="10" t="str">
        <f t="shared" si="24"/>
        <v>2016-01-01</v>
      </c>
      <c r="J335" s="11" t="s">
        <v>69</v>
      </c>
      <c r="K335" s="10"/>
      <c r="L335" s="10"/>
      <c r="M335" s="53" t="s">
        <v>1961</v>
      </c>
      <c r="N335" s="10" t="s">
        <v>107</v>
      </c>
      <c r="O335" s="10">
        <v>1</v>
      </c>
      <c r="P335" s="10">
        <v>30</v>
      </c>
      <c r="Q335" s="10" t="str">
        <f t="shared" si="25"/>
        <v>EF.1</v>
      </c>
      <c r="R335" s="10" t="str">
        <f t="shared" si="26"/>
        <v>EF.1.30</v>
      </c>
      <c r="S335" s="11" t="s">
        <v>216</v>
      </c>
      <c r="T335" s="12">
        <v>8659</v>
      </c>
      <c r="U335" s="11" t="s">
        <v>165</v>
      </c>
      <c r="V335" s="11" t="s">
        <v>108</v>
      </c>
      <c r="W335" s="11">
        <f t="shared" si="23"/>
        <v>8659</v>
      </c>
      <c r="X335" s="11" t="s">
        <v>108</v>
      </c>
      <c r="Y335" s="11" t="s">
        <v>40</v>
      </c>
      <c r="Z335" s="11">
        <v>6</v>
      </c>
      <c r="AA335" s="11">
        <v>12</v>
      </c>
      <c r="AB335" s="11" t="s">
        <v>41</v>
      </c>
      <c r="AC335" s="11" t="e">
        <v>#N/A</v>
      </c>
      <c r="AD335" s="11" t="e">
        <v>#N/A</v>
      </c>
      <c r="AE335" s="11" t="e">
        <v>#N/A</v>
      </c>
      <c r="AF335" s="11" t="s">
        <v>730</v>
      </c>
      <c r="AG335" s="10"/>
      <c r="AH335" s="11"/>
      <c r="AI335" s="10" t="e">
        <v>#N/A</v>
      </c>
      <c r="AJ335" s="10" t="e">
        <v>#N/A</v>
      </c>
      <c r="AK335" s="10" t="e">
        <v>#N/A</v>
      </c>
    </row>
    <row r="336" spans="1:37" s="8" customFormat="1" ht="13.25" customHeight="1" x14ac:dyDescent="0.15">
      <c r="A336" s="11" t="s">
        <v>31</v>
      </c>
      <c r="B336" s="11" t="s">
        <v>30</v>
      </c>
      <c r="C336" s="11" t="s">
        <v>32</v>
      </c>
      <c r="D336" s="11" t="s">
        <v>33</v>
      </c>
      <c r="E336" s="11" t="s">
        <v>34</v>
      </c>
      <c r="F336" s="11" t="s">
        <v>35</v>
      </c>
      <c r="G336" s="11" t="s">
        <v>35</v>
      </c>
      <c r="H336" s="10"/>
      <c r="I336" s="10" t="str">
        <f t="shared" si="24"/>
        <v>2016-01-01</v>
      </c>
      <c r="J336" s="11" t="s">
        <v>69</v>
      </c>
      <c r="K336" s="10"/>
      <c r="L336" s="10"/>
      <c r="M336" s="53" t="s">
        <v>169</v>
      </c>
      <c r="N336" s="10" t="s">
        <v>107</v>
      </c>
      <c r="O336" s="10">
        <v>1</v>
      </c>
      <c r="P336" s="10">
        <v>15</v>
      </c>
      <c r="Q336" s="10" t="str">
        <f t="shared" si="25"/>
        <v>EF.1</v>
      </c>
      <c r="R336" s="10" t="str">
        <f t="shared" si="26"/>
        <v>EF.1.15</v>
      </c>
      <c r="S336" s="11" t="s">
        <v>211</v>
      </c>
      <c r="T336" s="11">
        <v>0</v>
      </c>
      <c r="U336" s="11" t="s">
        <v>165</v>
      </c>
      <c r="V336" s="11" t="s">
        <v>108</v>
      </c>
      <c r="W336" s="11">
        <f t="shared" si="23"/>
        <v>0</v>
      </c>
      <c r="X336" s="11" t="s">
        <v>108</v>
      </c>
      <c r="Y336" s="11" t="s">
        <v>40</v>
      </c>
      <c r="Z336" s="11">
        <v>6</v>
      </c>
      <c r="AA336" s="11">
        <v>12</v>
      </c>
      <c r="AB336" s="11" t="s">
        <v>41</v>
      </c>
      <c r="AC336" s="11" t="e">
        <v>#N/A</v>
      </c>
      <c r="AD336" s="11" t="e">
        <v>#N/A</v>
      </c>
      <c r="AE336" s="11" t="e">
        <v>#N/A</v>
      </c>
      <c r="AF336" s="11" t="s">
        <v>730</v>
      </c>
      <c r="AG336" s="10"/>
      <c r="AH336" s="11"/>
      <c r="AI336" s="10" t="e">
        <v>#N/A</v>
      </c>
      <c r="AJ336" s="10" t="e">
        <v>#N/A</v>
      </c>
      <c r="AK336" s="10" t="e">
        <v>#N/A</v>
      </c>
    </row>
    <row r="337" spans="1:37" s="8" customFormat="1" ht="13.25" customHeight="1" x14ac:dyDescent="0.15">
      <c r="A337" s="11" t="s">
        <v>31</v>
      </c>
      <c r="B337" s="11" t="s">
        <v>30</v>
      </c>
      <c r="C337" s="11" t="s">
        <v>32</v>
      </c>
      <c r="D337" s="11" t="s">
        <v>33</v>
      </c>
      <c r="E337" s="11" t="s">
        <v>34</v>
      </c>
      <c r="F337" s="11" t="s">
        <v>35</v>
      </c>
      <c r="G337" s="11" t="s">
        <v>35</v>
      </c>
      <c r="H337" s="10"/>
      <c r="I337" s="10" t="str">
        <f t="shared" si="24"/>
        <v>2016-01-01</v>
      </c>
      <c r="J337" s="11" t="s">
        <v>69</v>
      </c>
      <c r="K337" s="10"/>
      <c r="L337" s="10"/>
      <c r="M337" s="53" t="s">
        <v>1955</v>
      </c>
      <c r="N337" s="10" t="s">
        <v>107</v>
      </c>
      <c r="O337" s="10">
        <v>1</v>
      </c>
      <c r="P337" s="10">
        <v>27</v>
      </c>
      <c r="Q337" s="10" t="str">
        <f t="shared" si="25"/>
        <v>EF.1</v>
      </c>
      <c r="R337" s="10" t="str">
        <f t="shared" si="26"/>
        <v>EF.1.27</v>
      </c>
      <c r="S337" s="11" t="s">
        <v>213</v>
      </c>
      <c r="T337" s="12">
        <v>139631</v>
      </c>
      <c r="U337" s="11" t="s">
        <v>165</v>
      </c>
      <c r="V337" s="11" t="s">
        <v>108</v>
      </c>
      <c r="W337" s="11">
        <f t="shared" si="23"/>
        <v>139631</v>
      </c>
      <c r="X337" s="11" t="s">
        <v>108</v>
      </c>
      <c r="Y337" s="11" t="s">
        <v>40</v>
      </c>
      <c r="Z337" s="11">
        <v>6</v>
      </c>
      <c r="AA337" s="11">
        <v>12</v>
      </c>
      <c r="AB337" s="11" t="s">
        <v>41</v>
      </c>
      <c r="AC337" s="11" t="e">
        <v>#N/A</v>
      </c>
      <c r="AD337" s="11" t="e">
        <v>#N/A</v>
      </c>
      <c r="AE337" s="11" t="e">
        <v>#N/A</v>
      </c>
      <c r="AF337" s="11" t="s">
        <v>730</v>
      </c>
      <c r="AG337" s="10"/>
      <c r="AH337" s="11"/>
      <c r="AI337" s="10" t="e">
        <v>#N/A</v>
      </c>
      <c r="AJ337" s="10" t="e">
        <v>#N/A</v>
      </c>
      <c r="AK337" s="10" t="e">
        <v>#N/A</v>
      </c>
    </row>
    <row r="338" spans="1:37" s="8" customFormat="1" ht="13.25" customHeight="1" x14ac:dyDescent="0.15">
      <c r="A338" s="11" t="s">
        <v>31</v>
      </c>
      <c r="B338" s="11" t="s">
        <v>30</v>
      </c>
      <c r="C338" s="11" t="s">
        <v>32</v>
      </c>
      <c r="D338" s="11" t="s">
        <v>33</v>
      </c>
      <c r="E338" s="11" t="s">
        <v>34</v>
      </c>
      <c r="F338" s="11" t="s">
        <v>35</v>
      </c>
      <c r="G338" s="11" t="s">
        <v>35</v>
      </c>
      <c r="H338" s="10"/>
      <c r="I338" s="10" t="str">
        <f t="shared" si="24"/>
        <v>2016-01-01</v>
      </c>
      <c r="J338" s="11" t="s">
        <v>69</v>
      </c>
      <c r="K338" s="10"/>
      <c r="L338" s="10"/>
      <c r="M338" s="53" t="s">
        <v>1959</v>
      </c>
      <c r="N338" s="10" t="s">
        <v>107</v>
      </c>
      <c r="O338" s="10">
        <v>1</v>
      </c>
      <c r="P338" s="10">
        <v>29</v>
      </c>
      <c r="Q338" s="10" t="str">
        <f t="shared" si="25"/>
        <v>EF.1</v>
      </c>
      <c r="R338" s="10" t="str">
        <f t="shared" si="26"/>
        <v>EF.1.29</v>
      </c>
      <c r="S338" s="11" t="s">
        <v>215</v>
      </c>
      <c r="T338" s="12">
        <v>37638</v>
      </c>
      <c r="U338" s="11" t="s">
        <v>165</v>
      </c>
      <c r="V338" s="11" t="s">
        <v>108</v>
      </c>
      <c r="W338" s="11">
        <f t="shared" si="23"/>
        <v>37638</v>
      </c>
      <c r="X338" s="11" t="s">
        <v>108</v>
      </c>
      <c r="Y338" s="11" t="s">
        <v>40</v>
      </c>
      <c r="Z338" s="11">
        <v>6</v>
      </c>
      <c r="AA338" s="11">
        <v>12</v>
      </c>
      <c r="AB338" s="11" t="s">
        <v>41</v>
      </c>
      <c r="AC338" s="11" t="e">
        <v>#N/A</v>
      </c>
      <c r="AD338" s="11" t="e">
        <v>#N/A</v>
      </c>
      <c r="AE338" s="11" t="e">
        <v>#N/A</v>
      </c>
      <c r="AF338" s="11" t="s">
        <v>730</v>
      </c>
      <c r="AG338" s="10"/>
      <c r="AH338" s="11"/>
      <c r="AI338" s="10" t="e">
        <v>#N/A</v>
      </c>
      <c r="AJ338" s="10" t="e">
        <v>#N/A</v>
      </c>
      <c r="AK338" s="10" t="e">
        <v>#N/A</v>
      </c>
    </row>
    <row r="339" spans="1:37" s="8" customFormat="1" ht="13.25" customHeight="1" x14ac:dyDescent="0.15">
      <c r="A339" s="11" t="s">
        <v>31</v>
      </c>
      <c r="B339" s="11" t="s">
        <v>30</v>
      </c>
      <c r="C339" s="11" t="s">
        <v>32</v>
      </c>
      <c r="D339" s="11" t="s">
        <v>33</v>
      </c>
      <c r="E339" s="11" t="s">
        <v>34</v>
      </c>
      <c r="F339" s="11" t="s">
        <v>35</v>
      </c>
      <c r="G339" s="11" t="s">
        <v>35</v>
      </c>
      <c r="H339" s="10"/>
      <c r="I339" s="10" t="str">
        <f t="shared" si="24"/>
        <v>2016-01-01</v>
      </c>
      <c r="J339" s="11" t="s">
        <v>69</v>
      </c>
      <c r="K339" s="10"/>
      <c r="L339" s="10"/>
      <c r="M339" s="53" t="s">
        <v>1962</v>
      </c>
      <c r="N339" s="10" t="s">
        <v>107</v>
      </c>
      <c r="O339" s="10">
        <v>1</v>
      </c>
      <c r="P339" s="10">
        <v>31</v>
      </c>
      <c r="Q339" s="10" t="str">
        <f t="shared" si="25"/>
        <v>EF.1</v>
      </c>
      <c r="R339" s="10" t="str">
        <f t="shared" si="26"/>
        <v>EF.1.31</v>
      </c>
      <c r="S339" s="11" t="s">
        <v>217</v>
      </c>
      <c r="T339" s="12">
        <v>20242</v>
      </c>
      <c r="U339" s="11" t="s">
        <v>165</v>
      </c>
      <c r="V339" s="11" t="s">
        <v>108</v>
      </c>
      <c r="W339" s="11">
        <f t="shared" si="23"/>
        <v>20242</v>
      </c>
      <c r="X339" s="11" t="s">
        <v>108</v>
      </c>
      <c r="Y339" s="11" t="s">
        <v>40</v>
      </c>
      <c r="Z339" s="11">
        <v>6</v>
      </c>
      <c r="AA339" s="11">
        <v>12</v>
      </c>
      <c r="AB339" s="11" t="s">
        <v>41</v>
      </c>
      <c r="AC339" s="11" t="e">
        <v>#N/A</v>
      </c>
      <c r="AD339" s="11" t="e">
        <v>#N/A</v>
      </c>
      <c r="AE339" s="11" t="e">
        <v>#N/A</v>
      </c>
      <c r="AF339" s="11" t="s">
        <v>730</v>
      </c>
      <c r="AG339" s="10"/>
      <c r="AH339" s="11"/>
      <c r="AI339" s="10" t="e">
        <v>#N/A</v>
      </c>
      <c r="AJ339" s="10" t="e">
        <v>#N/A</v>
      </c>
      <c r="AK339" s="10" t="e">
        <v>#N/A</v>
      </c>
    </row>
    <row r="340" spans="1:37" s="8" customFormat="1" ht="13.25" customHeight="1" x14ac:dyDescent="0.15">
      <c r="A340" s="11" t="s">
        <v>31</v>
      </c>
      <c r="B340" s="11" t="s">
        <v>30</v>
      </c>
      <c r="C340" s="11" t="s">
        <v>32</v>
      </c>
      <c r="D340" s="11" t="s">
        <v>33</v>
      </c>
      <c r="E340" s="11" t="s">
        <v>34</v>
      </c>
      <c r="F340" s="11" t="s">
        <v>35</v>
      </c>
      <c r="G340" s="11" t="s">
        <v>35</v>
      </c>
      <c r="H340" s="10"/>
      <c r="I340" s="10" t="str">
        <f t="shared" si="24"/>
        <v>2016-01-01</v>
      </c>
      <c r="J340" s="11" t="s">
        <v>69</v>
      </c>
      <c r="K340" s="10"/>
      <c r="L340" s="10"/>
      <c r="M340" s="53" t="s">
        <v>1956</v>
      </c>
      <c r="N340" s="10" t="s">
        <v>107</v>
      </c>
      <c r="O340" s="10">
        <v>1</v>
      </c>
      <c r="P340" s="10">
        <v>28</v>
      </c>
      <c r="Q340" s="10" t="str">
        <f t="shared" si="25"/>
        <v>EF.1</v>
      </c>
      <c r="R340" s="10" t="str">
        <f t="shared" si="26"/>
        <v>EF.1.28</v>
      </c>
      <c r="S340" s="11" t="s">
        <v>214</v>
      </c>
      <c r="T340" s="12">
        <v>47853</v>
      </c>
      <c r="U340" s="11" t="s">
        <v>165</v>
      </c>
      <c r="V340" s="11" t="s">
        <v>108</v>
      </c>
      <c r="W340" s="11">
        <f t="shared" si="23"/>
        <v>47853</v>
      </c>
      <c r="X340" s="11" t="s">
        <v>108</v>
      </c>
      <c r="Y340" s="11" t="s">
        <v>40</v>
      </c>
      <c r="Z340" s="11">
        <v>6</v>
      </c>
      <c r="AA340" s="11">
        <v>12</v>
      </c>
      <c r="AB340" s="11" t="s">
        <v>41</v>
      </c>
      <c r="AC340" s="11" t="e">
        <v>#N/A</v>
      </c>
      <c r="AD340" s="11" t="e">
        <v>#N/A</v>
      </c>
      <c r="AE340" s="11" t="e">
        <v>#N/A</v>
      </c>
      <c r="AF340" s="11" t="s">
        <v>730</v>
      </c>
      <c r="AG340" s="10"/>
      <c r="AH340" s="11"/>
      <c r="AI340" s="10" t="e">
        <v>#N/A</v>
      </c>
      <c r="AJ340" s="10" t="e">
        <v>#N/A</v>
      </c>
      <c r="AK340" s="10" t="e">
        <v>#N/A</v>
      </c>
    </row>
    <row r="341" spans="1:37" s="8" customFormat="1" ht="13.25" customHeight="1" x14ac:dyDescent="0.15">
      <c r="A341" s="11" t="s">
        <v>31</v>
      </c>
      <c r="B341" s="11" t="s">
        <v>30</v>
      </c>
      <c r="C341" s="11" t="s">
        <v>32</v>
      </c>
      <c r="D341" s="11" t="s">
        <v>33</v>
      </c>
      <c r="E341" s="11" t="s">
        <v>34</v>
      </c>
      <c r="F341" s="11" t="s">
        <v>35</v>
      </c>
      <c r="G341" s="11" t="s">
        <v>35</v>
      </c>
      <c r="H341" s="10"/>
      <c r="I341" s="10" t="str">
        <f t="shared" si="24"/>
        <v>2016-01-01</v>
      </c>
      <c r="J341" s="11" t="s">
        <v>69</v>
      </c>
      <c r="K341" s="10"/>
      <c r="L341" s="10"/>
      <c r="M341" s="53" t="s">
        <v>175</v>
      </c>
      <c r="N341" s="10" t="s">
        <v>107</v>
      </c>
      <c r="O341" s="10">
        <v>1</v>
      </c>
      <c r="P341" s="10">
        <v>17</v>
      </c>
      <c r="Q341" s="10" t="str">
        <f t="shared" si="25"/>
        <v>EF.1</v>
      </c>
      <c r="R341" s="10" t="str">
        <f t="shared" si="26"/>
        <v>EF.1.17</v>
      </c>
      <c r="S341" s="11" t="s">
        <v>212</v>
      </c>
      <c r="T341" s="12">
        <v>111283</v>
      </c>
      <c r="U341" s="11" t="s">
        <v>165</v>
      </c>
      <c r="V341" s="11" t="s">
        <v>108</v>
      </c>
      <c r="W341" s="11">
        <f t="shared" si="23"/>
        <v>111283</v>
      </c>
      <c r="X341" s="11" t="s">
        <v>108</v>
      </c>
      <c r="Y341" s="11" t="s">
        <v>40</v>
      </c>
      <c r="Z341" s="11">
        <v>6</v>
      </c>
      <c r="AA341" s="11">
        <v>12</v>
      </c>
      <c r="AB341" s="11" t="s">
        <v>41</v>
      </c>
      <c r="AC341" s="11" t="e">
        <v>#N/A</v>
      </c>
      <c r="AD341" s="11" t="e">
        <v>#N/A</v>
      </c>
      <c r="AE341" s="11" t="e">
        <v>#N/A</v>
      </c>
      <c r="AF341" s="11" t="s">
        <v>730</v>
      </c>
      <c r="AG341" s="10"/>
      <c r="AH341" s="11"/>
      <c r="AI341" s="10" t="e">
        <v>#N/A</v>
      </c>
      <c r="AJ341" s="10" t="e">
        <v>#N/A</v>
      </c>
      <c r="AK341" s="10" t="e">
        <v>#N/A</v>
      </c>
    </row>
    <row r="342" spans="1:37" s="8" customFormat="1" ht="13.25" customHeight="1" x14ac:dyDescent="0.15">
      <c r="A342" s="11" t="s">
        <v>31</v>
      </c>
      <c r="B342" s="11" t="s">
        <v>30</v>
      </c>
      <c r="C342" s="11" t="s">
        <v>32</v>
      </c>
      <c r="D342" s="11" t="s">
        <v>33</v>
      </c>
      <c r="E342" s="11" t="s">
        <v>34</v>
      </c>
      <c r="F342" s="11" t="s">
        <v>35</v>
      </c>
      <c r="G342" s="11" t="s">
        <v>35</v>
      </c>
      <c r="H342" s="10"/>
      <c r="I342" s="10" t="str">
        <f t="shared" si="24"/>
        <v>2016-01-01</v>
      </c>
      <c r="J342" s="11" t="s">
        <v>69</v>
      </c>
      <c r="K342" s="10"/>
      <c r="L342" s="10"/>
      <c r="M342" s="10" t="s">
        <v>1886</v>
      </c>
      <c r="N342" s="10" t="s">
        <v>107</v>
      </c>
      <c r="O342" s="10">
        <v>1</v>
      </c>
      <c r="P342" s="10">
        <v>0</v>
      </c>
      <c r="Q342" s="10" t="str">
        <f t="shared" si="25"/>
        <v>EF.1</v>
      </c>
      <c r="R342" s="10" t="str">
        <f t="shared" si="26"/>
        <v>EF.1.0</v>
      </c>
      <c r="S342" s="11" t="s">
        <v>218</v>
      </c>
      <c r="T342" s="12">
        <v>410000</v>
      </c>
      <c r="U342" s="10"/>
      <c r="V342" s="11" t="s">
        <v>108</v>
      </c>
      <c r="W342" s="11">
        <f t="shared" si="23"/>
        <v>410000</v>
      </c>
      <c r="X342" s="11" t="s">
        <v>108</v>
      </c>
      <c r="Y342" s="11" t="s">
        <v>40</v>
      </c>
      <c r="Z342" s="11">
        <v>6</v>
      </c>
      <c r="AA342" s="11">
        <v>12</v>
      </c>
      <c r="AB342" s="11" t="s">
        <v>41</v>
      </c>
      <c r="AC342" s="11" t="e">
        <v>#N/A</v>
      </c>
      <c r="AD342" s="11" t="e">
        <v>#N/A</v>
      </c>
      <c r="AE342" s="11" t="e">
        <v>#N/A</v>
      </c>
      <c r="AF342" s="11" t="s">
        <v>730</v>
      </c>
      <c r="AG342" s="10"/>
      <c r="AH342" s="11"/>
      <c r="AI342" s="10" t="e">
        <v>#N/A</v>
      </c>
      <c r="AJ342" s="10" t="e">
        <v>#N/A</v>
      </c>
      <c r="AK342" s="10" t="e">
        <v>#N/A</v>
      </c>
    </row>
    <row r="343" spans="1:37" s="8" customFormat="1" ht="13.25" customHeight="1" x14ac:dyDescent="0.15">
      <c r="A343" s="11" t="s">
        <v>31</v>
      </c>
      <c r="B343" s="11" t="s">
        <v>30</v>
      </c>
      <c r="C343" s="11" t="s">
        <v>32</v>
      </c>
      <c r="D343" s="11" t="s">
        <v>33</v>
      </c>
      <c r="E343" s="11" t="s">
        <v>34</v>
      </c>
      <c r="F343" s="11" t="s">
        <v>35</v>
      </c>
      <c r="G343" s="11" t="s">
        <v>35</v>
      </c>
      <c r="H343" s="10"/>
      <c r="I343" s="10" t="str">
        <f t="shared" si="24"/>
        <v>2016-01-01</v>
      </c>
      <c r="J343" s="11" t="s">
        <v>69</v>
      </c>
      <c r="K343" s="10"/>
      <c r="L343" s="10"/>
      <c r="M343" s="10" t="s">
        <v>129</v>
      </c>
      <c r="N343" s="10" t="s">
        <v>123</v>
      </c>
      <c r="O343" s="10">
        <v>4</v>
      </c>
      <c r="P343" s="10">
        <v>2</v>
      </c>
      <c r="Q343" s="10" t="str">
        <f t="shared" si="25"/>
        <v>OE.4</v>
      </c>
      <c r="R343" s="10" t="str">
        <f t="shared" si="26"/>
        <v>OE.4.2</v>
      </c>
      <c r="S343" s="11" t="s">
        <v>134</v>
      </c>
      <c r="T343" s="12">
        <v>1376</v>
      </c>
      <c r="U343" s="10"/>
      <c r="V343" s="11" t="s">
        <v>784</v>
      </c>
      <c r="W343" s="11"/>
      <c r="X343" s="11"/>
      <c r="Y343" s="11" t="s">
        <v>40</v>
      </c>
      <c r="Z343" s="11">
        <v>2</v>
      </c>
      <c r="AA343" s="11">
        <v>10</v>
      </c>
      <c r="AB343" s="11" t="s">
        <v>41</v>
      </c>
      <c r="AC343" s="11" t="e">
        <v>#N/A</v>
      </c>
      <c r="AD343" s="11" t="e">
        <v>#N/A</v>
      </c>
      <c r="AE343" s="11" t="e">
        <v>#N/A</v>
      </c>
      <c r="AF343" s="11" t="s">
        <v>730</v>
      </c>
      <c r="AG343" s="10"/>
      <c r="AH343" s="11"/>
      <c r="AI343" s="10" t="e">
        <v>#N/A</v>
      </c>
      <c r="AJ343" s="10" t="e">
        <v>#N/A</v>
      </c>
      <c r="AK343" s="10" t="e">
        <v>#N/A</v>
      </c>
    </row>
    <row r="344" spans="1:37" s="8" customFormat="1" ht="13.25" customHeight="1" x14ac:dyDescent="0.15">
      <c r="A344" s="11" t="s">
        <v>31</v>
      </c>
      <c r="B344" s="11" t="s">
        <v>30</v>
      </c>
      <c r="C344" s="11" t="s">
        <v>32</v>
      </c>
      <c r="D344" s="11" t="s">
        <v>33</v>
      </c>
      <c r="E344" s="11" t="s">
        <v>34</v>
      </c>
      <c r="F344" s="11" t="s">
        <v>35</v>
      </c>
      <c r="G344" s="11" t="s">
        <v>35</v>
      </c>
      <c r="H344" s="10"/>
      <c r="I344" s="10" t="str">
        <f t="shared" si="24"/>
        <v>2016-01-01</v>
      </c>
      <c r="J344" s="11" t="s">
        <v>69</v>
      </c>
      <c r="K344" s="10"/>
      <c r="L344" s="10"/>
      <c r="M344" s="10" t="s">
        <v>1998</v>
      </c>
      <c r="N344" s="10" t="s">
        <v>123</v>
      </c>
      <c r="O344" s="10">
        <v>-2</v>
      </c>
      <c r="P344" s="10">
        <v>1</v>
      </c>
      <c r="Q344" s="10" t="str">
        <f t="shared" si="25"/>
        <v>OE.-2</v>
      </c>
      <c r="R344" s="10" t="str">
        <f t="shared" si="26"/>
        <v>OE.-2.1</v>
      </c>
      <c r="S344" s="11" t="s">
        <v>122</v>
      </c>
      <c r="T344" s="12">
        <v>1602</v>
      </c>
      <c r="U344" s="10"/>
      <c r="V344" s="11" t="s">
        <v>784</v>
      </c>
      <c r="W344" s="11"/>
      <c r="X344" s="11"/>
      <c r="Y344" s="11" t="s">
        <v>40</v>
      </c>
      <c r="Z344" s="11">
        <v>2</v>
      </c>
      <c r="AA344" s="11">
        <v>10</v>
      </c>
      <c r="AB344" s="11" t="s">
        <v>41</v>
      </c>
      <c r="AC344" s="11" t="e">
        <v>#N/A</v>
      </c>
      <c r="AD344" s="11" t="e">
        <v>#N/A</v>
      </c>
      <c r="AE344" s="11" t="e">
        <v>#N/A</v>
      </c>
      <c r="AF344" s="11" t="s">
        <v>730</v>
      </c>
      <c r="AG344" s="10"/>
      <c r="AH344" s="11"/>
      <c r="AI344" s="10" t="e">
        <v>#N/A</v>
      </c>
      <c r="AJ344" s="10" t="e">
        <v>#N/A</v>
      </c>
      <c r="AK344" s="10" t="e">
        <v>#N/A</v>
      </c>
    </row>
    <row r="345" spans="1:37" s="8" customFormat="1" ht="13.25" customHeight="1" x14ac:dyDescent="0.15">
      <c r="A345" s="11" t="s">
        <v>31</v>
      </c>
      <c r="B345" s="11" t="s">
        <v>30</v>
      </c>
      <c r="C345" s="11" t="s">
        <v>32</v>
      </c>
      <c r="D345" s="11" t="s">
        <v>33</v>
      </c>
      <c r="E345" s="11" t="s">
        <v>34</v>
      </c>
      <c r="F345" s="11" t="s">
        <v>35</v>
      </c>
      <c r="G345" s="11" t="s">
        <v>35</v>
      </c>
      <c r="H345" s="10"/>
      <c r="I345" s="10" t="str">
        <f t="shared" si="24"/>
        <v>2016-01-01</v>
      </c>
      <c r="J345" s="11" t="s">
        <v>69</v>
      </c>
      <c r="K345" s="10"/>
      <c r="L345" s="10"/>
      <c r="M345" s="10" t="s">
        <v>127</v>
      </c>
      <c r="N345" s="10" t="s">
        <v>123</v>
      </c>
      <c r="O345" s="10">
        <v>1</v>
      </c>
      <c r="P345" s="10">
        <v>1</v>
      </c>
      <c r="Q345" s="10" t="str">
        <f t="shared" si="25"/>
        <v>OE.1</v>
      </c>
      <c r="R345" s="10" t="str">
        <f t="shared" si="26"/>
        <v>OE.1.1</v>
      </c>
      <c r="S345" s="11" t="s">
        <v>128</v>
      </c>
      <c r="T345" s="11">
        <v>342</v>
      </c>
      <c r="U345" s="10"/>
      <c r="V345" s="11" t="s">
        <v>784</v>
      </c>
      <c r="W345" s="11"/>
      <c r="X345" s="11"/>
      <c r="Y345" s="11" t="s">
        <v>40</v>
      </c>
      <c r="Z345" s="11">
        <v>2</v>
      </c>
      <c r="AA345" s="11">
        <v>10</v>
      </c>
      <c r="AB345" s="11" t="s">
        <v>41</v>
      </c>
      <c r="AC345" s="11" t="e">
        <v>#N/A</v>
      </c>
      <c r="AD345" s="11" t="e">
        <v>#N/A</v>
      </c>
      <c r="AE345" s="11" t="e">
        <v>#N/A</v>
      </c>
      <c r="AF345" s="11" t="s">
        <v>730</v>
      </c>
      <c r="AG345" s="10"/>
      <c r="AH345" s="11"/>
      <c r="AI345" s="10" t="e">
        <v>#N/A</v>
      </c>
      <c r="AJ345" s="10" t="e">
        <v>#N/A</v>
      </c>
      <c r="AK345" s="10" t="e">
        <v>#N/A</v>
      </c>
    </row>
    <row r="346" spans="1:37" s="8" customFormat="1" ht="13.25" customHeight="1" x14ac:dyDescent="0.15">
      <c r="A346" s="11" t="s">
        <v>31</v>
      </c>
      <c r="B346" s="11" t="s">
        <v>30</v>
      </c>
      <c r="C346" s="11" t="s">
        <v>32</v>
      </c>
      <c r="D346" s="11" t="s">
        <v>33</v>
      </c>
      <c r="E346" s="11" t="s">
        <v>34</v>
      </c>
      <c r="F346" s="11" t="s">
        <v>35</v>
      </c>
      <c r="G346" s="11" t="s">
        <v>35</v>
      </c>
      <c r="H346" s="10"/>
      <c r="I346" s="10" t="str">
        <f t="shared" si="24"/>
        <v>2016-01-01</v>
      </c>
      <c r="J346" s="11" t="s">
        <v>69</v>
      </c>
      <c r="K346" s="10"/>
      <c r="L346" s="10"/>
      <c r="M346" s="10" t="s">
        <v>131</v>
      </c>
      <c r="N346" s="10" t="s">
        <v>123</v>
      </c>
      <c r="O346" s="10">
        <v>1</v>
      </c>
      <c r="P346" s="10">
        <v>2</v>
      </c>
      <c r="Q346" s="10" t="str">
        <f t="shared" si="25"/>
        <v>OE.1</v>
      </c>
      <c r="R346" s="10" t="str">
        <f t="shared" si="26"/>
        <v>OE.1.2</v>
      </c>
      <c r="S346" s="11" t="s">
        <v>132</v>
      </c>
      <c r="T346" s="12">
        <v>1405</v>
      </c>
      <c r="U346" s="10"/>
      <c r="V346" s="11" t="s">
        <v>784</v>
      </c>
      <c r="W346" s="11"/>
      <c r="X346" s="11"/>
      <c r="Y346" s="11" t="s">
        <v>40</v>
      </c>
      <c r="Z346" s="11">
        <v>2</v>
      </c>
      <c r="AA346" s="11">
        <v>10</v>
      </c>
      <c r="AB346" s="11" t="s">
        <v>41</v>
      </c>
      <c r="AC346" s="11" t="e">
        <v>#N/A</v>
      </c>
      <c r="AD346" s="11" t="e">
        <v>#N/A</v>
      </c>
      <c r="AE346" s="11" t="e">
        <v>#N/A</v>
      </c>
      <c r="AF346" s="11" t="s">
        <v>730</v>
      </c>
      <c r="AG346" s="10"/>
      <c r="AH346" s="11"/>
      <c r="AI346" s="10" t="e">
        <v>#N/A</v>
      </c>
      <c r="AJ346" s="10" t="e">
        <v>#N/A</v>
      </c>
      <c r="AK346" s="10" t="e">
        <v>#N/A</v>
      </c>
    </row>
    <row r="347" spans="1:37" s="8" customFormat="1" ht="13.25" customHeight="1" x14ac:dyDescent="0.15">
      <c r="A347" s="11" t="s">
        <v>31</v>
      </c>
      <c r="B347" s="11" t="s">
        <v>30</v>
      </c>
      <c r="C347" s="11" t="s">
        <v>32</v>
      </c>
      <c r="D347" s="11" t="s">
        <v>33</v>
      </c>
      <c r="E347" s="11" t="s">
        <v>34</v>
      </c>
      <c r="F347" s="11" t="s">
        <v>35</v>
      </c>
      <c r="G347" s="11" t="s">
        <v>35</v>
      </c>
      <c r="H347" s="10"/>
      <c r="I347" s="10" t="str">
        <f t="shared" si="24"/>
        <v>2016-01-01</v>
      </c>
      <c r="J347" s="11" t="s">
        <v>69</v>
      </c>
      <c r="K347" s="10"/>
      <c r="L347" s="10"/>
      <c r="M347" s="10" t="s">
        <v>125</v>
      </c>
      <c r="N347" s="10" t="s">
        <v>123</v>
      </c>
      <c r="O347" s="10">
        <v>4</v>
      </c>
      <c r="P347" s="10">
        <v>1</v>
      </c>
      <c r="Q347" s="10" t="str">
        <f t="shared" si="25"/>
        <v>OE.4</v>
      </c>
      <c r="R347" s="10" t="str">
        <f t="shared" si="26"/>
        <v>OE.4.1</v>
      </c>
      <c r="S347" s="11" t="s">
        <v>126</v>
      </c>
      <c r="T347" s="12">
        <v>11236</v>
      </c>
      <c r="U347" s="10"/>
      <c r="V347" s="11" t="s">
        <v>784</v>
      </c>
      <c r="W347" s="11"/>
      <c r="X347" s="11"/>
      <c r="Y347" s="11" t="s">
        <v>40</v>
      </c>
      <c r="Z347" s="11">
        <v>2</v>
      </c>
      <c r="AA347" s="11">
        <v>10</v>
      </c>
      <c r="AB347" s="11" t="s">
        <v>41</v>
      </c>
      <c r="AC347" s="11" t="e">
        <v>#N/A</v>
      </c>
      <c r="AD347" s="11" t="e">
        <v>#N/A</v>
      </c>
      <c r="AE347" s="11" t="e">
        <v>#N/A</v>
      </c>
      <c r="AF347" s="11" t="s">
        <v>730</v>
      </c>
      <c r="AG347" s="10"/>
      <c r="AH347" s="11"/>
      <c r="AI347" s="10" t="e">
        <v>#N/A</v>
      </c>
      <c r="AJ347" s="10" t="e">
        <v>#N/A</v>
      </c>
      <c r="AK347" s="10" t="e">
        <v>#N/A</v>
      </c>
    </row>
    <row r="348" spans="1:37" s="8" customFormat="1" ht="13.25" customHeight="1" x14ac:dyDescent="0.15">
      <c r="A348" s="11" t="s">
        <v>31</v>
      </c>
      <c r="B348" s="11" t="s">
        <v>30</v>
      </c>
      <c r="C348" s="11" t="s">
        <v>32</v>
      </c>
      <c r="D348" s="11" t="s">
        <v>33</v>
      </c>
      <c r="E348" s="11" t="s">
        <v>34</v>
      </c>
      <c r="F348" s="11" t="s">
        <v>35</v>
      </c>
      <c r="G348" s="11" t="s">
        <v>35</v>
      </c>
      <c r="H348" s="10"/>
      <c r="I348" s="10" t="str">
        <f t="shared" si="24"/>
        <v>2016-01-01</v>
      </c>
      <c r="J348" s="11" t="s">
        <v>69</v>
      </c>
      <c r="K348" s="10"/>
      <c r="L348" s="10"/>
      <c r="M348" s="10" t="s">
        <v>129</v>
      </c>
      <c r="N348" s="10" t="s">
        <v>123</v>
      </c>
      <c r="O348" s="10">
        <v>4</v>
      </c>
      <c r="P348" s="10">
        <v>2</v>
      </c>
      <c r="Q348" s="10" t="str">
        <f t="shared" si="25"/>
        <v>OE.4</v>
      </c>
      <c r="R348" s="10" t="str">
        <f t="shared" si="26"/>
        <v>OE.4.2</v>
      </c>
      <c r="S348" s="11" t="s">
        <v>130</v>
      </c>
      <c r="T348" s="12">
        <v>5886</v>
      </c>
      <c r="U348" s="10"/>
      <c r="V348" s="11" t="s">
        <v>784</v>
      </c>
      <c r="W348" s="11"/>
      <c r="X348" s="11"/>
      <c r="Y348" s="11" t="s">
        <v>40</v>
      </c>
      <c r="Z348" s="11">
        <v>2</v>
      </c>
      <c r="AA348" s="11">
        <v>10</v>
      </c>
      <c r="AB348" s="11" t="s">
        <v>41</v>
      </c>
      <c r="AC348" s="11" t="e">
        <v>#N/A</v>
      </c>
      <c r="AD348" s="11" t="e">
        <v>#N/A</v>
      </c>
      <c r="AE348" s="11" t="e">
        <v>#N/A</v>
      </c>
      <c r="AF348" s="11" t="s">
        <v>730</v>
      </c>
      <c r="AG348" s="10"/>
      <c r="AH348" s="11"/>
      <c r="AI348" s="10" t="e">
        <v>#N/A</v>
      </c>
      <c r="AJ348" s="10" t="e">
        <v>#N/A</v>
      </c>
      <c r="AK348" s="10" t="e">
        <v>#N/A</v>
      </c>
    </row>
    <row r="349" spans="1:37" s="10" customFormat="1" ht="13.25" customHeight="1" x14ac:dyDescent="0.15">
      <c r="A349" s="11" t="s">
        <v>31</v>
      </c>
      <c r="B349" s="11" t="s">
        <v>30</v>
      </c>
      <c r="C349" s="11" t="s">
        <v>32</v>
      </c>
      <c r="D349" s="11" t="s">
        <v>33</v>
      </c>
      <c r="E349" s="11" t="s">
        <v>34</v>
      </c>
      <c r="F349" s="11" t="s">
        <v>35</v>
      </c>
      <c r="G349" s="11" t="s">
        <v>35</v>
      </c>
      <c r="H349" s="11" t="s">
        <v>76</v>
      </c>
      <c r="I349" s="11" t="str">
        <f t="shared" si="24"/>
        <v>2016-01-01</v>
      </c>
      <c r="J349" s="11" t="s">
        <v>69</v>
      </c>
      <c r="M349" s="10" t="s">
        <v>229</v>
      </c>
      <c r="N349" s="10" t="s">
        <v>221</v>
      </c>
      <c r="O349" s="10">
        <v>1</v>
      </c>
      <c r="P349" s="10">
        <v>0</v>
      </c>
      <c r="Q349" s="10" t="str">
        <f t="shared" si="25"/>
        <v>WR.1</v>
      </c>
      <c r="R349" s="10" t="str">
        <f t="shared" si="26"/>
        <v>WR.1.0</v>
      </c>
      <c r="S349" s="11" t="s">
        <v>243</v>
      </c>
      <c r="T349" s="12">
        <v>1021132</v>
      </c>
      <c r="V349" s="11" t="s">
        <v>222</v>
      </c>
      <c r="W349" s="13">
        <f t="shared" ref="W349:W378" si="27">T349/1000</f>
        <v>1021.1319999999999</v>
      </c>
      <c r="X349" s="11" t="s">
        <v>782</v>
      </c>
      <c r="Y349" s="11" t="s">
        <v>40</v>
      </c>
      <c r="Z349" s="11">
        <v>7</v>
      </c>
      <c r="AA349" s="11">
        <v>13</v>
      </c>
      <c r="AB349" s="11" t="s">
        <v>41</v>
      </c>
      <c r="AC349" s="11" t="e">
        <v>#N/A</v>
      </c>
      <c r="AD349" s="11" t="e">
        <v>#N/A</v>
      </c>
      <c r="AE349" s="11" t="e">
        <v>#N/A</v>
      </c>
      <c r="AF349" s="11" t="s">
        <v>730</v>
      </c>
      <c r="AH349" s="11"/>
      <c r="AI349" s="10" t="e">
        <v>#N/A</v>
      </c>
      <c r="AJ349" s="10" t="e">
        <v>#N/A</v>
      </c>
      <c r="AK349" s="10" t="e">
        <v>#N/A</v>
      </c>
    </row>
    <row r="350" spans="1:37" s="10" customFormat="1" ht="13.25" customHeight="1" x14ac:dyDescent="0.15">
      <c r="A350" s="11" t="s">
        <v>31</v>
      </c>
      <c r="B350" s="11" t="s">
        <v>30</v>
      </c>
      <c r="C350" s="11" t="s">
        <v>32</v>
      </c>
      <c r="D350" s="11" t="s">
        <v>33</v>
      </c>
      <c r="E350" s="11" t="s">
        <v>34</v>
      </c>
      <c r="F350" s="11" t="s">
        <v>35</v>
      </c>
      <c r="G350" s="11" t="s">
        <v>35</v>
      </c>
      <c r="H350" s="11" t="s">
        <v>78</v>
      </c>
      <c r="I350" s="11" t="str">
        <f t="shared" si="24"/>
        <v>2016-01-01</v>
      </c>
      <c r="J350" s="11" t="s">
        <v>69</v>
      </c>
      <c r="M350" s="10" t="s">
        <v>229</v>
      </c>
      <c r="N350" s="10" t="s">
        <v>221</v>
      </c>
      <c r="O350" s="10">
        <v>1</v>
      </c>
      <c r="P350" s="10">
        <v>0</v>
      </c>
      <c r="Q350" s="10" t="str">
        <f t="shared" si="25"/>
        <v>WR.1</v>
      </c>
      <c r="R350" s="10" t="str">
        <f t="shared" si="26"/>
        <v>WR.1.0</v>
      </c>
      <c r="S350" s="11" t="s">
        <v>244</v>
      </c>
      <c r="T350" s="12">
        <v>760582</v>
      </c>
      <c r="V350" s="11" t="s">
        <v>222</v>
      </c>
      <c r="W350" s="13">
        <f t="shared" si="27"/>
        <v>760.58199999999999</v>
      </c>
      <c r="X350" s="11" t="s">
        <v>782</v>
      </c>
      <c r="Y350" s="11" t="s">
        <v>40</v>
      </c>
      <c r="Z350" s="11">
        <v>7</v>
      </c>
      <c r="AA350" s="11">
        <v>13</v>
      </c>
      <c r="AB350" s="11" t="s">
        <v>41</v>
      </c>
      <c r="AC350" s="11" t="e">
        <v>#N/A</v>
      </c>
      <c r="AD350" s="11" t="e">
        <v>#N/A</v>
      </c>
      <c r="AE350" s="11" t="e">
        <v>#N/A</v>
      </c>
      <c r="AF350" s="11" t="s">
        <v>730</v>
      </c>
      <c r="AH350" s="11"/>
      <c r="AI350" s="10" t="e">
        <v>#N/A</v>
      </c>
      <c r="AJ350" s="10" t="e">
        <v>#N/A</v>
      </c>
      <c r="AK350" s="10" t="e">
        <v>#N/A</v>
      </c>
    </row>
    <row r="351" spans="1:37" s="10" customFormat="1" ht="13.25" customHeight="1" x14ac:dyDescent="0.15">
      <c r="A351" s="11" t="s">
        <v>31</v>
      </c>
      <c r="B351" s="11" t="s">
        <v>30</v>
      </c>
      <c r="C351" s="11" t="s">
        <v>32</v>
      </c>
      <c r="D351" s="11" t="s">
        <v>33</v>
      </c>
      <c r="E351" s="11" t="s">
        <v>34</v>
      </c>
      <c r="F351" s="11" t="s">
        <v>35</v>
      </c>
      <c r="G351" s="11" t="s">
        <v>35</v>
      </c>
      <c r="H351" s="11" t="s">
        <v>235</v>
      </c>
      <c r="I351" s="11" t="str">
        <f t="shared" si="24"/>
        <v>2016-01-01</v>
      </c>
      <c r="J351" s="11" t="s">
        <v>69</v>
      </c>
      <c r="M351" s="10" t="s">
        <v>229</v>
      </c>
      <c r="N351" s="10" t="s">
        <v>221</v>
      </c>
      <c r="O351" s="10">
        <v>1</v>
      </c>
      <c r="P351" s="10">
        <v>0</v>
      </c>
      <c r="Q351" s="10" t="str">
        <f t="shared" si="25"/>
        <v>WR.1</v>
      </c>
      <c r="R351" s="10" t="str">
        <f t="shared" si="26"/>
        <v>WR.1.0</v>
      </c>
      <c r="S351" s="11" t="s">
        <v>236</v>
      </c>
      <c r="T351" s="12">
        <v>45663</v>
      </c>
      <c r="V351" s="11" t="s">
        <v>222</v>
      </c>
      <c r="W351" s="13">
        <f t="shared" si="27"/>
        <v>45.662999999999997</v>
      </c>
      <c r="X351" s="11" t="s">
        <v>782</v>
      </c>
      <c r="Y351" s="11" t="s">
        <v>40</v>
      </c>
      <c r="Z351" s="11">
        <v>7</v>
      </c>
      <c r="AA351" s="11">
        <v>13</v>
      </c>
      <c r="AB351" s="11" t="s">
        <v>41</v>
      </c>
      <c r="AC351" s="11" t="e">
        <v>#N/A</v>
      </c>
      <c r="AD351" s="11" t="e">
        <v>#N/A</v>
      </c>
      <c r="AE351" s="11" t="e">
        <v>#N/A</v>
      </c>
      <c r="AF351" s="11" t="s">
        <v>730</v>
      </c>
      <c r="AH351" s="11"/>
      <c r="AI351" s="10" t="e">
        <v>#N/A</v>
      </c>
      <c r="AJ351" s="10" t="e">
        <v>#N/A</v>
      </c>
      <c r="AK351" s="10" t="e">
        <v>#N/A</v>
      </c>
    </row>
    <row r="352" spans="1:37" s="10" customFormat="1" ht="13.25" customHeight="1" x14ac:dyDescent="0.15">
      <c r="A352" s="11" t="s">
        <v>31</v>
      </c>
      <c r="B352" s="11" t="s">
        <v>30</v>
      </c>
      <c r="C352" s="11" t="s">
        <v>32</v>
      </c>
      <c r="D352" s="11" t="s">
        <v>33</v>
      </c>
      <c r="E352" s="11" t="s">
        <v>34</v>
      </c>
      <c r="F352" s="11" t="s">
        <v>35</v>
      </c>
      <c r="G352" s="11" t="s">
        <v>35</v>
      </c>
      <c r="H352" s="11" t="s">
        <v>80</v>
      </c>
      <c r="I352" s="11" t="str">
        <f t="shared" si="24"/>
        <v>2016-01-01</v>
      </c>
      <c r="J352" s="11" t="s">
        <v>69</v>
      </c>
      <c r="M352" s="10" t="s">
        <v>229</v>
      </c>
      <c r="N352" s="10" t="s">
        <v>221</v>
      </c>
      <c r="O352" s="10">
        <v>1</v>
      </c>
      <c r="P352" s="10">
        <v>0</v>
      </c>
      <c r="Q352" s="10" t="str">
        <f t="shared" si="25"/>
        <v>WR.1</v>
      </c>
      <c r="R352" s="10" t="str">
        <f t="shared" si="26"/>
        <v>WR.1.0</v>
      </c>
      <c r="S352" s="11" t="s">
        <v>245</v>
      </c>
      <c r="T352" s="12">
        <v>115667</v>
      </c>
      <c r="V352" s="11" t="s">
        <v>222</v>
      </c>
      <c r="W352" s="13">
        <f t="shared" si="27"/>
        <v>115.667</v>
      </c>
      <c r="X352" s="11" t="s">
        <v>782</v>
      </c>
      <c r="Y352" s="11" t="s">
        <v>40</v>
      </c>
      <c r="Z352" s="11">
        <v>7</v>
      </c>
      <c r="AA352" s="11">
        <v>13</v>
      </c>
      <c r="AB352" s="11" t="s">
        <v>41</v>
      </c>
      <c r="AC352" s="11" t="e">
        <v>#N/A</v>
      </c>
      <c r="AD352" s="11" t="e">
        <v>#N/A</v>
      </c>
      <c r="AE352" s="11" t="e">
        <v>#N/A</v>
      </c>
      <c r="AF352" s="11" t="s">
        <v>730</v>
      </c>
      <c r="AH352" s="11"/>
      <c r="AI352" s="10" t="e">
        <v>#N/A</v>
      </c>
      <c r="AJ352" s="10" t="e">
        <v>#N/A</v>
      </c>
      <c r="AK352" s="10" t="e">
        <v>#N/A</v>
      </c>
    </row>
    <row r="353" spans="1:37" s="10" customFormat="1" ht="13.25" customHeight="1" x14ac:dyDescent="0.15">
      <c r="A353" s="11" t="s">
        <v>31</v>
      </c>
      <c r="B353" s="11" t="s">
        <v>30</v>
      </c>
      <c r="C353" s="11" t="s">
        <v>32</v>
      </c>
      <c r="D353" s="11" t="s">
        <v>33</v>
      </c>
      <c r="E353" s="11" t="s">
        <v>34</v>
      </c>
      <c r="F353" s="11" t="s">
        <v>35</v>
      </c>
      <c r="G353" s="11" t="s">
        <v>35</v>
      </c>
      <c r="H353" s="11" t="s">
        <v>231</v>
      </c>
      <c r="I353" s="11" t="str">
        <f t="shared" si="24"/>
        <v>2016-01-01</v>
      </c>
      <c r="J353" s="11" t="s">
        <v>69</v>
      </c>
      <c r="M353" s="10" t="s">
        <v>229</v>
      </c>
      <c r="N353" s="10" t="s">
        <v>221</v>
      </c>
      <c r="O353" s="10">
        <v>1</v>
      </c>
      <c r="P353" s="10">
        <v>0</v>
      </c>
      <c r="Q353" s="10" t="str">
        <f t="shared" si="25"/>
        <v>WR.1</v>
      </c>
      <c r="R353" s="10" t="str">
        <f t="shared" si="26"/>
        <v>WR.1.0</v>
      </c>
      <c r="S353" s="11" t="s">
        <v>232</v>
      </c>
      <c r="T353" s="12">
        <v>4698116</v>
      </c>
      <c r="V353" s="11" t="s">
        <v>222</v>
      </c>
      <c r="W353" s="13">
        <f t="shared" si="27"/>
        <v>4698.116</v>
      </c>
      <c r="X353" s="11" t="s">
        <v>782</v>
      </c>
      <c r="Y353" s="11" t="s">
        <v>40</v>
      </c>
      <c r="Z353" s="11">
        <v>7</v>
      </c>
      <c r="AA353" s="11">
        <v>13</v>
      </c>
      <c r="AB353" s="11" t="s">
        <v>41</v>
      </c>
      <c r="AC353" s="11" t="e">
        <v>#N/A</v>
      </c>
      <c r="AD353" s="11" t="e">
        <v>#N/A</v>
      </c>
      <c r="AE353" s="11" t="e">
        <v>#N/A</v>
      </c>
      <c r="AF353" s="11" t="s">
        <v>730</v>
      </c>
      <c r="AH353" s="11"/>
      <c r="AI353" s="10" t="e">
        <v>#N/A</v>
      </c>
      <c r="AJ353" s="10" t="e">
        <v>#N/A</v>
      </c>
      <c r="AK353" s="10" t="e">
        <v>#N/A</v>
      </c>
    </row>
    <row r="354" spans="1:37" s="10" customFormat="1" ht="13.25" customHeight="1" x14ac:dyDescent="0.15">
      <c r="A354" s="11" t="s">
        <v>31</v>
      </c>
      <c r="B354" s="11" t="s">
        <v>30</v>
      </c>
      <c r="C354" s="11" t="s">
        <v>32</v>
      </c>
      <c r="D354" s="11" t="s">
        <v>33</v>
      </c>
      <c r="E354" s="11" t="s">
        <v>34</v>
      </c>
      <c r="F354" s="11" t="s">
        <v>35</v>
      </c>
      <c r="G354" s="11" t="s">
        <v>35</v>
      </c>
      <c r="H354" s="11" t="s">
        <v>95</v>
      </c>
      <c r="I354" s="11" t="str">
        <f t="shared" si="24"/>
        <v>2016-01-01</v>
      </c>
      <c r="J354" s="11" t="s">
        <v>69</v>
      </c>
      <c r="M354" s="10" t="s">
        <v>229</v>
      </c>
      <c r="N354" s="10" t="s">
        <v>221</v>
      </c>
      <c r="O354" s="10">
        <v>1</v>
      </c>
      <c r="P354" s="10">
        <v>0</v>
      </c>
      <c r="Q354" s="10" t="str">
        <f t="shared" si="25"/>
        <v>WR.1</v>
      </c>
      <c r="R354" s="10" t="str">
        <f t="shared" si="26"/>
        <v>WR.1.0</v>
      </c>
      <c r="S354" s="11" t="s">
        <v>246</v>
      </c>
      <c r="T354" s="12">
        <v>2860006</v>
      </c>
      <c r="V354" s="11" t="s">
        <v>222</v>
      </c>
      <c r="W354" s="13">
        <f t="shared" si="27"/>
        <v>2860.0059999999999</v>
      </c>
      <c r="X354" s="11" t="s">
        <v>782</v>
      </c>
      <c r="Y354" s="11" t="s">
        <v>40</v>
      </c>
      <c r="Z354" s="11">
        <v>7</v>
      </c>
      <c r="AA354" s="11">
        <v>13</v>
      </c>
      <c r="AB354" s="11" t="s">
        <v>41</v>
      </c>
      <c r="AC354" s="11" t="e">
        <v>#N/A</v>
      </c>
      <c r="AD354" s="11" t="e">
        <v>#N/A</v>
      </c>
      <c r="AE354" s="11" t="e">
        <v>#N/A</v>
      </c>
      <c r="AF354" s="11" t="s">
        <v>730</v>
      </c>
      <c r="AH354" s="11"/>
      <c r="AI354" s="10" t="e">
        <v>#N/A</v>
      </c>
      <c r="AJ354" s="10" t="e">
        <v>#N/A</v>
      </c>
      <c r="AK354" s="10" t="e">
        <v>#N/A</v>
      </c>
    </row>
    <row r="355" spans="1:37" s="10" customFormat="1" ht="13.25" customHeight="1" x14ac:dyDescent="0.15">
      <c r="A355" s="11" t="s">
        <v>31</v>
      </c>
      <c r="B355" s="11" t="s">
        <v>30</v>
      </c>
      <c r="C355" s="11" t="s">
        <v>32</v>
      </c>
      <c r="D355" s="11" t="s">
        <v>33</v>
      </c>
      <c r="E355" s="11" t="s">
        <v>34</v>
      </c>
      <c r="F355" s="11" t="s">
        <v>35</v>
      </c>
      <c r="G355" s="11" t="s">
        <v>35</v>
      </c>
      <c r="H355" s="11" t="s">
        <v>241</v>
      </c>
      <c r="I355" s="11" t="str">
        <f t="shared" si="24"/>
        <v>2016-01-01</v>
      </c>
      <c r="J355" s="11" t="s">
        <v>69</v>
      </c>
      <c r="M355" s="10" t="s">
        <v>229</v>
      </c>
      <c r="N355" s="10" t="s">
        <v>221</v>
      </c>
      <c r="O355" s="10">
        <v>1</v>
      </c>
      <c r="P355" s="10">
        <v>0</v>
      </c>
      <c r="Q355" s="10" t="str">
        <f t="shared" si="25"/>
        <v>WR.1</v>
      </c>
      <c r="R355" s="10" t="str">
        <f t="shared" si="26"/>
        <v>WR.1.0</v>
      </c>
      <c r="S355" s="11" t="s">
        <v>242</v>
      </c>
      <c r="T355" s="12">
        <v>12672</v>
      </c>
      <c r="V355" s="11" t="s">
        <v>222</v>
      </c>
      <c r="W355" s="13">
        <f t="shared" si="27"/>
        <v>12.672000000000001</v>
      </c>
      <c r="X355" s="11" t="s">
        <v>782</v>
      </c>
      <c r="Y355" s="11" t="s">
        <v>40</v>
      </c>
      <c r="Z355" s="11">
        <v>7</v>
      </c>
      <c r="AA355" s="11">
        <v>13</v>
      </c>
      <c r="AB355" s="11" t="s">
        <v>41</v>
      </c>
      <c r="AC355" s="11" t="e">
        <v>#N/A</v>
      </c>
      <c r="AD355" s="11" t="e">
        <v>#N/A</v>
      </c>
      <c r="AE355" s="11" t="e">
        <v>#N/A</v>
      </c>
      <c r="AF355" s="11" t="s">
        <v>730</v>
      </c>
      <c r="AH355" s="11"/>
      <c r="AI355" s="10" t="e">
        <v>#N/A</v>
      </c>
      <c r="AJ355" s="10" t="e">
        <v>#N/A</v>
      </c>
      <c r="AK355" s="10" t="e">
        <v>#N/A</v>
      </c>
    </row>
    <row r="356" spans="1:37" s="10" customFormat="1" ht="13.25" customHeight="1" x14ac:dyDescent="0.15">
      <c r="A356" s="11" t="s">
        <v>31</v>
      </c>
      <c r="B356" s="11" t="s">
        <v>30</v>
      </c>
      <c r="C356" s="11" t="s">
        <v>32</v>
      </c>
      <c r="D356" s="11" t="s">
        <v>33</v>
      </c>
      <c r="E356" s="11" t="s">
        <v>34</v>
      </c>
      <c r="F356" s="11" t="s">
        <v>35</v>
      </c>
      <c r="G356" s="11" t="s">
        <v>35</v>
      </c>
      <c r="H356" s="11" t="s">
        <v>239</v>
      </c>
      <c r="I356" s="11" t="str">
        <f t="shared" si="24"/>
        <v>2016-01-01</v>
      </c>
      <c r="J356" s="11" t="s">
        <v>69</v>
      </c>
      <c r="M356" s="10" t="s">
        <v>229</v>
      </c>
      <c r="N356" s="10" t="s">
        <v>221</v>
      </c>
      <c r="O356" s="10">
        <v>1</v>
      </c>
      <c r="P356" s="10">
        <v>0</v>
      </c>
      <c r="Q356" s="10" t="str">
        <f t="shared" si="25"/>
        <v>WR.1</v>
      </c>
      <c r="R356" s="10" t="str">
        <f t="shared" si="26"/>
        <v>WR.1.0</v>
      </c>
      <c r="S356" s="11" t="s">
        <v>240</v>
      </c>
      <c r="T356" s="11">
        <v>937</v>
      </c>
      <c r="V356" s="11" t="s">
        <v>222</v>
      </c>
      <c r="W356" s="13">
        <f t="shared" si="27"/>
        <v>0.93700000000000006</v>
      </c>
      <c r="X356" s="11" t="s">
        <v>782</v>
      </c>
      <c r="Y356" s="11" t="s">
        <v>40</v>
      </c>
      <c r="Z356" s="11">
        <v>7</v>
      </c>
      <c r="AA356" s="11">
        <v>13</v>
      </c>
      <c r="AB356" s="11" t="s">
        <v>41</v>
      </c>
      <c r="AC356" s="11" t="e">
        <v>#N/A</v>
      </c>
      <c r="AD356" s="11" t="e">
        <v>#N/A</v>
      </c>
      <c r="AE356" s="11" t="e">
        <v>#N/A</v>
      </c>
      <c r="AF356" s="11" t="s">
        <v>730</v>
      </c>
      <c r="AH356" s="11"/>
      <c r="AI356" s="10" t="e">
        <v>#N/A</v>
      </c>
      <c r="AJ356" s="10" t="e">
        <v>#N/A</v>
      </c>
      <c r="AK356" s="10" t="e">
        <v>#N/A</v>
      </c>
    </row>
    <row r="357" spans="1:37" s="10" customFormat="1" ht="13.25" customHeight="1" x14ac:dyDescent="0.15">
      <c r="A357" s="11" t="s">
        <v>31</v>
      </c>
      <c r="B357" s="11" t="s">
        <v>30</v>
      </c>
      <c r="C357" s="11" t="s">
        <v>32</v>
      </c>
      <c r="D357" s="11" t="s">
        <v>33</v>
      </c>
      <c r="E357" s="11" t="s">
        <v>34</v>
      </c>
      <c r="F357" s="11" t="s">
        <v>35</v>
      </c>
      <c r="G357" s="11" t="s">
        <v>35</v>
      </c>
      <c r="H357" s="11" t="s">
        <v>237</v>
      </c>
      <c r="I357" s="11" t="str">
        <f t="shared" si="24"/>
        <v>2016-01-01</v>
      </c>
      <c r="J357" s="11" t="s">
        <v>69</v>
      </c>
      <c r="M357" s="10" t="s">
        <v>229</v>
      </c>
      <c r="N357" s="10" t="s">
        <v>221</v>
      </c>
      <c r="O357" s="10">
        <v>1</v>
      </c>
      <c r="P357" s="10">
        <v>0</v>
      </c>
      <c r="Q357" s="10" t="str">
        <f t="shared" si="25"/>
        <v>WR.1</v>
      </c>
      <c r="R357" s="10" t="str">
        <f t="shared" si="26"/>
        <v>WR.1.0</v>
      </c>
      <c r="S357" s="11" t="s">
        <v>238</v>
      </c>
      <c r="T357" s="11">
        <v>0</v>
      </c>
      <c r="V357" s="11" t="s">
        <v>222</v>
      </c>
      <c r="W357" s="13">
        <f t="shared" si="27"/>
        <v>0</v>
      </c>
      <c r="X357" s="11" t="s">
        <v>782</v>
      </c>
      <c r="Y357" s="11" t="s">
        <v>40</v>
      </c>
      <c r="Z357" s="11">
        <v>7</v>
      </c>
      <c r="AA357" s="11">
        <v>13</v>
      </c>
      <c r="AB357" s="11" t="s">
        <v>41</v>
      </c>
      <c r="AC357" s="11" t="e">
        <v>#N/A</v>
      </c>
      <c r="AD357" s="11" t="e">
        <v>#N/A</v>
      </c>
      <c r="AE357" s="11" t="e">
        <v>#N/A</v>
      </c>
      <c r="AF357" s="11" t="s">
        <v>730</v>
      </c>
      <c r="AH357" s="11"/>
      <c r="AI357" s="10" t="e">
        <v>#N/A</v>
      </c>
      <c r="AJ357" s="10" t="e">
        <v>#N/A</v>
      </c>
      <c r="AK357" s="10" t="e">
        <v>#N/A</v>
      </c>
    </row>
    <row r="358" spans="1:37" s="10" customFormat="1" ht="13.25" customHeight="1" x14ac:dyDescent="0.15">
      <c r="A358" s="11" t="s">
        <v>31</v>
      </c>
      <c r="B358" s="11" t="s">
        <v>30</v>
      </c>
      <c r="C358" s="11" t="s">
        <v>32</v>
      </c>
      <c r="D358" s="11" t="s">
        <v>33</v>
      </c>
      <c r="E358" s="11" t="s">
        <v>34</v>
      </c>
      <c r="F358" s="11" t="s">
        <v>35</v>
      </c>
      <c r="G358" s="11" t="s">
        <v>35</v>
      </c>
      <c r="H358" s="11" t="s">
        <v>233</v>
      </c>
      <c r="I358" s="11" t="str">
        <f t="shared" si="24"/>
        <v>2016-01-01</v>
      </c>
      <c r="J358" s="11" t="s">
        <v>69</v>
      </c>
      <c r="M358" s="10" t="s">
        <v>229</v>
      </c>
      <c r="N358" s="10" t="s">
        <v>221</v>
      </c>
      <c r="O358" s="10">
        <v>1</v>
      </c>
      <c r="P358" s="10">
        <v>0</v>
      </c>
      <c r="Q358" s="10" t="str">
        <f t="shared" si="25"/>
        <v>WR.1</v>
      </c>
      <c r="R358" s="10" t="str">
        <f t="shared" si="26"/>
        <v>WR.1.0</v>
      </c>
      <c r="S358" s="11" t="s">
        <v>234</v>
      </c>
      <c r="T358" s="11">
        <v>0</v>
      </c>
      <c r="V358" s="11" t="s">
        <v>222</v>
      </c>
      <c r="W358" s="13">
        <f t="shared" si="27"/>
        <v>0</v>
      </c>
      <c r="X358" s="11" t="s">
        <v>782</v>
      </c>
      <c r="Y358" s="11" t="s">
        <v>40</v>
      </c>
      <c r="Z358" s="11">
        <v>7</v>
      </c>
      <c r="AA358" s="11">
        <v>13</v>
      </c>
      <c r="AB358" s="11" t="s">
        <v>41</v>
      </c>
      <c r="AC358" s="11" t="e">
        <v>#N/A</v>
      </c>
      <c r="AD358" s="11" t="e">
        <v>#N/A</v>
      </c>
      <c r="AE358" s="11" t="e">
        <v>#N/A</v>
      </c>
      <c r="AF358" s="11" t="s">
        <v>730</v>
      </c>
      <c r="AH358" s="11"/>
      <c r="AI358" s="10" t="e">
        <v>#N/A</v>
      </c>
      <c r="AJ358" s="10" t="e">
        <v>#N/A</v>
      </c>
      <c r="AK358" s="10" t="e">
        <v>#N/A</v>
      </c>
    </row>
    <row r="359" spans="1:37" s="10" customFormat="1" ht="13.25" customHeight="1" x14ac:dyDescent="0.15">
      <c r="A359" s="11" t="s">
        <v>31</v>
      </c>
      <c r="B359" s="11" t="s">
        <v>30</v>
      </c>
      <c r="C359" s="11" t="s">
        <v>32</v>
      </c>
      <c r="D359" s="11" t="s">
        <v>33</v>
      </c>
      <c r="E359" s="11" t="s">
        <v>34</v>
      </c>
      <c r="F359" s="11" t="s">
        <v>35</v>
      </c>
      <c r="G359" s="11" t="s">
        <v>35</v>
      </c>
      <c r="H359" s="11" t="s">
        <v>71</v>
      </c>
      <c r="I359" s="11" t="str">
        <f t="shared" si="24"/>
        <v>2016-01-01</v>
      </c>
      <c r="J359" s="11" t="s">
        <v>69</v>
      </c>
      <c r="M359" s="10" t="s">
        <v>229</v>
      </c>
      <c r="N359" s="10" t="s">
        <v>221</v>
      </c>
      <c r="O359" s="10">
        <v>1</v>
      </c>
      <c r="P359" s="10">
        <v>0</v>
      </c>
      <c r="Q359" s="10" t="str">
        <f t="shared" si="25"/>
        <v>WR.1</v>
      </c>
      <c r="R359" s="10" t="str">
        <f t="shared" si="26"/>
        <v>WR.1.0</v>
      </c>
      <c r="S359" s="11" t="s">
        <v>230</v>
      </c>
      <c r="T359" s="12">
        <v>4757387</v>
      </c>
      <c r="V359" s="11" t="s">
        <v>222</v>
      </c>
      <c r="W359" s="13">
        <f t="shared" si="27"/>
        <v>4757.3869999999997</v>
      </c>
      <c r="X359" s="11" t="s">
        <v>782</v>
      </c>
      <c r="Y359" s="11" t="s">
        <v>40</v>
      </c>
      <c r="Z359" s="11">
        <v>7</v>
      </c>
      <c r="AA359" s="11">
        <v>13</v>
      </c>
      <c r="AB359" s="11" t="s">
        <v>41</v>
      </c>
      <c r="AC359" s="11" t="e">
        <v>#N/A</v>
      </c>
      <c r="AD359" s="11" t="e">
        <v>#N/A</v>
      </c>
      <c r="AE359" s="11" t="e">
        <v>#N/A</v>
      </c>
      <c r="AF359" s="11" t="s">
        <v>730</v>
      </c>
      <c r="AH359" s="11"/>
      <c r="AI359" s="10" t="e">
        <v>#N/A</v>
      </c>
      <c r="AJ359" s="10" t="e">
        <v>#N/A</v>
      </c>
      <c r="AK359" s="10" t="e">
        <v>#N/A</v>
      </c>
    </row>
    <row r="360" spans="1:37" s="10" customFormat="1" ht="13.25" customHeight="1" x14ac:dyDescent="0.15">
      <c r="A360" s="11" t="s">
        <v>31</v>
      </c>
      <c r="B360" s="11" t="s">
        <v>30</v>
      </c>
      <c r="C360" s="11" t="s">
        <v>32</v>
      </c>
      <c r="D360" s="11" t="s">
        <v>33</v>
      </c>
      <c r="E360" s="11" t="s">
        <v>34</v>
      </c>
      <c r="F360" s="11" t="s">
        <v>35</v>
      </c>
      <c r="G360" s="11" t="s">
        <v>35</v>
      </c>
      <c r="I360" s="10" t="str">
        <f t="shared" si="24"/>
        <v>2016-01-01</v>
      </c>
      <c r="J360" s="11" t="s">
        <v>69</v>
      </c>
      <c r="M360" s="10" t="s">
        <v>224</v>
      </c>
      <c r="N360" s="10" t="s">
        <v>221</v>
      </c>
      <c r="O360" s="10">
        <v>1</v>
      </c>
      <c r="P360" s="10">
        <v>1</v>
      </c>
      <c r="Q360" s="10" t="str">
        <f t="shared" si="25"/>
        <v>WR.1</v>
      </c>
      <c r="R360" s="10" t="str">
        <f t="shared" si="26"/>
        <v>WR.1.1</v>
      </c>
      <c r="S360" s="11" t="s">
        <v>225</v>
      </c>
      <c r="T360" s="12">
        <v>1929342</v>
      </c>
      <c r="V360" s="11" t="s">
        <v>222</v>
      </c>
      <c r="W360" s="13">
        <f t="shared" si="27"/>
        <v>1929.3420000000001</v>
      </c>
      <c r="X360" s="11" t="s">
        <v>782</v>
      </c>
      <c r="Y360" s="11" t="s">
        <v>40</v>
      </c>
      <c r="Z360" s="11">
        <v>2</v>
      </c>
      <c r="AA360" s="11">
        <v>9</v>
      </c>
      <c r="AB360" s="11" t="s">
        <v>41</v>
      </c>
      <c r="AC360" s="11" t="s">
        <v>394</v>
      </c>
      <c r="AD360" s="11" t="s">
        <v>225</v>
      </c>
      <c r="AE360" s="11" t="s">
        <v>395</v>
      </c>
      <c r="AF360" s="11" t="s">
        <v>730</v>
      </c>
      <c r="AG360" s="10" t="s">
        <v>226</v>
      </c>
      <c r="AH360" s="7" t="s">
        <v>733</v>
      </c>
      <c r="AI360" s="10" t="s">
        <v>320</v>
      </c>
      <c r="AJ360" s="10" t="s">
        <v>320</v>
      </c>
      <c r="AK360" s="10" t="s">
        <v>320</v>
      </c>
    </row>
    <row r="361" spans="1:37" s="10" customFormat="1" ht="13.25" customHeight="1" x14ac:dyDescent="0.15">
      <c r="A361" s="11" t="s">
        <v>31</v>
      </c>
      <c r="B361" s="11" t="s">
        <v>30</v>
      </c>
      <c r="C361" s="11" t="s">
        <v>32</v>
      </c>
      <c r="D361" s="11" t="s">
        <v>33</v>
      </c>
      <c r="E361" s="11" t="s">
        <v>34</v>
      </c>
      <c r="F361" s="11" t="s">
        <v>35</v>
      </c>
      <c r="G361" s="11" t="s">
        <v>35</v>
      </c>
      <c r="H361" s="11" t="s">
        <v>76</v>
      </c>
      <c r="I361" s="11" t="str">
        <f t="shared" si="24"/>
        <v>2016-01-01</v>
      </c>
      <c r="J361" s="11" t="s">
        <v>69</v>
      </c>
      <c r="M361" s="10" t="s">
        <v>1999</v>
      </c>
      <c r="N361" s="10" t="s">
        <v>221</v>
      </c>
      <c r="O361" s="10">
        <v>14</v>
      </c>
      <c r="P361" s="10">
        <v>1</v>
      </c>
      <c r="Q361" s="10" t="str">
        <f t="shared" si="25"/>
        <v>WR.14</v>
      </c>
      <c r="R361" s="10" t="str">
        <f t="shared" si="26"/>
        <v>WR.14.1</v>
      </c>
      <c r="S361" s="11" t="s">
        <v>260</v>
      </c>
      <c r="T361" s="12">
        <v>1021132</v>
      </c>
      <c r="V361" s="11" t="s">
        <v>222</v>
      </c>
      <c r="W361" s="13">
        <f t="shared" si="27"/>
        <v>1021.1319999999999</v>
      </c>
      <c r="X361" s="11" t="s">
        <v>782</v>
      </c>
      <c r="Y361" s="11" t="s">
        <v>40</v>
      </c>
      <c r="Z361" s="11">
        <v>7</v>
      </c>
      <c r="AA361" s="11">
        <v>13</v>
      </c>
      <c r="AB361" s="11" t="s">
        <v>41</v>
      </c>
      <c r="AC361" s="11" t="e">
        <v>#N/A</v>
      </c>
      <c r="AD361" s="11" t="e">
        <v>#N/A</v>
      </c>
      <c r="AE361" s="11" t="e">
        <v>#N/A</v>
      </c>
      <c r="AF361" s="11" t="s">
        <v>730</v>
      </c>
      <c r="AH361" s="11"/>
      <c r="AI361" s="10" t="e">
        <v>#N/A</v>
      </c>
      <c r="AJ361" s="10" t="e">
        <v>#N/A</v>
      </c>
      <c r="AK361" s="10" t="e">
        <v>#N/A</v>
      </c>
    </row>
    <row r="362" spans="1:37" s="5" customFormat="1" ht="13.25" customHeight="1" x14ac:dyDescent="0.15">
      <c r="A362" s="11" t="s">
        <v>31</v>
      </c>
      <c r="B362" s="11" t="s">
        <v>30</v>
      </c>
      <c r="C362" s="11" t="s">
        <v>32</v>
      </c>
      <c r="D362" s="11" t="s">
        <v>33</v>
      </c>
      <c r="E362" s="11" t="s">
        <v>34</v>
      </c>
      <c r="F362" s="11" t="s">
        <v>35</v>
      </c>
      <c r="G362" s="11" t="s">
        <v>35</v>
      </c>
      <c r="H362" s="11" t="s">
        <v>78</v>
      </c>
      <c r="I362" s="11" t="str">
        <f t="shared" si="24"/>
        <v>2016-01-01</v>
      </c>
      <c r="J362" s="11" t="s">
        <v>69</v>
      </c>
      <c r="K362" s="10"/>
      <c r="L362" s="10"/>
      <c r="M362" s="10" t="s">
        <v>1999</v>
      </c>
      <c r="N362" s="10" t="s">
        <v>221</v>
      </c>
      <c r="O362" s="10">
        <v>14</v>
      </c>
      <c r="P362" s="10">
        <v>1</v>
      </c>
      <c r="Q362" s="10" t="str">
        <f t="shared" ref="Q362:Q366" si="28">_xlfn.CONCAT($N362,".",$O362)</f>
        <v>WR.14</v>
      </c>
      <c r="R362" s="10" t="str">
        <f t="shared" ref="R362:R366" si="29">_xlfn.CONCAT($N362,".",$O362,".",$P362)</f>
        <v>WR.14.1</v>
      </c>
      <c r="S362" s="11" t="s">
        <v>261</v>
      </c>
      <c r="T362" s="12">
        <v>760582</v>
      </c>
      <c r="U362" s="10"/>
      <c r="V362" s="11" t="s">
        <v>222</v>
      </c>
      <c r="W362" s="13">
        <f t="shared" si="27"/>
        <v>760.58199999999999</v>
      </c>
      <c r="X362" s="11" t="s">
        <v>782</v>
      </c>
      <c r="Y362" s="11" t="s">
        <v>40</v>
      </c>
      <c r="Z362" s="11">
        <v>7</v>
      </c>
      <c r="AA362" s="11">
        <v>13</v>
      </c>
      <c r="AB362" s="11" t="s">
        <v>41</v>
      </c>
      <c r="AC362" s="11" t="e">
        <v>#N/A</v>
      </c>
      <c r="AD362" s="11" t="e">
        <v>#N/A</v>
      </c>
      <c r="AE362" s="11" t="e">
        <v>#N/A</v>
      </c>
      <c r="AF362" s="11" t="s">
        <v>730</v>
      </c>
      <c r="AG362" s="10"/>
      <c r="AH362" s="11"/>
      <c r="AI362" s="10" t="e">
        <v>#N/A</v>
      </c>
      <c r="AJ362" s="10" t="e">
        <v>#N/A</v>
      </c>
      <c r="AK362" s="10" t="e">
        <v>#N/A</v>
      </c>
    </row>
    <row r="363" spans="1:37" s="5" customFormat="1" ht="13.25" customHeight="1" x14ac:dyDescent="0.15">
      <c r="A363" s="11" t="s">
        <v>31</v>
      </c>
      <c r="B363" s="11" t="s">
        <v>30</v>
      </c>
      <c r="C363" s="11" t="s">
        <v>32</v>
      </c>
      <c r="D363" s="11" t="s">
        <v>33</v>
      </c>
      <c r="E363" s="11" t="s">
        <v>34</v>
      </c>
      <c r="F363" s="11" t="s">
        <v>35</v>
      </c>
      <c r="G363" s="11" t="s">
        <v>35</v>
      </c>
      <c r="H363" s="11" t="s">
        <v>80</v>
      </c>
      <c r="I363" s="11" t="str">
        <f t="shared" si="24"/>
        <v>2016-01-01</v>
      </c>
      <c r="J363" s="11" t="s">
        <v>69</v>
      </c>
      <c r="K363" s="10"/>
      <c r="L363" s="10"/>
      <c r="M363" s="10" t="s">
        <v>1999</v>
      </c>
      <c r="N363" s="10" t="s">
        <v>221</v>
      </c>
      <c r="O363" s="10">
        <v>14</v>
      </c>
      <c r="P363" s="10">
        <v>1</v>
      </c>
      <c r="Q363" s="10" t="str">
        <f t="shared" si="28"/>
        <v>WR.14</v>
      </c>
      <c r="R363" s="10" t="str">
        <f t="shared" si="29"/>
        <v>WR.14.1</v>
      </c>
      <c r="S363" s="11" t="s">
        <v>262</v>
      </c>
      <c r="T363" s="12">
        <v>115667</v>
      </c>
      <c r="U363" s="10"/>
      <c r="V363" s="11" t="s">
        <v>222</v>
      </c>
      <c r="W363" s="13">
        <f t="shared" si="27"/>
        <v>115.667</v>
      </c>
      <c r="X363" s="11" t="s">
        <v>782</v>
      </c>
      <c r="Y363" s="11" t="s">
        <v>40</v>
      </c>
      <c r="Z363" s="11">
        <v>7</v>
      </c>
      <c r="AA363" s="11">
        <v>13</v>
      </c>
      <c r="AB363" s="11" t="s">
        <v>41</v>
      </c>
      <c r="AC363" s="11" t="e">
        <v>#N/A</v>
      </c>
      <c r="AD363" s="11" t="e">
        <v>#N/A</v>
      </c>
      <c r="AE363" s="11" t="e">
        <v>#N/A</v>
      </c>
      <c r="AF363" s="11" t="s">
        <v>730</v>
      </c>
      <c r="AG363" s="10"/>
      <c r="AH363" s="11"/>
      <c r="AI363" s="10" t="e">
        <v>#N/A</v>
      </c>
      <c r="AJ363" s="10" t="e">
        <v>#N/A</v>
      </c>
      <c r="AK363" s="10" t="e">
        <v>#N/A</v>
      </c>
    </row>
    <row r="364" spans="1:37" s="5" customFormat="1" ht="13.25" customHeight="1" x14ac:dyDescent="0.15">
      <c r="A364" s="11" t="s">
        <v>31</v>
      </c>
      <c r="B364" s="11" t="s">
        <v>30</v>
      </c>
      <c r="C364" s="11" t="s">
        <v>32</v>
      </c>
      <c r="D364" s="11" t="s">
        <v>33</v>
      </c>
      <c r="E364" s="11" t="s">
        <v>34</v>
      </c>
      <c r="F364" s="11" t="s">
        <v>35</v>
      </c>
      <c r="G364" s="11" t="s">
        <v>35</v>
      </c>
      <c r="H364" s="11" t="s">
        <v>95</v>
      </c>
      <c r="I364" s="11" t="str">
        <f t="shared" si="24"/>
        <v>2016-01-01</v>
      </c>
      <c r="J364" s="11" t="s">
        <v>69</v>
      </c>
      <c r="K364" s="10"/>
      <c r="L364" s="10"/>
      <c r="M364" s="10" t="s">
        <v>1999</v>
      </c>
      <c r="N364" s="10" t="s">
        <v>221</v>
      </c>
      <c r="O364" s="10">
        <v>14</v>
      </c>
      <c r="P364" s="10">
        <v>1</v>
      </c>
      <c r="Q364" s="10" t="str">
        <f t="shared" si="28"/>
        <v>WR.14</v>
      </c>
      <c r="R364" s="10" t="str">
        <f t="shared" si="29"/>
        <v>WR.14.1</v>
      </c>
      <c r="S364" s="11" t="s">
        <v>263</v>
      </c>
      <c r="T364" s="12">
        <v>2860006</v>
      </c>
      <c r="U364" s="10"/>
      <c r="V364" s="11" t="s">
        <v>222</v>
      </c>
      <c r="W364" s="13">
        <f t="shared" si="27"/>
        <v>2860.0059999999999</v>
      </c>
      <c r="X364" s="11" t="s">
        <v>782</v>
      </c>
      <c r="Y364" s="11" t="s">
        <v>40</v>
      </c>
      <c r="Z364" s="11">
        <v>7</v>
      </c>
      <c r="AA364" s="11">
        <v>13</v>
      </c>
      <c r="AB364" s="11" t="s">
        <v>41</v>
      </c>
      <c r="AC364" s="11" t="e">
        <v>#N/A</v>
      </c>
      <c r="AD364" s="11" t="e">
        <v>#N/A</v>
      </c>
      <c r="AE364" s="11" t="e">
        <v>#N/A</v>
      </c>
      <c r="AF364" s="11" t="s">
        <v>730</v>
      </c>
      <c r="AG364" s="10"/>
      <c r="AH364" s="11"/>
      <c r="AI364" s="10" t="e">
        <v>#N/A</v>
      </c>
      <c r="AJ364" s="10" t="e">
        <v>#N/A</v>
      </c>
      <c r="AK364" s="10" t="e">
        <v>#N/A</v>
      </c>
    </row>
    <row r="365" spans="1:37" s="5" customFormat="1" ht="13.25" customHeight="1" x14ac:dyDescent="0.15">
      <c r="A365" s="11" t="s">
        <v>31</v>
      </c>
      <c r="B365" s="11" t="s">
        <v>30</v>
      </c>
      <c r="C365" s="11" t="s">
        <v>32</v>
      </c>
      <c r="D365" s="11" t="s">
        <v>33</v>
      </c>
      <c r="E365" s="11" t="s">
        <v>34</v>
      </c>
      <c r="F365" s="11" t="s">
        <v>35</v>
      </c>
      <c r="G365" s="11" t="s">
        <v>35</v>
      </c>
      <c r="H365" s="11" t="s">
        <v>71</v>
      </c>
      <c r="I365" s="11" t="str">
        <f t="shared" si="24"/>
        <v>2016-01-01</v>
      </c>
      <c r="J365" s="11" t="s">
        <v>69</v>
      </c>
      <c r="K365" s="10"/>
      <c r="L365" s="10"/>
      <c r="M365" s="10" t="s">
        <v>1999</v>
      </c>
      <c r="N365" s="10" t="s">
        <v>221</v>
      </c>
      <c r="O365" s="10">
        <v>14</v>
      </c>
      <c r="P365" s="10">
        <v>1</v>
      </c>
      <c r="Q365" s="10" t="str">
        <f t="shared" si="28"/>
        <v>WR.14</v>
      </c>
      <c r="R365" s="10" t="str">
        <f t="shared" si="29"/>
        <v>WR.14.1</v>
      </c>
      <c r="S365" s="11" t="s">
        <v>259</v>
      </c>
      <c r="T365" s="12">
        <v>4757387</v>
      </c>
      <c r="U365" s="10"/>
      <c r="V365" s="11" t="s">
        <v>222</v>
      </c>
      <c r="W365" s="13">
        <f t="shared" si="27"/>
        <v>4757.3869999999997</v>
      </c>
      <c r="X365" s="11" t="s">
        <v>782</v>
      </c>
      <c r="Y365" s="11" t="s">
        <v>40</v>
      </c>
      <c r="Z365" s="11">
        <v>7</v>
      </c>
      <c r="AA365" s="11">
        <v>13</v>
      </c>
      <c r="AB365" s="11" t="s">
        <v>41</v>
      </c>
      <c r="AC365" s="11" t="e">
        <v>#N/A</v>
      </c>
      <c r="AD365" s="11" t="e">
        <v>#N/A</v>
      </c>
      <c r="AE365" s="11" t="e">
        <v>#N/A</v>
      </c>
      <c r="AF365" s="11" t="s">
        <v>730</v>
      </c>
      <c r="AG365" s="10"/>
      <c r="AH365" s="11"/>
      <c r="AI365" s="10" t="e">
        <v>#N/A</v>
      </c>
      <c r="AJ365" s="10" t="e">
        <v>#N/A</v>
      </c>
      <c r="AK365" s="10" t="e">
        <v>#N/A</v>
      </c>
    </row>
    <row r="366" spans="1:37" s="5" customFormat="1" ht="13.25" customHeight="1" x14ac:dyDescent="0.15">
      <c r="A366" s="11" t="s">
        <v>31</v>
      </c>
      <c r="B366" s="11" t="s">
        <v>30</v>
      </c>
      <c r="C366" s="11" t="s">
        <v>32</v>
      </c>
      <c r="D366" s="11" t="s">
        <v>33</v>
      </c>
      <c r="E366" s="11" t="s">
        <v>34</v>
      </c>
      <c r="F366" s="11" t="s">
        <v>35</v>
      </c>
      <c r="G366" s="11" t="s">
        <v>35</v>
      </c>
      <c r="H366" s="10"/>
      <c r="I366" s="10" t="str">
        <f t="shared" si="24"/>
        <v>2016-01-01</v>
      </c>
      <c r="J366" s="11" t="s">
        <v>69</v>
      </c>
      <c r="K366" s="10"/>
      <c r="L366" s="10"/>
      <c r="M366" s="10" t="s">
        <v>1999</v>
      </c>
      <c r="N366" s="10" t="s">
        <v>221</v>
      </c>
      <c r="O366" s="10">
        <v>14</v>
      </c>
      <c r="P366" s="10">
        <v>1</v>
      </c>
      <c r="Q366" s="10" t="str">
        <f t="shared" si="28"/>
        <v>WR.14</v>
      </c>
      <c r="R366" s="10" t="str">
        <f t="shared" si="29"/>
        <v>WR.14.1</v>
      </c>
      <c r="S366" s="11" t="s">
        <v>228</v>
      </c>
      <c r="T366" s="12">
        <v>3200373</v>
      </c>
      <c r="U366" s="10"/>
      <c r="V366" s="11" t="s">
        <v>222</v>
      </c>
      <c r="W366" s="13">
        <f t="shared" si="27"/>
        <v>3200.373</v>
      </c>
      <c r="X366" s="11" t="s">
        <v>782</v>
      </c>
      <c r="Y366" s="11" t="s">
        <v>40</v>
      </c>
      <c r="Z366" s="11">
        <v>2</v>
      </c>
      <c r="AA366" s="11">
        <v>9</v>
      </c>
      <c r="AB366" s="11" t="s">
        <v>41</v>
      </c>
      <c r="AC366" s="11" t="e">
        <v>#N/A</v>
      </c>
      <c r="AD366" s="11" t="e">
        <v>#N/A</v>
      </c>
      <c r="AE366" s="11" t="e">
        <v>#N/A</v>
      </c>
      <c r="AF366" s="11" t="s">
        <v>730</v>
      </c>
      <c r="AG366" s="10"/>
      <c r="AH366" s="11"/>
      <c r="AI366" s="10" t="e">
        <v>#N/A</v>
      </c>
      <c r="AJ366" s="10" t="e">
        <v>#N/A</v>
      </c>
      <c r="AK366" s="10" t="e">
        <v>#N/A</v>
      </c>
    </row>
    <row r="367" spans="1:37" s="5" customFormat="1" ht="13.25" customHeight="1" x14ac:dyDescent="0.15">
      <c r="A367" s="11" t="s">
        <v>31</v>
      </c>
      <c r="B367" s="11" t="s">
        <v>30</v>
      </c>
      <c r="C367" s="11" t="s">
        <v>32</v>
      </c>
      <c r="D367" s="11" t="s">
        <v>33</v>
      </c>
      <c r="E367" s="11" t="s">
        <v>34</v>
      </c>
      <c r="F367" s="11" t="s">
        <v>35</v>
      </c>
      <c r="G367" s="11" t="s">
        <v>35</v>
      </c>
      <c r="H367" s="11" t="s">
        <v>76</v>
      </c>
      <c r="I367" s="11" t="str">
        <f t="shared" si="24"/>
        <v>2016-01-01</v>
      </c>
      <c r="J367" s="11" t="s">
        <v>69</v>
      </c>
      <c r="K367" s="10"/>
      <c r="L367" s="10"/>
      <c r="M367" s="10" t="s">
        <v>247</v>
      </c>
      <c r="N367" s="10" t="s">
        <v>221</v>
      </c>
      <c r="O367" s="10">
        <v>2</v>
      </c>
      <c r="P367" s="10">
        <v>0</v>
      </c>
      <c r="Q367" s="10" t="str">
        <f t="shared" ref="Q367:Q430" si="30">_xlfn.CONCAT($N367,".",$O367)</f>
        <v>WR.2</v>
      </c>
      <c r="R367" s="10" t="str">
        <f t="shared" ref="R367:R430" si="31">_xlfn.CONCAT($N367,".",$O367,".",$P367)</f>
        <v>WR.2.0</v>
      </c>
      <c r="S367" s="11" t="s">
        <v>255</v>
      </c>
      <c r="T367" s="11">
        <v>0</v>
      </c>
      <c r="U367" s="10"/>
      <c r="V367" s="11" t="s">
        <v>222</v>
      </c>
      <c r="W367" s="13">
        <f t="shared" si="27"/>
        <v>0</v>
      </c>
      <c r="X367" s="11" t="s">
        <v>782</v>
      </c>
      <c r="Y367" s="11" t="s">
        <v>40</v>
      </c>
      <c r="Z367" s="11">
        <v>7</v>
      </c>
      <c r="AA367" s="11">
        <v>13</v>
      </c>
      <c r="AB367" s="11" t="s">
        <v>41</v>
      </c>
      <c r="AC367" s="11" t="e">
        <v>#N/A</v>
      </c>
      <c r="AD367" s="11" t="e">
        <v>#N/A</v>
      </c>
      <c r="AE367" s="11" t="e">
        <v>#N/A</v>
      </c>
      <c r="AF367" s="11" t="s">
        <v>730</v>
      </c>
      <c r="AG367" s="10"/>
      <c r="AH367" s="11"/>
      <c r="AI367" s="10" t="e">
        <v>#N/A</v>
      </c>
      <c r="AJ367" s="10" t="e">
        <v>#N/A</v>
      </c>
      <c r="AK367" s="10" t="e">
        <v>#N/A</v>
      </c>
    </row>
    <row r="368" spans="1:37" s="5" customFormat="1" ht="13.25" customHeight="1" x14ac:dyDescent="0.15">
      <c r="A368" s="11" t="s">
        <v>31</v>
      </c>
      <c r="B368" s="11" t="s">
        <v>30</v>
      </c>
      <c r="C368" s="11" t="s">
        <v>32</v>
      </c>
      <c r="D368" s="11" t="s">
        <v>33</v>
      </c>
      <c r="E368" s="11" t="s">
        <v>34</v>
      </c>
      <c r="F368" s="11" t="s">
        <v>35</v>
      </c>
      <c r="G368" s="11" t="s">
        <v>35</v>
      </c>
      <c r="H368" s="11" t="s">
        <v>78</v>
      </c>
      <c r="I368" s="11" t="str">
        <f t="shared" si="24"/>
        <v>2016-01-01</v>
      </c>
      <c r="J368" s="11" t="s">
        <v>69</v>
      </c>
      <c r="K368" s="10"/>
      <c r="L368" s="10"/>
      <c r="M368" s="10" t="s">
        <v>247</v>
      </c>
      <c r="N368" s="10" t="s">
        <v>221</v>
      </c>
      <c r="O368" s="10">
        <v>2</v>
      </c>
      <c r="P368" s="10">
        <v>0</v>
      </c>
      <c r="Q368" s="10" t="str">
        <f t="shared" si="30"/>
        <v>WR.2</v>
      </c>
      <c r="R368" s="10" t="str">
        <f t="shared" si="31"/>
        <v>WR.2.0</v>
      </c>
      <c r="S368" s="11" t="s">
        <v>256</v>
      </c>
      <c r="T368" s="11">
        <v>0</v>
      </c>
      <c r="U368" s="10"/>
      <c r="V368" s="11" t="s">
        <v>222</v>
      </c>
      <c r="W368" s="13">
        <f t="shared" si="27"/>
        <v>0</v>
      </c>
      <c r="X368" s="11" t="s">
        <v>782</v>
      </c>
      <c r="Y368" s="11" t="s">
        <v>40</v>
      </c>
      <c r="Z368" s="11">
        <v>7</v>
      </c>
      <c r="AA368" s="11">
        <v>13</v>
      </c>
      <c r="AB368" s="11" t="s">
        <v>41</v>
      </c>
      <c r="AC368" s="11" t="e">
        <v>#N/A</v>
      </c>
      <c r="AD368" s="11" t="e">
        <v>#N/A</v>
      </c>
      <c r="AE368" s="11" t="e">
        <v>#N/A</v>
      </c>
      <c r="AF368" s="11" t="s">
        <v>730</v>
      </c>
      <c r="AG368" s="10"/>
      <c r="AH368" s="11"/>
      <c r="AI368" s="10" t="e">
        <v>#N/A</v>
      </c>
      <c r="AJ368" s="10" t="e">
        <v>#N/A</v>
      </c>
      <c r="AK368" s="10" t="e">
        <v>#N/A</v>
      </c>
    </row>
    <row r="369" spans="1:37" s="5" customFormat="1" ht="13.25" customHeight="1" x14ac:dyDescent="0.15">
      <c r="A369" s="11" t="s">
        <v>31</v>
      </c>
      <c r="B369" s="11" t="s">
        <v>30</v>
      </c>
      <c r="C369" s="11" t="s">
        <v>32</v>
      </c>
      <c r="D369" s="11" t="s">
        <v>33</v>
      </c>
      <c r="E369" s="11" t="s">
        <v>34</v>
      </c>
      <c r="F369" s="11" t="s">
        <v>35</v>
      </c>
      <c r="G369" s="11" t="s">
        <v>35</v>
      </c>
      <c r="H369" s="11" t="s">
        <v>235</v>
      </c>
      <c r="I369" s="11" t="str">
        <f t="shared" si="24"/>
        <v>2016-01-01</v>
      </c>
      <c r="J369" s="11" t="s">
        <v>69</v>
      </c>
      <c r="K369" s="10"/>
      <c r="L369" s="10"/>
      <c r="M369" s="10" t="s">
        <v>247</v>
      </c>
      <c r="N369" s="10" t="s">
        <v>221</v>
      </c>
      <c r="O369" s="10">
        <v>2</v>
      </c>
      <c r="P369" s="10">
        <v>0</v>
      </c>
      <c r="Q369" s="10" t="str">
        <f t="shared" si="30"/>
        <v>WR.2</v>
      </c>
      <c r="R369" s="10" t="str">
        <f t="shared" si="31"/>
        <v>WR.2.0</v>
      </c>
      <c r="S369" s="11" t="s">
        <v>251</v>
      </c>
      <c r="T369" s="11">
        <v>0</v>
      </c>
      <c r="U369" s="10"/>
      <c r="V369" s="11" t="s">
        <v>222</v>
      </c>
      <c r="W369" s="13">
        <f t="shared" si="27"/>
        <v>0</v>
      </c>
      <c r="X369" s="11" t="s">
        <v>782</v>
      </c>
      <c r="Y369" s="11" t="s">
        <v>40</v>
      </c>
      <c r="Z369" s="11">
        <v>7</v>
      </c>
      <c r="AA369" s="11">
        <v>13</v>
      </c>
      <c r="AB369" s="11" t="s">
        <v>41</v>
      </c>
      <c r="AC369" s="11" t="e">
        <v>#N/A</v>
      </c>
      <c r="AD369" s="11" t="e">
        <v>#N/A</v>
      </c>
      <c r="AE369" s="11" t="e">
        <v>#N/A</v>
      </c>
      <c r="AF369" s="11" t="s">
        <v>730</v>
      </c>
      <c r="AG369" s="10"/>
      <c r="AH369" s="11"/>
      <c r="AI369" s="10" t="e">
        <v>#N/A</v>
      </c>
      <c r="AJ369" s="10" t="e">
        <v>#N/A</v>
      </c>
      <c r="AK369" s="10" t="e">
        <v>#N/A</v>
      </c>
    </row>
    <row r="370" spans="1:37" s="5" customFormat="1" ht="13.25" customHeight="1" x14ac:dyDescent="0.15">
      <c r="A370" s="11" t="s">
        <v>31</v>
      </c>
      <c r="B370" s="11" t="s">
        <v>30</v>
      </c>
      <c r="C370" s="11" t="s">
        <v>32</v>
      </c>
      <c r="D370" s="11" t="s">
        <v>33</v>
      </c>
      <c r="E370" s="11" t="s">
        <v>34</v>
      </c>
      <c r="F370" s="11" t="s">
        <v>35</v>
      </c>
      <c r="G370" s="11" t="s">
        <v>35</v>
      </c>
      <c r="H370" s="11" t="s">
        <v>80</v>
      </c>
      <c r="I370" s="11" t="str">
        <f t="shared" si="24"/>
        <v>2016-01-01</v>
      </c>
      <c r="J370" s="11" t="s">
        <v>69</v>
      </c>
      <c r="K370" s="10"/>
      <c r="L370" s="10"/>
      <c r="M370" s="10" t="s">
        <v>247</v>
      </c>
      <c r="N370" s="10" t="s">
        <v>221</v>
      </c>
      <c r="O370" s="10">
        <v>2</v>
      </c>
      <c r="P370" s="10">
        <v>0</v>
      </c>
      <c r="Q370" s="10" t="str">
        <f t="shared" si="30"/>
        <v>WR.2</v>
      </c>
      <c r="R370" s="10" t="str">
        <f t="shared" si="31"/>
        <v>WR.2.0</v>
      </c>
      <c r="S370" s="11" t="s">
        <v>257</v>
      </c>
      <c r="T370" s="11">
        <v>0</v>
      </c>
      <c r="U370" s="10"/>
      <c r="V370" s="11" t="s">
        <v>222</v>
      </c>
      <c r="W370" s="13">
        <f t="shared" si="27"/>
        <v>0</v>
      </c>
      <c r="X370" s="11" t="s">
        <v>782</v>
      </c>
      <c r="Y370" s="11" t="s">
        <v>40</v>
      </c>
      <c r="Z370" s="11">
        <v>7</v>
      </c>
      <c r="AA370" s="11">
        <v>13</v>
      </c>
      <c r="AB370" s="11" t="s">
        <v>41</v>
      </c>
      <c r="AC370" s="11" t="e">
        <v>#N/A</v>
      </c>
      <c r="AD370" s="11" t="e">
        <v>#N/A</v>
      </c>
      <c r="AE370" s="11" t="e">
        <v>#N/A</v>
      </c>
      <c r="AF370" s="11" t="s">
        <v>730</v>
      </c>
      <c r="AG370" s="10"/>
      <c r="AH370" s="11"/>
      <c r="AI370" s="10" t="e">
        <v>#N/A</v>
      </c>
      <c r="AJ370" s="10" t="e">
        <v>#N/A</v>
      </c>
      <c r="AK370" s="10" t="e">
        <v>#N/A</v>
      </c>
    </row>
    <row r="371" spans="1:37" s="5" customFormat="1" ht="13.25" customHeight="1" x14ac:dyDescent="0.15">
      <c r="A371" s="11" t="s">
        <v>31</v>
      </c>
      <c r="B371" s="11" t="s">
        <v>30</v>
      </c>
      <c r="C371" s="11" t="s">
        <v>32</v>
      </c>
      <c r="D371" s="11" t="s">
        <v>33</v>
      </c>
      <c r="E371" s="11" t="s">
        <v>34</v>
      </c>
      <c r="F371" s="11" t="s">
        <v>35</v>
      </c>
      <c r="G371" s="11" t="s">
        <v>35</v>
      </c>
      <c r="H371" s="11" t="s">
        <v>231</v>
      </c>
      <c r="I371" s="11" t="str">
        <f t="shared" si="24"/>
        <v>2016-01-01</v>
      </c>
      <c r="J371" s="11" t="s">
        <v>69</v>
      </c>
      <c r="K371" s="10"/>
      <c r="L371" s="10"/>
      <c r="M371" s="10" t="s">
        <v>247</v>
      </c>
      <c r="N371" s="10" t="s">
        <v>221</v>
      </c>
      <c r="O371" s="10">
        <v>2</v>
      </c>
      <c r="P371" s="10">
        <v>0</v>
      </c>
      <c r="Q371" s="10" t="str">
        <f t="shared" si="30"/>
        <v>WR.2</v>
      </c>
      <c r="R371" s="10" t="str">
        <f t="shared" si="31"/>
        <v>WR.2.0</v>
      </c>
      <c r="S371" s="11" t="s">
        <v>249</v>
      </c>
      <c r="T371" s="11">
        <v>0</v>
      </c>
      <c r="U371" s="10"/>
      <c r="V371" s="11" t="s">
        <v>222</v>
      </c>
      <c r="W371" s="13">
        <f t="shared" si="27"/>
        <v>0</v>
      </c>
      <c r="X371" s="11" t="s">
        <v>782</v>
      </c>
      <c r="Y371" s="11" t="s">
        <v>40</v>
      </c>
      <c r="Z371" s="11">
        <v>7</v>
      </c>
      <c r="AA371" s="11">
        <v>13</v>
      </c>
      <c r="AB371" s="11" t="s">
        <v>41</v>
      </c>
      <c r="AC371" s="11" t="e">
        <v>#N/A</v>
      </c>
      <c r="AD371" s="11" t="e">
        <v>#N/A</v>
      </c>
      <c r="AE371" s="11" t="e">
        <v>#N/A</v>
      </c>
      <c r="AF371" s="11" t="s">
        <v>730</v>
      </c>
      <c r="AG371" s="10"/>
      <c r="AH371" s="11"/>
      <c r="AI371" s="10" t="e">
        <v>#N/A</v>
      </c>
      <c r="AJ371" s="10" t="e">
        <v>#N/A</v>
      </c>
      <c r="AK371" s="10" t="e">
        <v>#N/A</v>
      </c>
    </row>
    <row r="372" spans="1:37" s="5" customFormat="1" ht="13.25" customHeight="1" x14ac:dyDescent="0.15">
      <c r="A372" s="11" t="s">
        <v>31</v>
      </c>
      <c r="B372" s="11" t="s">
        <v>30</v>
      </c>
      <c r="C372" s="11" t="s">
        <v>32</v>
      </c>
      <c r="D372" s="11" t="s">
        <v>33</v>
      </c>
      <c r="E372" s="11" t="s">
        <v>34</v>
      </c>
      <c r="F372" s="11" t="s">
        <v>35</v>
      </c>
      <c r="G372" s="11" t="s">
        <v>35</v>
      </c>
      <c r="H372" s="11" t="s">
        <v>95</v>
      </c>
      <c r="I372" s="11" t="str">
        <f t="shared" si="24"/>
        <v>2016-01-01</v>
      </c>
      <c r="J372" s="11" t="s">
        <v>69</v>
      </c>
      <c r="K372" s="10"/>
      <c r="L372" s="10"/>
      <c r="M372" s="10" t="s">
        <v>247</v>
      </c>
      <c r="N372" s="10" t="s">
        <v>221</v>
      </c>
      <c r="O372" s="10">
        <v>2</v>
      </c>
      <c r="P372" s="10">
        <v>0</v>
      </c>
      <c r="Q372" s="10" t="str">
        <f t="shared" si="30"/>
        <v>WR.2</v>
      </c>
      <c r="R372" s="10" t="str">
        <f t="shared" si="31"/>
        <v>WR.2.0</v>
      </c>
      <c r="S372" s="11" t="s">
        <v>258</v>
      </c>
      <c r="T372" s="11">
        <v>0</v>
      </c>
      <c r="U372" s="10"/>
      <c r="V372" s="11" t="s">
        <v>222</v>
      </c>
      <c r="W372" s="13">
        <f t="shared" si="27"/>
        <v>0</v>
      </c>
      <c r="X372" s="11" t="s">
        <v>782</v>
      </c>
      <c r="Y372" s="11" t="s">
        <v>40</v>
      </c>
      <c r="Z372" s="11">
        <v>7</v>
      </c>
      <c r="AA372" s="11">
        <v>13</v>
      </c>
      <c r="AB372" s="11" t="s">
        <v>41</v>
      </c>
      <c r="AC372" s="11" t="e">
        <v>#N/A</v>
      </c>
      <c r="AD372" s="11" t="e">
        <v>#N/A</v>
      </c>
      <c r="AE372" s="11" t="e">
        <v>#N/A</v>
      </c>
      <c r="AF372" s="11" t="s">
        <v>730</v>
      </c>
      <c r="AG372" s="10"/>
      <c r="AH372" s="11"/>
      <c r="AI372" s="10" t="e">
        <v>#N/A</v>
      </c>
      <c r="AJ372" s="10" t="e">
        <v>#N/A</v>
      </c>
      <c r="AK372" s="10" t="e">
        <v>#N/A</v>
      </c>
    </row>
    <row r="373" spans="1:37" s="5" customFormat="1" ht="13.25" customHeight="1" x14ac:dyDescent="0.15">
      <c r="A373" s="11" t="s">
        <v>31</v>
      </c>
      <c r="B373" s="11" t="s">
        <v>30</v>
      </c>
      <c r="C373" s="11" t="s">
        <v>32</v>
      </c>
      <c r="D373" s="11" t="s">
        <v>33</v>
      </c>
      <c r="E373" s="11" t="s">
        <v>34</v>
      </c>
      <c r="F373" s="11" t="s">
        <v>35</v>
      </c>
      <c r="G373" s="11" t="s">
        <v>35</v>
      </c>
      <c r="H373" s="11" t="s">
        <v>241</v>
      </c>
      <c r="I373" s="11" t="str">
        <f t="shared" si="24"/>
        <v>2016-01-01</v>
      </c>
      <c r="J373" s="11" t="s">
        <v>69</v>
      </c>
      <c r="K373" s="10"/>
      <c r="L373" s="10"/>
      <c r="M373" s="10" t="s">
        <v>247</v>
      </c>
      <c r="N373" s="10" t="s">
        <v>221</v>
      </c>
      <c r="O373" s="10">
        <v>2</v>
      </c>
      <c r="P373" s="10">
        <v>0</v>
      </c>
      <c r="Q373" s="10" t="str">
        <f t="shared" si="30"/>
        <v>WR.2</v>
      </c>
      <c r="R373" s="10" t="str">
        <f t="shared" si="31"/>
        <v>WR.2.0</v>
      </c>
      <c r="S373" s="11" t="s">
        <v>254</v>
      </c>
      <c r="T373" s="11">
        <v>0</v>
      </c>
      <c r="U373" s="10"/>
      <c r="V373" s="11" t="s">
        <v>222</v>
      </c>
      <c r="W373" s="13">
        <f t="shared" si="27"/>
        <v>0</v>
      </c>
      <c r="X373" s="11" t="s">
        <v>782</v>
      </c>
      <c r="Y373" s="11" t="s">
        <v>40</v>
      </c>
      <c r="Z373" s="11">
        <v>7</v>
      </c>
      <c r="AA373" s="11">
        <v>13</v>
      </c>
      <c r="AB373" s="11" t="s">
        <v>41</v>
      </c>
      <c r="AC373" s="11" t="e">
        <v>#N/A</v>
      </c>
      <c r="AD373" s="11" t="e">
        <v>#N/A</v>
      </c>
      <c r="AE373" s="11" t="e">
        <v>#N/A</v>
      </c>
      <c r="AF373" s="11" t="s">
        <v>730</v>
      </c>
      <c r="AG373" s="10"/>
      <c r="AH373" s="11"/>
      <c r="AI373" s="10" t="e">
        <v>#N/A</v>
      </c>
      <c r="AJ373" s="10" t="e">
        <v>#N/A</v>
      </c>
      <c r="AK373" s="10" t="e">
        <v>#N/A</v>
      </c>
    </row>
    <row r="374" spans="1:37" s="5" customFormat="1" ht="13.25" customHeight="1" x14ac:dyDescent="0.15">
      <c r="A374" s="11" t="s">
        <v>31</v>
      </c>
      <c r="B374" s="11" t="s">
        <v>30</v>
      </c>
      <c r="C374" s="11" t="s">
        <v>32</v>
      </c>
      <c r="D374" s="11" t="s">
        <v>33</v>
      </c>
      <c r="E374" s="11" t="s">
        <v>34</v>
      </c>
      <c r="F374" s="11" t="s">
        <v>35</v>
      </c>
      <c r="G374" s="11" t="s">
        <v>35</v>
      </c>
      <c r="H374" s="11" t="s">
        <v>239</v>
      </c>
      <c r="I374" s="11" t="str">
        <f t="shared" si="24"/>
        <v>2016-01-01</v>
      </c>
      <c r="J374" s="11" t="s">
        <v>69</v>
      </c>
      <c r="K374" s="10"/>
      <c r="L374" s="10"/>
      <c r="M374" s="10" t="s">
        <v>247</v>
      </c>
      <c r="N374" s="10" t="s">
        <v>221</v>
      </c>
      <c r="O374" s="10">
        <v>2</v>
      </c>
      <c r="P374" s="10">
        <v>0</v>
      </c>
      <c r="Q374" s="10" t="str">
        <f t="shared" si="30"/>
        <v>WR.2</v>
      </c>
      <c r="R374" s="10" t="str">
        <f t="shared" si="31"/>
        <v>WR.2.0</v>
      </c>
      <c r="S374" s="11" t="s">
        <v>253</v>
      </c>
      <c r="T374" s="11">
        <v>0</v>
      </c>
      <c r="U374" s="10"/>
      <c r="V374" s="11" t="s">
        <v>222</v>
      </c>
      <c r="W374" s="13">
        <f t="shared" si="27"/>
        <v>0</v>
      </c>
      <c r="X374" s="11" t="s">
        <v>782</v>
      </c>
      <c r="Y374" s="11" t="s">
        <v>40</v>
      </c>
      <c r="Z374" s="11">
        <v>7</v>
      </c>
      <c r="AA374" s="11">
        <v>13</v>
      </c>
      <c r="AB374" s="11" t="s">
        <v>41</v>
      </c>
      <c r="AC374" s="11" t="e">
        <v>#N/A</v>
      </c>
      <c r="AD374" s="11" t="e">
        <v>#N/A</v>
      </c>
      <c r="AE374" s="11" t="e">
        <v>#N/A</v>
      </c>
      <c r="AF374" s="11" t="s">
        <v>730</v>
      </c>
      <c r="AG374" s="10"/>
      <c r="AH374" s="11"/>
      <c r="AI374" s="10" t="e">
        <v>#N/A</v>
      </c>
      <c r="AJ374" s="10" t="e">
        <v>#N/A</v>
      </c>
      <c r="AK374" s="10" t="e">
        <v>#N/A</v>
      </c>
    </row>
    <row r="375" spans="1:37" s="5" customFormat="1" ht="13.25" customHeight="1" x14ac:dyDescent="0.15">
      <c r="A375" s="11" t="s">
        <v>31</v>
      </c>
      <c r="B375" s="11" t="s">
        <v>30</v>
      </c>
      <c r="C375" s="11" t="s">
        <v>32</v>
      </c>
      <c r="D375" s="11" t="s">
        <v>33</v>
      </c>
      <c r="E375" s="11" t="s">
        <v>34</v>
      </c>
      <c r="F375" s="11" t="s">
        <v>35</v>
      </c>
      <c r="G375" s="11" t="s">
        <v>35</v>
      </c>
      <c r="H375" s="11" t="s">
        <v>237</v>
      </c>
      <c r="I375" s="11" t="str">
        <f t="shared" si="24"/>
        <v>2016-01-01</v>
      </c>
      <c r="J375" s="11" t="s">
        <v>69</v>
      </c>
      <c r="K375" s="10"/>
      <c r="L375" s="10"/>
      <c r="M375" s="10" t="s">
        <v>247</v>
      </c>
      <c r="N375" s="10" t="s">
        <v>221</v>
      </c>
      <c r="O375" s="10">
        <v>2</v>
      </c>
      <c r="P375" s="10">
        <v>0</v>
      </c>
      <c r="Q375" s="10" t="str">
        <f t="shared" si="30"/>
        <v>WR.2</v>
      </c>
      <c r="R375" s="10" t="str">
        <f t="shared" si="31"/>
        <v>WR.2.0</v>
      </c>
      <c r="S375" s="11" t="s">
        <v>252</v>
      </c>
      <c r="T375" s="11">
        <v>0</v>
      </c>
      <c r="U375" s="10"/>
      <c r="V375" s="11" t="s">
        <v>222</v>
      </c>
      <c r="W375" s="13">
        <f t="shared" si="27"/>
        <v>0</v>
      </c>
      <c r="X375" s="11" t="s">
        <v>782</v>
      </c>
      <c r="Y375" s="11" t="s">
        <v>40</v>
      </c>
      <c r="Z375" s="11">
        <v>7</v>
      </c>
      <c r="AA375" s="11">
        <v>13</v>
      </c>
      <c r="AB375" s="11" t="s">
        <v>41</v>
      </c>
      <c r="AC375" s="11" t="e">
        <v>#N/A</v>
      </c>
      <c r="AD375" s="11" t="e">
        <v>#N/A</v>
      </c>
      <c r="AE375" s="11" t="e">
        <v>#N/A</v>
      </c>
      <c r="AF375" s="11" t="s">
        <v>730</v>
      </c>
      <c r="AG375" s="10"/>
      <c r="AH375" s="11"/>
      <c r="AI375" s="10" t="e">
        <v>#N/A</v>
      </c>
      <c r="AJ375" s="10" t="e">
        <v>#N/A</v>
      </c>
      <c r="AK375" s="10" t="e">
        <v>#N/A</v>
      </c>
    </row>
    <row r="376" spans="1:37" s="5" customFormat="1" ht="13.25" customHeight="1" x14ac:dyDescent="0.15">
      <c r="A376" s="11" t="s">
        <v>31</v>
      </c>
      <c r="B376" s="11" t="s">
        <v>30</v>
      </c>
      <c r="C376" s="11" t="s">
        <v>32</v>
      </c>
      <c r="D376" s="11" t="s">
        <v>33</v>
      </c>
      <c r="E376" s="11" t="s">
        <v>34</v>
      </c>
      <c r="F376" s="11" t="s">
        <v>35</v>
      </c>
      <c r="G376" s="11" t="s">
        <v>35</v>
      </c>
      <c r="H376" s="11" t="s">
        <v>233</v>
      </c>
      <c r="I376" s="11" t="str">
        <f t="shared" si="24"/>
        <v>2016-01-01</v>
      </c>
      <c r="J376" s="11" t="s">
        <v>69</v>
      </c>
      <c r="K376" s="10"/>
      <c r="L376" s="10"/>
      <c r="M376" s="10" t="s">
        <v>247</v>
      </c>
      <c r="N376" s="10" t="s">
        <v>221</v>
      </c>
      <c r="O376" s="10">
        <v>2</v>
      </c>
      <c r="P376" s="10">
        <v>0</v>
      </c>
      <c r="Q376" s="10" t="str">
        <f t="shared" si="30"/>
        <v>WR.2</v>
      </c>
      <c r="R376" s="10" t="str">
        <f t="shared" si="31"/>
        <v>WR.2.0</v>
      </c>
      <c r="S376" s="11" t="s">
        <v>250</v>
      </c>
      <c r="T376" s="11">
        <v>0</v>
      </c>
      <c r="U376" s="10"/>
      <c r="V376" s="11" t="s">
        <v>222</v>
      </c>
      <c r="W376" s="13">
        <f t="shared" si="27"/>
        <v>0</v>
      </c>
      <c r="X376" s="11" t="s">
        <v>782</v>
      </c>
      <c r="Y376" s="11" t="s">
        <v>40</v>
      </c>
      <c r="Z376" s="11">
        <v>7</v>
      </c>
      <c r="AA376" s="11">
        <v>13</v>
      </c>
      <c r="AB376" s="11" t="s">
        <v>41</v>
      </c>
      <c r="AC376" s="11" t="e">
        <v>#N/A</v>
      </c>
      <c r="AD376" s="11" t="e">
        <v>#N/A</v>
      </c>
      <c r="AE376" s="11" t="e">
        <v>#N/A</v>
      </c>
      <c r="AF376" s="11" t="s">
        <v>730</v>
      </c>
      <c r="AG376" s="10"/>
      <c r="AH376" s="11"/>
      <c r="AI376" s="10" t="e">
        <v>#N/A</v>
      </c>
      <c r="AJ376" s="10" t="e">
        <v>#N/A</v>
      </c>
      <c r="AK376" s="10" t="e">
        <v>#N/A</v>
      </c>
    </row>
    <row r="377" spans="1:37" s="5" customFormat="1" ht="13.25" customHeight="1" x14ac:dyDescent="0.15">
      <c r="A377" s="11" t="s">
        <v>31</v>
      </c>
      <c r="B377" s="11" t="s">
        <v>30</v>
      </c>
      <c r="C377" s="11" t="s">
        <v>32</v>
      </c>
      <c r="D377" s="11" t="s">
        <v>33</v>
      </c>
      <c r="E377" s="11" t="s">
        <v>34</v>
      </c>
      <c r="F377" s="11" t="s">
        <v>35</v>
      </c>
      <c r="G377" s="11" t="s">
        <v>35</v>
      </c>
      <c r="H377" s="11" t="s">
        <v>71</v>
      </c>
      <c r="I377" s="11" t="str">
        <f t="shared" si="24"/>
        <v>2016-01-01</v>
      </c>
      <c r="J377" s="11" t="s">
        <v>69</v>
      </c>
      <c r="K377" s="10"/>
      <c r="L377" s="10"/>
      <c r="M377" s="10" t="s">
        <v>247</v>
      </c>
      <c r="N377" s="10" t="s">
        <v>221</v>
      </c>
      <c r="O377" s="10">
        <v>2</v>
      </c>
      <c r="P377" s="10">
        <v>0</v>
      </c>
      <c r="Q377" s="10" t="str">
        <f t="shared" si="30"/>
        <v>WR.2</v>
      </c>
      <c r="R377" s="10" t="str">
        <f t="shared" si="31"/>
        <v>WR.2.0</v>
      </c>
      <c r="S377" s="11" t="s">
        <v>248</v>
      </c>
      <c r="T377" s="11">
        <v>0</v>
      </c>
      <c r="U377" s="10"/>
      <c r="V377" s="11" t="s">
        <v>222</v>
      </c>
      <c r="W377" s="13">
        <f t="shared" si="27"/>
        <v>0</v>
      </c>
      <c r="X377" s="11" t="s">
        <v>782</v>
      </c>
      <c r="Y377" s="11" t="s">
        <v>40</v>
      </c>
      <c r="Z377" s="11">
        <v>7</v>
      </c>
      <c r="AA377" s="11">
        <v>13</v>
      </c>
      <c r="AB377" s="11" t="s">
        <v>41</v>
      </c>
      <c r="AC377" s="11" t="e">
        <v>#N/A</v>
      </c>
      <c r="AD377" s="11" t="e">
        <v>#N/A</v>
      </c>
      <c r="AE377" s="11" t="e">
        <v>#N/A</v>
      </c>
      <c r="AF377" s="11" t="s">
        <v>730</v>
      </c>
      <c r="AG377" s="10"/>
      <c r="AH377" s="11"/>
      <c r="AI377" s="10" t="e">
        <v>#N/A</v>
      </c>
      <c r="AJ377" s="10" t="e">
        <v>#N/A</v>
      </c>
      <c r="AK377" s="10" t="e">
        <v>#N/A</v>
      </c>
    </row>
    <row r="378" spans="1:37" s="5" customFormat="1" ht="13.25" customHeight="1" x14ac:dyDescent="0.15">
      <c r="A378" s="11" t="s">
        <v>31</v>
      </c>
      <c r="B378" s="11" t="s">
        <v>30</v>
      </c>
      <c r="C378" s="11" t="s">
        <v>32</v>
      </c>
      <c r="D378" s="11" t="s">
        <v>33</v>
      </c>
      <c r="E378" s="11" t="s">
        <v>34</v>
      </c>
      <c r="F378" s="11" t="s">
        <v>35</v>
      </c>
      <c r="G378" s="11" t="s">
        <v>35</v>
      </c>
      <c r="H378" s="10"/>
      <c r="I378" s="10" t="str">
        <f t="shared" si="24"/>
        <v>2016-01-01</v>
      </c>
      <c r="J378" s="11" t="s">
        <v>69</v>
      </c>
      <c r="K378" s="10"/>
      <c r="L378" s="10"/>
      <c r="M378" s="10" t="s">
        <v>219</v>
      </c>
      <c r="N378" s="10" t="s">
        <v>221</v>
      </c>
      <c r="O378" s="10">
        <v>2</v>
      </c>
      <c r="P378" s="10">
        <v>1</v>
      </c>
      <c r="Q378" s="10" t="str">
        <f t="shared" si="30"/>
        <v>WR.2</v>
      </c>
      <c r="R378" s="10" t="str">
        <f t="shared" si="31"/>
        <v>WR.2.1</v>
      </c>
      <c r="S378" s="11" t="s">
        <v>220</v>
      </c>
      <c r="T378" s="12">
        <v>5129715</v>
      </c>
      <c r="U378" s="10"/>
      <c r="V378" s="11" t="s">
        <v>222</v>
      </c>
      <c r="W378" s="13">
        <f t="shared" si="27"/>
        <v>5129.7150000000001</v>
      </c>
      <c r="X378" s="11" t="s">
        <v>782</v>
      </c>
      <c r="Y378" s="11" t="s">
        <v>40</v>
      </c>
      <c r="Z378" s="11">
        <v>2</v>
      </c>
      <c r="AA378" s="11">
        <v>9</v>
      </c>
      <c r="AB378" s="11" t="s">
        <v>41</v>
      </c>
      <c r="AC378" s="11" t="s">
        <v>394</v>
      </c>
      <c r="AD378" s="11" t="s">
        <v>401</v>
      </c>
      <c r="AE378" s="11" t="s">
        <v>320</v>
      </c>
      <c r="AF378" s="11" t="s">
        <v>730</v>
      </c>
      <c r="AG378" s="10" t="s">
        <v>223</v>
      </c>
      <c r="AH378" s="7" t="s">
        <v>733</v>
      </c>
      <c r="AI378" s="10" t="s">
        <v>320</v>
      </c>
      <c r="AJ378" s="10" t="s">
        <v>320</v>
      </c>
      <c r="AK378" s="10" t="s">
        <v>320</v>
      </c>
    </row>
    <row r="379" spans="1:37" ht="13.25" customHeight="1" x14ac:dyDescent="0.15">
      <c r="A379" t="s">
        <v>303</v>
      </c>
      <c r="B379" t="s">
        <v>302</v>
      </c>
      <c r="C379" t="s">
        <v>304</v>
      </c>
      <c r="D379" t="s">
        <v>305</v>
      </c>
      <c r="E379" t="s">
        <v>305</v>
      </c>
      <c r="F379" t="s">
        <v>306</v>
      </c>
      <c r="G379" t="s">
        <v>306</v>
      </c>
      <c r="I379" t="str">
        <f t="shared" si="24"/>
        <v>2019-01-01</v>
      </c>
      <c r="J379" s="10" t="s">
        <v>278</v>
      </c>
      <c r="M379" t="s">
        <v>444</v>
      </c>
      <c r="N379" t="s">
        <v>107</v>
      </c>
      <c r="O379">
        <v>6</v>
      </c>
      <c r="P379">
        <v>1</v>
      </c>
      <c r="Q379" t="str">
        <f t="shared" si="30"/>
        <v>EF.6</v>
      </c>
      <c r="R379" t="str">
        <f t="shared" si="31"/>
        <v>EF.6.1</v>
      </c>
      <c r="S379" t="s">
        <v>688</v>
      </c>
      <c r="T379">
        <v>1400000</v>
      </c>
      <c r="V379" t="s">
        <v>445</v>
      </c>
      <c r="W379" s="39">
        <f>T379</f>
        <v>1400000</v>
      </c>
      <c r="X379" t="str">
        <f>V379</f>
        <v>customers</v>
      </c>
      <c r="Y379" s="7" t="s">
        <v>308</v>
      </c>
      <c r="AB379" t="s">
        <v>275</v>
      </c>
      <c r="AC379" t="s">
        <v>565</v>
      </c>
      <c r="AD379" t="s">
        <v>687</v>
      </c>
      <c r="AE379" t="s">
        <v>688</v>
      </c>
      <c r="AF379" t="s">
        <v>321</v>
      </c>
      <c r="AG379" s="32" t="s">
        <v>446</v>
      </c>
      <c r="AH379" s="7" t="s">
        <v>743</v>
      </c>
      <c r="AI379" t="s">
        <v>320</v>
      </c>
      <c r="AJ379" t="s">
        <v>320</v>
      </c>
      <c r="AK379" t="s">
        <v>320</v>
      </c>
    </row>
    <row r="380" spans="1:37" ht="13.25" customHeight="1" x14ac:dyDescent="0.15">
      <c r="A380" t="s">
        <v>303</v>
      </c>
      <c r="B380" t="s">
        <v>302</v>
      </c>
      <c r="C380" t="s">
        <v>304</v>
      </c>
      <c r="D380" t="s">
        <v>305</v>
      </c>
      <c r="E380" t="s">
        <v>305</v>
      </c>
      <c r="F380" t="s">
        <v>306</v>
      </c>
      <c r="G380" t="s">
        <v>306</v>
      </c>
      <c r="I380" t="str">
        <f t="shared" si="24"/>
        <v>2019-01-01</v>
      </c>
      <c r="J380" s="10" t="s">
        <v>278</v>
      </c>
      <c r="M380" t="s">
        <v>447</v>
      </c>
      <c r="N380" t="s">
        <v>107</v>
      </c>
      <c r="O380">
        <v>6</v>
      </c>
      <c r="P380">
        <v>2</v>
      </c>
      <c r="Q380" t="str">
        <f t="shared" si="30"/>
        <v>EF.6</v>
      </c>
      <c r="R380" t="str">
        <f t="shared" si="31"/>
        <v>EF.6.2</v>
      </c>
      <c r="S380" t="s">
        <v>689</v>
      </c>
      <c r="T380" s="43">
        <v>1</v>
      </c>
      <c r="V380" t="s">
        <v>448</v>
      </c>
      <c r="W380" s="45">
        <f>T380</f>
        <v>1</v>
      </c>
      <c r="X380" t="s">
        <v>448</v>
      </c>
      <c r="AB380" t="s">
        <v>275</v>
      </c>
      <c r="AC380" t="s">
        <v>565</v>
      </c>
      <c r="AD380" t="s">
        <v>687</v>
      </c>
      <c r="AE380" t="s">
        <v>689</v>
      </c>
      <c r="AF380" t="s">
        <v>321</v>
      </c>
      <c r="AG380" s="32" t="s">
        <v>449</v>
      </c>
      <c r="AH380" s="7" t="s">
        <v>743</v>
      </c>
      <c r="AI380" t="s">
        <v>320</v>
      </c>
      <c r="AJ380" t="s">
        <v>320</v>
      </c>
      <c r="AK380" t="s">
        <v>320</v>
      </c>
    </row>
    <row r="381" spans="1:37" ht="13.25" customHeight="1" x14ac:dyDescent="0.15">
      <c r="A381" t="s">
        <v>303</v>
      </c>
      <c r="B381" t="s">
        <v>302</v>
      </c>
      <c r="C381" t="s">
        <v>304</v>
      </c>
      <c r="D381" t="s">
        <v>305</v>
      </c>
      <c r="E381" t="s">
        <v>305</v>
      </c>
      <c r="F381" t="s">
        <v>306</v>
      </c>
      <c r="G381" t="s">
        <v>306</v>
      </c>
      <c r="I381" t="str">
        <f t="shared" si="24"/>
        <v>2019-01-01</v>
      </c>
      <c r="J381" s="10" t="s">
        <v>278</v>
      </c>
      <c r="M381" t="s">
        <v>497</v>
      </c>
      <c r="N381" t="s">
        <v>107</v>
      </c>
      <c r="O381">
        <v>7</v>
      </c>
      <c r="P381">
        <v>2</v>
      </c>
      <c r="Q381" t="str">
        <f t="shared" si="30"/>
        <v>EF.7</v>
      </c>
      <c r="R381" t="str">
        <f t="shared" si="31"/>
        <v>EF.7.2</v>
      </c>
      <c r="S381" t="s">
        <v>498</v>
      </c>
      <c r="T381">
        <v>538450</v>
      </c>
      <c r="V381" t="s">
        <v>499</v>
      </c>
      <c r="W381" s="27">
        <f>T381</f>
        <v>538450</v>
      </c>
      <c r="X381" t="str">
        <f>V381</f>
        <v>minutes</v>
      </c>
      <c r="Y381" t="s">
        <v>500</v>
      </c>
      <c r="Z381">
        <v>69</v>
      </c>
      <c r="AA381" t="s">
        <v>501</v>
      </c>
      <c r="AB381" t="s">
        <v>275</v>
      </c>
      <c r="AC381" s="26" t="s">
        <v>565</v>
      </c>
      <c r="AD381" s="26" t="s">
        <v>566</v>
      </c>
      <c r="AE381" s="26" t="s">
        <v>567</v>
      </c>
      <c r="AF381" t="s">
        <v>321</v>
      </c>
      <c r="AG381" s="32" t="s">
        <v>502</v>
      </c>
      <c r="AH381" s="7" t="e">
        <v>#N/A</v>
      </c>
      <c r="AI381" t="s">
        <v>320</v>
      </c>
      <c r="AJ381" t="s">
        <v>320</v>
      </c>
      <c r="AK381" t="s">
        <v>320</v>
      </c>
    </row>
    <row r="382" spans="1:37" ht="13.25" customHeight="1" x14ac:dyDescent="0.15">
      <c r="A382" t="s">
        <v>303</v>
      </c>
      <c r="B382" t="s">
        <v>302</v>
      </c>
      <c r="C382" t="s">
        <v>304</v>
      </c>
      <c r="D382" t="s">
        <v>305</v>
      </c>
      <c r="E382" t="s">
        <v>305</v>
      </c>
      <c r="F382" t="s">
        <v>306</v>
      </c>
      <c r="G382" t="s">
        <v>306</v>
      </c>
      <c r="I382" t="str">
        <f t="shared" si="24"/>
        <v>2019-01-01</v>
      </c>
      <c r="J382" s="10" t="s">
        <v>278</v>
      </c>
      <c r="M382" t="s">
        <v>503</v>
      </c>
      <c r="N382" t="s">
        <v>107</v>
      </c>
      <c r="O382">
        <v>7</v>
      </c>
      <c r="P382">
        <v>3</v>
      </c>
      <c r="Q382" t="str">
        <f t="shared" si="30"/>
        <v>EF.7</v>
      </c>
      <c r="R382" t="str">
        <f t="shared" si="31"/>
        <v>EF.7.3</v>
      </c>
      <c r="S382" t="s">
        <v>504</v>
      </c>
      <c r="T382">
        <v>0</v>
      </c>
      <c r="V382" t="s">
        <v>505</v>
      </c>
      <c r="W382" s="27">
        <f>T382</f>
        <v>0</v>
      </c>
      <c r="X382" t="str">
        <f>V382</f>
        <v>number of interruptions</v>
      </c>
      <c r="Y382" t="s">
        <v>500</v>
      </c>
      <c r="Z382">
        <v>69</v>
      </c>
      <c r="AA382" t="s">
        <v>501</v>
      </c>
      <c r="AB382" t="s">
        <v>275</v>
      </c>
      <c r="AC382" s="26" t="s">
        <v>565</v>
      </c>
      <c r="AD382" s="26" t="s">
        <v>566</v>
      </c>
      <c r="AE382" s="26" t="s">
        <v>568</v>
      </c>
      <c r="AF382" t="s">
        <v>321</v>
      </c>
      <c r="AG382" s="32" t="s">
        <v>506</v>
      </c>
      <c r="AH382" s="7" t="e">
        <v>#N/A</v>
      </c>
      <c r="AI382" t="s">
        <v>320</v>
      </c>
      <c r="AJ382" t="s">
        <v>320</v>
      </c>
      <c r="AK382" t="s">
        <v>320</v>
      </c>
    </row>
    <row r="383" spans="1:37" ht="13.25" customHeight="1" x14ac:dyDescent="0.15">
      <c r="A383" t="s">
        <v>303</v>
      </c>
      <c r="B383" t="s">
        <v>302</v>
      </c>
      <c r="C383" t="s">
        <v>304</v>
      </c>
      <c r="D383" t="s">
        <v>305</v>
      </c>
      <c r="E383" t="s">
        <v>305</v>
      </c>
      <c r="F383" t="s">
        <v>306</v>
      </c>
      <c r="G383" t="s">
        <v>306</v>
      </c>
      <c r="I383" t="str">
        <f t="shared" si="24"/>
        <v>2019-01-01</v>
      </c>
      <c r="J383" s="10" t="s">
        <v>278</v>
      </c>
      <c r="M383" t="s">
        <v>507</v>
      </c>
      <c r="N383" t="s">
        <v>107</v>
      </c>
      <c r="O383">
        <v>7</v>
      </c>
      <c r="P383">
        <v>4</v>
      </c>
      <c r="Q383" t="str">
        <f t="shared" si="30"/>
        <v>EF.7</v>
      </c>
      <c r="R383" t="str">
        <f t="shared" si="31"/>
        <v>EF.7.4</v>
      </c>
      <c r="S383" t="s">
        <v>508</v>
      </c>
      <c r="V383" t="s">
        <v>499</v>
      </c>
      <c r="W383" s="27" t="str">
        <f>AK383</f>
        <v>N/A</v>
      </c>
      <c r="X383" t="str">
        <f>V383</f>
        <v>minutes</v>
      </c>
      <c r="Y383" t="s">
        <v>500</v>
      </c>
      <c r="Z383">
        <v>69</v>
      </c>
      <c r="AA383" t="s">
        <v>501</v>
      </c>
      <c r="AB383" t="s">
        <v>275</v>
      </c>
      <c r="AC383" s="26" t="s">
        <v>565</v>
      </c>
      <c r="AD383" s="26" t="s">
        <v>566</v>
      </c>
      <c r="AE383" s="26" t="s">
        <v>569</v>
      </c>
      <c r="AF383" t="s">
        <v>321</v>
      </c>
      <c r="AG383" s="32" t="s">
        <v>509</v>
      </c>
      <c r="AH383" s="7" t="e">
        <v>#N/A</v>
      </c>
      <c r="AI383" t="s">
        <v>320</v>
      </c>
      <c r="AJ383" t="s">
        <v>320</v>
      </c>
      <c r="AK383" t="s">
        <v>124</v>
      </c>
    </row>
    <row r="384" spans="1:37" ht="13.25" customHeight="1" x14ac:dyDescent="0.15">
      <c r="A384" t="s">
        <v>303</v>
      </c>
      <c r="B384" t="s">
        <v>302</v>
      </c>
      <c r="C384" t="s">
        <v>304</v>
      </c>
      <c r="D384" t="s">
        <v>305</v>
      </c>
      <c r="E384" t="s">
        <v>305</v>
      </c>
      <c r="F384" t="s">
        <v>306</v>
      </c>
      <c r="G384" t="s">
        <v>306</v>
      </c>
      <c r="I384" t="str">
        <f t="shared" si="24"/>
        <v>2019-01-01</v>
      </c>
      <c r="J384" s="10" t="s">
        <v>278</v>
      </c>
      <c r="M384" t="s">
        <v>493</v>
      </c>
      <c r="N384" t="s">
        <v>107</v>
      </c>
      <c r="O384">
        <v>8</v>
      </c>
      <c r="P384">
        <v>1</v>
      </c>
      <c r="Q384" t="str">
        <f t="shared" si="30"/>
        <v>EF.8</v>
      </c>
      <c r="R384" t="str">
        <f t="shared" si="31"/>
        <v>EF.8.1</v>
      </c>
      <c r="S384" t="s">
        <v>706</v>
      </c>
      <c r="AB384" t="s">
        <v>275</v>
      </c>
      <c r="AC384" t="s">
        <v>565</v>
      </c>
      <c r="AD384" t="s">
        <v>705</v>
      </c>
      <c r="AE384" t="s">
        <v>706</v>
      </c>
      <c r="AF384" t="s">
        <v>321</v>
      </c>
      <c r="AG384" s="32" t="s">
        <v>494</v>
      </c>
      <c r="AH384" s="7" t="s">
        <v>537</v>
      </c>
      <c r="AI384" t="s">
        <v>320</v>
      </c>
      <c r="AJ384" t="s">
        <v>320</v>
      </c>
      <c r="AK384" s="43" t="s">
        <v>483</v>
      </c>
    </row>
    <row r="385" spans="1:37" ht="13.25" customHeight="1" x14ac:dyDescent="0.15">
      <c r="A385" t="s">
        <v>303</v>
      </c>
      <c r="B385" t="s">
        <v>302</v>
      </c>
      <c r="C385" t="s">
        <v>304</v>
      </c>
      <c r="D385" t="s">
        <v>305</v>
      </c>
      <c r="E385" t="s">
        <v>305</v>
      </c>
      <c r="F385" t="s">
        <v>306</v>
      </c>
      <c r="G385" t="s">
        <v>306</v>
      </c>
      <c r="I385" t="str">
        <f t="shared" si="24"/>
        <v>2019-01-01</v>
      </c>
      <c r="J385" s="10" t="s">
        <v>278</v>
      </c>
      <c r="M385" t="s">
        <v>495</v>
      </c>
      <c r="N385" t="s">
        <v>107</v>
      </c>
      <c r="O385">
        <v>8</v>
      </c>
      <c r="P385">
        <v>2</v>
      </c>
      <c r="Q385" t="str">
        <f t="shared" si="30"/>
        <v>EF.8</v>
      </c>
      <c r="R385" t="str">
        <f t="shared" si="31"/>
        <v>EF.8.2</v>
      </c>
      <c r="S385" t="s">
        <v>707</v>
      </c>
      <c r="AB385" t="s">
        <v>275</v>
      </c>
      <c r="AC385" t="s">
        <v>565</v>
      </c>
      <c r="AD385" t="s">
        <v>705</v>
      </c>
      <c r="AE385" t="s">
        <v>707</v>
      </c>
      <c r="AF385" t="s">
        <v>321</v>
      </c>
      <c r="AG385" s="32" t="s">
        <v>496</v>
      </c>
      <c r="AH385" s="7" t="s">
        <v>537</v>
      </c>
      <c r="AI385" t="s">
        <v>320</v>
      </c>
      <c r="AJ385" t="s">
        <v>320</v>
      </c>
      <c r="AK385" s="43" t="s">
        <v>483</v>
      </c>
    </row>
    <row r="386" spans="1:37" ht="13.25" customHeight="1" x14ac:dyDescent="0.15">
      <c r="A386" t="s">
        <v>303</v>
      </c>
      <c r="B386" t="s">
        <v>302</v>
      </c>
      <c r="C386" t="s">
        <v>304</v>
      </c>
      <c r="D386" t="s">
        <v>305</v>
      </c>
      <c r="E386" t="s">
        <v>305</v>
      </c>
      <c r="F386" t="s">
        <v>306</v>
      </c>
      <c r="G386" t="s">
        <v>306</v>
      </c>
      <c r="I386" t="str">
        <f t="shared" ref="I386:I449" si="32">_xlfn.CONCAT(SUBSTITUTE(J386,"FY","20"),"-01-01")</f>
        <v>2019-01-01</v>
      </c>
      <c r="J386" s="10" t="s">
        <v>278</v>
      </c>
      <c r="M386" t="s">
        <v>475</v>
      </c>
      <c r="N386" t="s">
        <v>107</v>
      </c>
      <c r="O386">
        <v>9</v>
      </c>
      <c r="P386">
        <v>1</v>
      </c>
      <c r="Q386" t="str">
        <f t="shared" si="30"/>
        <v>EF.9</v>
      </c>
      <c r="R386" t="str">
        <f t="shared" si="31"/>
        <v>EF.9.1</v>
      </c>
      <c r="S386" t="s">
        <v>698</v>
      </c>
      <c r="T386">
        <v>163.44999999999999</v>
      </c>
      <c r="V386" t="s">
        <v>476</v>
      </c>
      <c r="W386" s="39">
        <f>T386</f>
        <v>163.44999999999999</v>
      </c>
      <c r="X386" t="str">
        <f>V386</f>
        <v>dollars/kilowatt-hour</v>
      </c>
      <c r="AB386" t="s">
        <v>275</v>
      </c>
      <c r="AC386" t="s">
        <v>565</v>
      </c>
      <c r="AD386" t="s">
        <v>697</v>
      </c>
      <c r="AE386" t="s">
        <v>698</v>
      </c>
      <c r="AF386" t="s">
        <v>321</v>
      </c>
      <c r="AG386" s="32" t="s">
        <v>477</v>
      </c>
      <c r="AH386" s="7" t="s">
        <v>744</v>
      </c>
      <c r="AI386" t="s">
        <v>320</v>
      </c>
      <c r="AJ386" t="s">
        <v>320</v>
      </c>
      <c r="AK386" t="s">
        <v>320</v>
      </c>
    </row>
    <row r="387" spans="1:37" ht="13.25" customHeight="1" x14ac:dyDescent="0.15">
      <c r="A387" t="s">
        <v>303</v>
      </c>
      <c r="B387" t="s">
        <v>302</v>
      </c>
      <c r="C387" t="s">
        <v>304</v>
      </c>
      <c r="D387" t="s">
        <v>305</v>
      </c>
      <c r="E387" t="s">
        <v>305</v>
      </c>
      <c r="F387" t="s">
        <v>306</v>
      </c>
      <c r="G387" t="s">
        <v>306</v>
      </c>
      <c r="I387" t="str">
        <f t="shared" si="32"/>
        <v>2019-01-01</v>
      </c>
      <c r="J387" s="10" t="s">
        <v>278</v>
      </c>
      <c r="M387" t="s">
        <v>478</v>
      </c>
      <c r="N387" t="s">
        <v>107</v>
      </c>
      <c r="O387">
        <v>9</v>
      </c>
      <c r="P387">
        <v>2</v>
      </c>
      <c r="Q387" t="str">
        <f t="shared" si="30"/>
        <v>EF.9</v>
      </c>
      <c r="R387" t="str">
        <f t="shared" si="31"/>
        <v>EF.9.2</v>
      </c>
      <c r="S387" t="s">
        <v>699</v>
      </c>
      <c r="T387">
        <v>0.98099999999999998</v>
      </c>
      <c r="V387" t="s">
        <v>476</v>
      </c>
      <c r="W387" s="39">
        <f>T387</f>
        <v>0.98099999999999998</v>
      </c>
      <c r="X387" t="str">
        <f>V387</f>
        <v>dollars/kilowatt-hour</v>
      </c>
      <c r="AB387" t="s">
        <v>275</v>
      </c>
      <c r="AC387" t="s">
        <v>565</v>
      </c>
      <c r="AD387" t="s">
        <v>697</v>
      </c>
      <c r="AE387" t="s">
        <v>699</v>
      </c>
      <c r="AF387" t="s">
        <v>321</v>
      </c>
      <c r="AG387" s="32" t="s">
        <v>479</v>
      </c>
      <c r="AH387" s="7" t="s">
        <v>744</v>
      </c>
      <c r="AI387" t="s">
        <v>320</v>
      </c>
      <c r="AJ387" t="s">
        <v>320</v>
      </c>
      <c r="AK387" t="s">
        <v>320</v>
      </c>
    </row>
    <row r="388" spans="1:37" ht="13.25" customHeight="1" x14ac:dyDescent="0.15">
      <c r="A388" t="s">
        <v>303</v>
      </c>
      <c r="B388" t="s">
        <v>302</v>
      </c>
      <c r="C388" t="s">
        <v>304</v>
      </c>
      <c r="D388" t="s">
        <v>305</v>
      </c>
      <c r="E388" t="s">
        <v>305</v>
      </c>
      <c r="F388" t="s">
        <v>306</v>
      </c>
      <c r="G388" t="s">
        <v>306</v>
      </c>
      <c r="I388" t="str">
        <f t="shared" si="32"/>
        <v>2019-01-01</v>
      </c>
      <c r="J388" s="10" t="s">
        <v>278</v>
      </c>
      <c r="M388" t="s">
        <v>480</v>
      </c>
      <c r="N388" t="s">
        <v>107</v>
      </c>
      <c r="O388">
        <v>9</v>
      </c>
      <c r="P388">
        <v>3</v>
      </c>
      <c r="Q388" t="str">
        <f t="shared" si="30"/>
        <v>EF.9</v>
      </c>
      <c r="R388" t="str">
        <f t="shared" si="31"/>
        <v>EF.9.3</v>
      </c>
      <c r="S388" t="s">
        <v>700</v>
      </c>
      <c r="T388">
        <v>0.39800000000000002</v>
      </c>
      <c r="V388" t="s">
        <v>476</v>
      </c>
      <c r="W388" s="39">
        <f>T388</f>
        <v>0.39800000000000002</v>
      </c>
      <c r="X388" t="str">
        <f>V388</f>
        <v>dollars/kilowatt-hour</v>
      </c>
      <c r="AB388" t="s">
        <v>275</v>
      </c>
      <c r="AC388" t="s">
        <v>565</v>
      </c>
      <c r="AD388" t="s">
        <v>697</v>
      </c>
      <c r="AE388" t="s">
        <v>700</v>
      </c>
      <c r="AF388" t="s">
        <v>321</v>
      </c>
      <c r="AG388" s="32" t="s">
        <v>481</v>
      </c>
      <c r="AH388" s="7" t="s">
        <v>744</v>
      </c>
      <c r="AI388" t="s">
        <v>320</v>
      </c>
      <c r="AJ388" t="s">
        <v>320</v>
      </c>
      <c r="AK388" t="s">
        <v>320</v>
      </c>
    </row>
    <row r="389" spans="1:37" ht="13.25" customHeight="1" x14ac:dyDescent="0.15">
      <c r="A389" t="s">
        <v>303</v>
      </c>
      <c r="B389" t="s">
        <v>302</v>
      </c>
      <c r="C389" t="s">
        <v>304</v>
      </c>
      <c r="D389" t="s">
        <v>305</v>
      </c>
      <c r="E389" t="s">
        <v>305</v>
      </c>
      <c r="F389" t="s">
        <v>306</v>
      </c>
      <c r="G389" t="s">
        <v>306</v>
      </c>
      <c r="I389" t="str">
        <f t="shared" si="32"/>
        <v>2019-01-01</v>
      </c>
      <c r="J389" s="10" t="s">
        <v>278</v>
      </c>
      <c r="M389" t="s">
        <v>482</v>
      </c>
      <c r="N389" t="s">
        <v>107</v>
      </c>
      <c r="O389">
        <v>9</v>
      </c>
      <c r="P389">
        <v>4</v>
      </c>
      <c r="Q389" t="str">
        <f t="shared" si="30"/>
        <v>EF.9</v>
      </c>
      <c r="R389" t="str">
        <f t="shared" si="31"/>
        <v>EF.9.4</v>
      </c>
      <c r="S389" t="s">
        <v>701</v>
      </c>
      <c r="AB389" t="s">
        <v>275</v>
      </c>
      <c r="AC389" t="s">
        <v>565</v>
      </c>
      <c r="AD389" t="s">
        <v>697</v>
      </c>
      <c r="AE389" t="s">
        <v>701</v>
      </c>
      <c r="AF389" t="s">
        <v>321</v>
      </c>
      <c r="AG389" s="32" t="s">
        <v>484</v>
      </c>
      <c r="AH389" s="7" t="s">
        <v>745</v>
      </c>
      <c r="AI389" t="s">
        <v>320</v>
      </c>
      <c r="AJ389" t="s">
        <v>320</v>
      </c>
      <c r="AK389" t="s">
        <v>483</v>
      </c>
    </row>
    <row r="390" spans="1:37" ht="13.25" customHeight="1" x14ac:dyDescent="0.15">
      <c r="A390" t="s">
        <v>303</v>
      </c>
      <c r="B390" t="s">
        <v>302</v>
      </c>
      <c r="C390" t="s">
        <v>304</v>
      </c>
      <c r="D390" t="s">
        <v>305</v>
      </c>
      <c r="E390" t="s">
        <v>305</v>
      </c>
      <c r="F390" t="s">
        <v>306</v>
      </c>
      <c r="G390" t="s">
        <v>306</v>
      </c>
      <c r="I390" t="str">
        <f t="shared" si="32"/>
        <v>2019-01-01</v>
      </c>
      <c r="J390" s="10" t="s">
        <v>278</v>
      </c>
      <c r="M390" t="s">
        <v>485</v>
      </c>
      <c r="N390" t="s">
        <v>107</v>
      </c>
      <c r="O390">
        <v>9</v>
      </c>
      <c r="P390">
        <v>5</v>
      </c>
      <c r="Q390" t="str">
        <f t="shared" si="30"/>
        <v>EF.9</v>
      </c>
      <c r="R390" t="str">
        <f t="shared" si="31"/>
        <v>EF.9.5</v>
      </c>
      <c r="S390" t="s">
        <v>702</v>
      </c>
      <c r="T390">
        <v>134.74</v>
      </c>
      <c r="V390" t="s">
        <v>486</v>
      </c>
      <c r="W390" s="39">
        <f>T390</f>
        <v>134.74</v>
      </c>
      <c r="X390" t="str">
        <f>V390</f>
        <v>dollars/1000 kilowatt-hour</v>
      </c>
      <c r="AB390" t="s">
        <v>275</v>
      </c>
      <c r="AC390" t="s">
        <v>565</v>
      </c>
      <c r="AD390" t="s">
        <v>697</v>
      </c>
      <c r="AE390" t="s">
        <v>702</v>
      </c>
      <c r="AF390" t="s">
        <v>321</v>
      </c>
      <c r="AG390" s="32" t="s">
        <v>487</v>
      </c>
      <c r="AH390" s="7" t="s">
        <v>745</v>
      </c>
      <c r="AI390" t="s">
        <v>320</v>
      </c>
      <c r="AJ390" t="s">
        <v>320</v>
      </c>
      <c r="AK390" t="s">
        <v>320</v>
      </c>
    </row>
    <row r="391" spans="1:37" ht="13.25" customHeight="1" x14ac:dyDescent="0.15">
      <c r="A391" t="s">
        <v>303</v>
      </c>
      <c r="B391" t="s">
        <v>302</v>
      </c>
      <c r="C391" t="s">
        <v>304</v>
      </c>
      <c r="D391" t="s">
        <v>305</v>
      </c>
      <c r="E391" t="s">
        <v>305</v>
      </c>
      <c r="F391" t="s">
        <v>306</v>
      </c>
      <c r="G391" t="s">
        <v>306</v>
      </c>
      <c r="I391" t="str">
        <f t="shared" si="32"/>
        <v>2019-01-01</v>
      </c>
      <c r="J391" s="10" t="s">
        <v>278</v>
      </c>
      <c r="M391" t="s">
        <v>488</v>
      </c>
      <c r="N391" t="s">
        <v>107</v>
      </c>
      <c r="O391">
        <v>9</v>
      </c>
      <c r="P391">
        <v>6</v>
      </c>
      <c r="Q391" t="str">
        <f t="shared" si="30"/>
        <v>EF.9</v>
      </c>
      <c r="R391" t="str">
        <f t="shared" si="31"/>
        <v>EF.9.6</v>
      </c>
      <c r="S391" t="s">
        <v>703</v>
      </c>
      <c r="T391">
        <v>188909</v>
      </c>
      <c r="V391" t="s">
        <v>489</v>
      </c>
      <c r="W391" s="27">
        <f>T391</f>
        <v>188909</v>
      </c>
      <c r="X391" t="s">
        <v>445</v>
      </c>
      <c r="AB391" t="s">
        <v>275</v>
      </c>
      <c r="AC391" t="s">
        <v>565</v>
      </c>
      <c r="AD391" t="s">
        <v>697</v>
      </c>
      <c r="AE391" t="s">
        <v>703</v>
      </c>
      <c r="AF391" t="s">
        <v>321</v>
      </c>
      <c r="AG391" s="32" t="s">
        <v>490</v>
      </c>
      <c r="AH391" s="7" t="s">
        <v>743</v>
      </c>
      <c r="AI391" t="s">
        <v>320</v>
      </c>
      <c r="AJ391" t="s">
        <v>320</v>
      </c>
      <c r="AK391" t="s">
        <v>320</v>
      </c>
    </row>
    <row r="392" spans="1:37" ht="13.25" customHeight="1" x14ac:dyDescent="0.15">
      <c r="A392" t="s">
        <v>303</v>
      </c>
      <c r="B392" t="s">
        <v>302</v>
      </c>
      <c r="C392" t="s">
        <v>304</v>
      </c>
      <c r="D392" t="s">
        <v>305</v>
      </c>
      <c r="E392" t="s">
        <v>305</v>
      </c>
      <c r="F392" t="s">
        <v>306</v>
      </c>
      <c r="G392" t="s">
        <v>306</v>
      </c>
      <c r="I392" t="str">
        <f t="shared" si="32"/>
        <v>2019-01-01</v>
      </c>
      <c r="J392" s="10" t="s">
        <v>278</v>
      </c>
      <c r="M392" t="s">
        <v>491</v>
      </c>
      <c r="N392" t="s">
        <v>107</v>
      </c>
      <c r="O392">
        <v>9</v>
      </c>
      <c r="P392">
        <v>7</v>
      </c>
      <c r="Q392" t="str">
        <f t="shared" si="30"/>
        <v>EF.9</v>
      </c>
      <c r="R392" t="str">
        <f t="shared" si="31"/>
        <v>EF.9.7</v>
      </c>
      <c r="S392" t="s">
        <v>704</v>
      </c>
      <c r="AB392" t="s">
        <v>275</v>
      </c>
      <c r="AC392" t="s">
        <v>565</v>
      </c>
      <c r="AD392" t="s">
        <v>697</v>
      </c>
      <c r="AE392" t="s">
        <v>704</v>
      </c>
      <c r="AF392" t="s">
        <v>321</v>
      </c>
      <c r="AG392" s="32" t="s">
        <v>492</v>
      </c>
      <c r="AH392" s="7" t="s">
        <v>743</v>
      </c>
      <c r="AI392" t="s">
        <v>320</v>
      </c>
      <c r="AJ392" t="s">
        <v>320</v>
      </c>
      <c r="AK392" s="43" t="s">
        <v>483</v>
      </c>
    </row>
    <row r="393" spans="1:37" ht="13.25" customHeight="1" x14ac:dyDescent="0.15">
      <c r="A393" t="s">
        <v>303</v>
      </c>
      <c r="B393" t="s">
        <v>302</v>
      </c>
      <c r="C393" s="7" t="s">
        <v>304</v>
      </c>
      <c r="D393" t="s">
        <v>305</v>
      </c>
      <c r="E393" t="s">
        <v>305</v>
      </c>
      <c r="F393" t="s">
        <v>306</v>
      </c>
      <c r="G393" t="s">
        <v>306</v>
      </c>
      <c r="I393" t="str">
        <f t="shared" si="32"/>
        <v>2019-01-01</v>
      </c>
      <c r="J393" s="10" t="s">
        <v>278</v>
      </c>
      <c r="M393" t="s">
        <v>29</v>
      </c>
      <c r="N393" t="s">
        <v>38</v>
      </c>
      <c r="O393">
        <v>1</v>
      </c>
      <c r="P393">
        <v>1</v>
      </c>
      <c r="Q393" t="str">
        <f t="shared" si="30"/>
        <v>Em.1</v>
      </c>
      <c r="R393" t="str">
        <f t="shared" si="31"/>
        <v>Em.1.1</v>
      </c>
      <c r="S393" t="s">
        <v>307</v>
      </c>
      <c r="T393" s="79">
        <v>26851641</v>
      </c>
      <c r="V393" t="s">
        <v>39</v>
      </c>
      <c r="W393" s="28">
        <f>T393</f>
        <v>26851641</v>
      </c>
      <c r="X393" s="7" t="s">
        <v>39</v>
      </c>
      <c r="Y393" s="7" t="s">
        <v>308</v>
      </c>
      <c r="AB393" t="s">
        <v>275</v>
      </c>
      <c r="AC393" t="s">
        <v>318</v>
      </c>
      <c r="AD393" t="s">
        <v>319</v>
      </c>
      <c r="AE393">
        <v>0</v>
      </c>
      <c r="AF393" t="s">
        <v>321</v>
      </c>
      <c r="AG393" s="32" t="s">
        <v>309</v>
      </c>
      <c r="AH393" s="7" t="s">
        <v>786</v>
      </c>
      <c r="AI393" t="s">
        <v>322</v>
      </c>
      <c r="AJ393" t="s">
        <v>323</v>
      </c>
      <c r="AK393" t="s">
        <v>783</v>
      </c>
    </row>
    <row r="394" spans="1:37" ht="13.25" customHeight="1" x14ac:dyDescent="0.15">
      <c r="A394" t="s">
        <v>303</v>
      </c>
      <c r="B394" t="s">
        <v>302</v>
      </c>
      <c r="C394" t="s">
        <v>304</v>
      </c>
      <c r="D394" t="s">
        <v>305</v>
      </c>
      <c r="E394" t="s">
        <v>305</v>
      </c>
      <c r="F394" t="s">
        <v>306</v>
      </c>
      <c r="G394" t="s">
        <v>306</v>
      </c>
      <c r="I394" t="str">
        <f t="shared" si="32"/>
        <v>2019-01-01</v>
      </c>
      <c r="J394" s="10" t="s">
        <v>278</v>
      </c>
      <c r="M394" t="s">
        <v>442</v>
      </c>
      <c r="N394" t="s">
        <v>38</v>
      </c>
      <c r="O394">
        <v>14</v>
      </c>
      <c r="P394">
        <v>7</v>
      </c>
      <c r="Q394" t="str">
        <f t="shared" si="30"/>
        <v>Em.14</v>
      </c>
      <c r="R394" t="str">
        <f t="shared" si="31"/>
        <v>Em.14.7</v>
      </c>
      <c r="S394" t="s">
        <v>752</v>
      </c>
      <c r="AB394" t="s">
        <v>275</v>
      </c>
      <c r="AC394" t="s">
        <v>318</v>
      </c>
      <c r="AD394" t="s">
        <v>685</v>
      </c>
      <c r="AE394" t="s">
        <v>686</v>
      </c>
      <c r="AF394" t="s">
        <v>321</v>
      </c>
      <c r="AG394" s="32" t="s">
        <v>443</v>
      </c>
      <c r="AH394" s="7" t="s">
        <v>742</v>
      </c>
      <c r="AI394" t="s">
        <v>320</v>
      </c>
      <c r="AJ394" t="s">
        <v>320</v>
      </c>
      <c r="AK394" t="s">
        <v>320</v>
      </c>
    </row>
    <row r="395" spans="1:37" ht="13.25" customHeight="1" x14ac:dyDescent="0.15">
      <c r="A395" t="s">
        <v>303</v>
      </c>
      <c r="B395" t="s">
        <v>302</v>
      </c>
      <c r="C395" t="s">
        <v>304</v>
      </c>
      <c r="D395" t="s">
        <v>305</v>
      </c>
      <c r="E395" t="s">
        <v>305</v>
      </c>
      <c r="F395" t="s">
        <v>306</v>
      </c>
      <c r="G395" t="s">
        <v>306</v>
      </c>
      <c r="I395" t="str">
        <f t="shared" si="32"/>
        <v>2019-01-01</v>
      </c>
      <c r="J395" s="10" t="s">
        <v>278</v>
      </c>
      <c r="M395" t="s">
        <v>152</v>
      </c>
      <c r="N395" t="s">
        <v>38</v>
      </c>
      <c r="O395">
        <v>17</v>
      </c>
      <c r="P395">
        <v>10</v>
      </c>
      <c r="Q395" t="str">
        <f t="shared" si="30"/>
        <v>Em.17</v>
      </c>
      <c r="R395" t="str">
        <f t="shared" si="31"/>
        <v>Em.17.10</v>
      </c>
      <c r="S395" t="s">
        <v>340</v>
      </c>
      <c r="T395">
        <v>14633</v>
      </c>
      <c r="V395" t="s">
        <v>341</v>
      </c>
      <c r="W395" s="28">
        <f>T395</f>
        <v>14633</v>
      </c>
      <c r="X395" s="7" t="s">
        <v>784</v>
      </c>
      <c r="Y395" s="7" t="s">
        <v>308</v>
      </c>
      <c r="AB395" t="s">
        <v>275</v>
      </c>
      <c r="AC395" t="s">
        <v>318</v>
      </c>
      <c r="AD395" t="s">
        <v>344</v>
      </c>
      <c r="AE395" t="s">
        <v>671</v>
      </c>
      <c r="AF395" t="s">
        <v>321</v>
      </c>
      <c r="AG395" s="32" t="s">
        <v>342</v>
      </c>
      <c r="AH395" s="7" t="s">
        <v>789</v>
      </c>
      <c r="AI395" t="s">
        <v>320</v>
      </c>
      <c r="AJ395" t="s">
        <v>320</v>
      </c>
      <c r="AK395" t="s">
        <v>320</v>
      </c>
    </row>
    <row r="396" spans="1:37" ht="13.25" customHeight="1" x14ac:dyDescent="0.15">
      <c r="A396" t="s">
        <v>303</v>
      </c>
      <c r="B396" t="s">
        <v>302</v>
      </c>
      <c r="C396" t="s">
        <v>304</v>
      </c>
      <c r="D396" t="s">
        <v>305</v>
      </c>
      <c r="E396" t="s">
        <v>305</v>
      </c>
      <c r="F396" t="s">
        <v>306</v>
      </c>
      <c r="G396" t="s">
        <v>306</v>
      </c>
      <c r="I396" t="str">
        <f t="shared" si="32"/>
        <v>2019-01-01</v>
      </c>
      <c r="J396" s="10" t="s">
        <v>278</v>
      </c>
      <c r="M396" t="s">
        <v>774</v>
      </c>
      <c r="N396" t="s">
        <v>38</v>
      </c>
      <c r="O396">
        <v>17</v>
      </c>
      <c r="P396">
        <v>11</v>
      </c>
      <c r="Q396" t="str">
        <f t="shared" si="30"/>
        <v>Em.17</v>
      </c>
      <c r="R396" t="str">
        <f t="shared" si="31"/>
        <v>Em.17.11</v>
      </c>
      <c r="S396" t="s">
        <v>352</v>
      </c>
      <c r="T396">
        <v>1653</v>
      </c>
      <c r="V396" t="s">
        <v>341</v>
      </c>
      <c r="W396" s="28">
        <f>T396</f>
        <v>1653</v>
      </c>
      <c r="X396" s="7" t="s">
        <v>784</v>
      </c>
      <c r="Y396" s="7" t="s">
        <v>308</v>
      </c>
      <c r="AB396" t="s">
        <v>275</v>
      </c>
      <c r="AC396" t="s">
        <v>318</v>
      </c>
      <c r="AD396" t="s">
        <v>344</v>
      </c>
      <c r="AE396" t="s">
        <v>663</v>
      </c>
      <c r="AF396" t="s">
        <v>321</v>
      </c>
      <c r="AG396" s="32" t="s">
        <v>353</v>
      </c>
      <c r="AH396" s="7" t="s">
        <v>789</v>
      </c>
      <c r="AI396" t="s">
        <v>320</v>
      </c>
      <c r="AJ396" t="s">
        <v>320</v>
      </c>
      <c r="AK396" t="s">
        <v>320</v>
      </c>
    </row>
    <row r="397" spans="1:37" ht="13.25" customHeight="1" x14ac:dyDescent="0.15">
      <c r="A397" t="s">
        <v>303</v>
      </c>
      <c r="B397" t="s">
        <v>302</v>
      </c>
      <c r="C397" t="s">
        <v>304</v>
      </c>
      <c r="D397" t="s">
        <v>305</v>
      </c>
      <c r="E397" t="s">
        <v>305</v>
      </c>
      <c r="F397" t="s">
        <v>306</v>
      </c>
      <c r="G397" t="s">
        <v>306</v>
      </c>
      <c r="I397" t="str">
        <f t="shared" si="32"/>
        <v>2019-01-01</v>
      </c>
      <c r="J397" s="10" t="s">
        <v>278</v>
      </c>
      <c r="M397" t="s">
        <v>145</v>
      </c>
      <c r="N397" t="s">
        <v>38</v>
      </c>
      <c r="O397">
        <v>17</v>
      </c>
      <c r="P397">
        <v>13</v>
      </c>
      <c r="Q397" t="str">
        <f t="shared" si="30"/>
        <v>Em.17</v>
      </c>
      <c r="R397" t="str">
        <f t="shared" si="31"/>
        <v>Em.17.13</v>
      </c>
      <c r="S397" t="s">
        <v>360</v>
      </c>
      <c r="T397">
        <v>13487</v>
      </c>
      <c r="V397" t="s">
        <v>341</v>
      </c>
      <c r="W397" s="28">
        <f>T397</f>
        <v>13487</v>
      </c>
      <c r="X397" s="7" t="s">
        <v>784</v>
      </c>
      <c r="Y397" s="7" t="s">
        <v>308</v>
      </c>
      <c r="AB397" t="s">
        <v>275</v>
      </c>
      <c r="AC397" t="s">
        <v>318</v>
      </c>
      <c r="AD397" t="s">
        <v>344</v>
      </c>
      <c r="AE397" t="s">
        <v>363</v>
      </c>
      <c r="AF397" t="s">
        <v>321</v>
      </c>
      <c r="AG397" s="32" t="s">
        <v>361</v>
      </c>
      <c r="AH397" s="7" t="s">
        <v>789</v>
      </c>
      <c r="AI397" t="s">
        <v>320</v>
      </c>
      <c r="AJ397" t="s">
        <v>320</v>
      </c>
      <c r="AK397" t="s">
        <v>320</v>
      </c>
    </row>
    <row r="398" spans="1:37" ht="13.25" customHeight="1" x14ac:dyDescent="0.15">
      <c r="A398" t="s">
        <v>303</v>
      </c>
      <c r="B398" t="s">
        <v>302</v>
      </c>
      <c r="C398" t="s">
        <v>304</v>
      </c>
      <c r="D398" t="s">
        <v>305</v>
      </c>
      <c r="E398" t="s">
        <v>305</v>
      </c>
      <c r="F398" t="s">
        <v>306</v>
      </c>
      <c r="G398" t="s">
        <v>306</v>
      </c>
      <c r="I398" t="str">
        <f t="shared" si="32"/>
        <v>2019-01-01</v>
      </c>
      <c r="J398" s="10" t="s">
        <v>278</v>
      </c>
      <c r="M398" t="s">
        <v>146</v>
      </c>
      <c r="N398" t="s">
        <v>38</v>
      </c>
      <c r="O398">
        <v>17</v>
      </c>
      <c r="P398">
        <v>14</v>
      </c>
      <c r="Q398" t="str">
        <f t="shared" si="30"/>
        <v>Em.17</v>
      </c>
      <c r="R398" t="str">
        <f t="shared" si="31"/>
        <v>Em.17.14</v>
      </c>
      <c r="S398" t="s">
        <v>466</v>
      </c>
      <c r="T398" s="43">
        <v>55</v>
      </c>
      <c r="AB398" t="s">
        <v>275</v>
      </c>
      <c r="AC398" t="s">
        <v>318</v>
      </c>
      <c r="AD398" t="s">
        <v>344</v>
      </c>
      <c r="AE398" t="s">
        <v>693</v>
      </c>
      <c r="AF398" t="s">
        <v>321</v>
      </c>
      <c r="AG398" s="32" t="s">
        <v>467</v>
      </c>
      <c r="AH398" s="7" t="s">
        <v>789</v>
      </c>
      <c r="AI398" t="s">
        <v>320</v>
      </c>
      <c r="AJ398" t="s">
        <v>320</v>
      </c>
      <c r="AK398" t="s">
        <v>320</v>
      </c>
    </row>
    <row r="399" spans="1:37" ht="13.25" customHeight="1" x14ac:dyDescent="0.15">
      <c r="A399" t="s">
        <v>303</v>
      </c>
      <c r="B399" t="s">
        <v>302</v>
      </c>
      <c r="C399" t="s">
        <v>304</v>
      </c>
      <c r="D399" t="s">
        <v>305</v>
      </c>
      <c r="E399" t="s">
        <v>305</v>
      </c>
      <c r="F399" t="s">
        <v>306</v>
      </c>
      <c r="G399" t="s">
        <v>306</v>
      </c>
      <c r="I399" t="str">
        <f t="shared" si="32"/>
        <v>2019-01-01</v>
      </c>
      <c r="J399" s="10" t="s">
        <v>278</v>
      </c>
      <c r="M399" t="s">
        <v>468</v>
      </c>
      <c r="N399" t="s">
        <v>38</v>
      </c>
      <c r="O399">
        <v>17</v>
      </c>
      <c r="P399">
        <v>15</v>
      </c>
      <c r="Q399" t="str">
        <f t="shared" si="30"/>
        <v>Em.17</v>
      </c>
      <c r="R399" t="str">
        <f t="shared" si="31"/>
        <v>Em.17.15</v>
      </c>
      <c r="S399" t="s">
        <v>469</v>
      </c>
      <c r="T399" s="43">
        <v>0</v>
      </c>
      <c r="AB399" t="s">
        <v>275</v>
      </c>
      <c r="AC399" t="s">
        <v>318</v>
      </c>
      <c r="AD399" t="s">
        <v>344</v>
      </c>
      <c r="AE399" t="s">
        <v>694</v>
      </c>
      <c r="AF399" t="s">
        <v>321</v>
      </c>
      <c r="AG399" s="32" t="s">
        <v>470</v>
      </c>
      <c r="AH399" s="7" t="s">
        <v>789</v>
      </c>
      <c r="AI399" t="s">
        <v>320</v>
      </c>
      <c r="AJ399" t="s">
        <v>320</v>
      </c>
      <c r="AK399" t="s">
        <v>320</v>
      </c>
    </row>
    <row r="400" spans="1:37" ht="13.25" customHeight="1" x14ac:dyDescent="0.15">
      <c r="A400" t="s">
        <v>303</v>
      </c>
      <c r="B400" t="s">
        <v>302</v>
      </c>
      <c r="C400" t="s">
        <v>304</v>
      </c>
      <c r="D400" t="s">
        <v>305</v>
      </c>
      <c r="E400" t="s">
        <v>305</v>
      </c>
      <c r="F400" t="s">
        <v>306</v>
      </c>
      <c r="G400" t="s">
        <v>306</v>
      </c>
      <c r="I400" t="str">
        <f t="shared" si="32"/>
        <v>2019-01-01</v>
      </c>
      <c r="J400" s="10" t="s">
        <v>278</v>
      </c>
      <c r="M400" t="s">
        <v>457</v>
      </c>
      <c r="N400" t="s">
        <v>38</v>
      </c>
      <c r="O400">
        <v>17</v>
      </c>
      <c r="P400">
        <v>16</v>
      </c>
      <c r="Q400" t="str">
        <f t="shared" si="30"/>
        <v>Em.17</v>
      </c>
      <c r="R400" t="str">
        <f t="shared" si="31"/>
        <v>Em.17.16</v>
      </c>
      <c r="S400" t="s">
        <v>458</v>
      </c>
      <c r="T400" s="43">
        <v>13487</v>
      </c>
      <c r="AB400" t="s">
        <v>275</v>
      </c>
      <c r="AC400" t="s">
        <v>318</v>
      </c>
      <c r="AD400" t="s">
        <v>344</v>
      </c>
      <c r="AE400" t="s">
        <v>690</v>
      </c>
      <c r="AF400" t="s">
        <v>321</v>
      </c>
      <c r="AG400" s="32" t="s">
        <v>459</v>
      </c>
      <c r="AH400" s="7" t="s">
        <v>789</v>
      </c>
      <c r="AI400" t="s">
        <v>320</v>
      </c>
      <c r="AJ400" t="s">
        <v>320</v>
      </c>
      <c r="AK400" t="s">
        <v>320</v>
      </c>
    </row>
    <row r="401" spans="1:37" ht="13.25" customHeight="1" x14ac:dyDescent="0.15">
      <c r="A401" t="s">
        <v>303</v>
      </c>
      <c r="B401" t="s">
        <v>302</v>
      </c>
      <c r="C401" t="s">
        <v>304</v>
      </c>
      <c r="D401" t="s">
        <v>305</v>
      </c>
      <c r="E401" t="s">
        <v>305</v>
      </c>
      <c r="F401" t="s">
        <v>306</v>
      </c>
      <c r="G401" t="s">
        <v>306</v>
      </c>
      <c r="I401" t="str">
        <f t="shared" si="32"/>
        <v>2019-01-01</v>
      </c>
      <c r="J401" s="10" t="s">
        <v>278</v>
      </c>
      <c r="M401" t="s">
        <v>463</v>
      </c>
      <c r="N401" t="s">
        <v>38</v>
      </c>
      <c r="O401">
        <v>17</v>
      </c>
      <c r="P401">
        <v>17</v>
      </c>
      <c r="Q401" t="str">
        <f t="shared" si="30"/>
        <v>Em.17</v>
      </c>
      <c r="R401" t="str">
        <f t="shared" si="31"/>
        <v>Em.17.17</v>
      </c>
      <c r="S401" t="s">
        <v>464</v>
      </c>
      <c r="AB401" t="s">
        <v>275</v>
      </c>
      <c r="AC401" t="s">
        <v>318</v>
      </c>
      <c r="AD401" t="s">
        <v>344</v>
      </c>
      <c r="AE401" t="s">
        <v>692</v>
      </c>
      <c r="AF401" t="s">
        <v>321</v>
      </c>
      <c r="AG401" s="32" t="s">
        <v>465</v>
      </c>
      <c r="AH401" s="7" t="s">
        <v>789</v>
      </c>
      <c r="AI401" t="s">
        <v>320</v>
      </c>
      <c r="AJ401" t="s">
        <v>320</v>
      </c>
      <c r="AK401" s="43" t="s">
        <v>354</v>
      </c>
    </row>
    <row r="402" spans="1:37" ht="13.25" customHeight="1" x14ac:dyDescent="0.15">
      <c r="A402" t="s">
        <v>303</v>
      </c>
      <c r="B402" t="s">
        <v>302</v>
      </c>
      <c r="C402" t="s">
        <v>304</v>
      </c>
      <c r="D402" t="s">
        <v>305</v>
      </c>
      <c r="E402" t="s">
        <v>305</v>
      </c>
      <c r="F402" t="s">
        <v>306</v>
      </c>
      <c r="G402" t="s">
        <v>306</v>
      </c>
      <c r="I402" t="str">
        <f t="shared" si="32"/>
        <v>2019-01-01</v>
      </c>
      <c r="J402" s="10" t="s">
        <v>278</v>
      </c>
      <c r="M402" t="s">
        <v>460</v>
      </c>
      <c r="N402" t="s">
        <v>38</v>
      </c>
      <c r="O402">
        <v>17</v>
      </c>
      <c r="P402">
        <v>18</v>
      </c>
      <c r="Q402" t="str">
        <f t="shared" si="30"/>
        <v>Em.17</v>
      </c>
      <c r="R402" t="str">
        <f t="shared" si="31"/>
        <v>Em.17.18</v>
      </c>
      <c r="S402" t="s">
        <v>461</v>
      </c>
      <c r="T402" s="43">
        <v>1653</v>
      </c>
      <c r="AB402" t="s">
        <v>275</v>
      </c>
      <c r="AC402" t="s">
        <v>318</v>
      </c>
      <c r="AD402" t="s">
        <v>344</v>
      </c>
      <c r="AE402" t="s">
        <v>691</v>
      </c>
      <c r="AF402" t="s">
        <v>321</v>
      </c>
      <c r="AG402" s="32" t="s">
        <v>462</v>
      </c>
      <c r="AH402" s="7" t="s">
        <v>789</v>
      </c>
      <c r="AI402" t="s">
        <v>320</v>
      </c>
      <c r="AJ402" t="s">
        <v>320</v>
      </c>
      <c r="AK402" t="s">
        <v>320</v>
      </c>
    </row>
    <row r="403" spans="1:37" ht="13.25" customHeight="1" x14ac:dyDescent="0.15">
      <c r="A403" t="s">
        <v>303</v>
      </c>
      <c r="B403" t="s">
        <v>302</v>
      </c>
      <c r="C403" t="s">
        <v>304</v>
      </c>
      <c r="D403" t="s">
        <v>305</v>
      </c>
      <c r="E403" t="s">
        <v>305</v>
      </c>
      <c r="F403" t="s">
        <v>306</v>
      </c>
      <c r="G403" t="s">
        <v>306</v>
      </c>
      <c r="I403" t="str">
        <f t="shared" si="32"/>
        <v>2019-01-01</v>
      </c>
      <c r="J403" s="10" t="s">
        <v>278</v>
      </c>
      <c r="M403" t="s">
        <v>450</v>
      </c>
      <c r="N403" t="s">
        <v>38</v>
      </c>
      <c r="O403">
        <v>17</v>
      </c>
      <c r="P403">
        <v>6</v>
      </c>
      <c r="Q403" t="str">
        <f t="shared" si="30"/>
        <v>Em.17</v>
      </c>
      <c r="R403" t="str">
        <f t="shared" si="31"/>
        <v>Em.17.6</v>
      </c>
      <c r="S403" t="s">
        <v>451</v>
      </c>
      <c r="T403">
        <v>1</v>
      </c>
      <c r="AB403" t="s">
        <v>275</v>
      </c>
      <c r="AC403" t="s">
        <v>318</v>
      </c>
      <c r="AD403" t="s">
        <v>344</v>
      </c>
      <c r="AE403" t="s">
        <v>451</v>
      </c>
      <c r="AF403" t="s">
        <v>321</v>
      </c>
      <c r="AG403" s="32" t="s">
        <v>452</v>
      </c>
      <c r="AH403" s="7" t="s">
        <v>789</v>
      </c>
      <c r="AI403" t="s">
        <v>320</v>
      </c>
      <c r="AJ403" t="s">
        <v>320</v>
      </c>
      <c r="AK403" t="s">
        <v>320</v>
      </c>
    </row>
    <row r="404" spans="1:37" ht="13.25" customHeight="1" x14ac:dyDescent="0.15">
      <c r="A404" t="s">
        <v>303</v>
      </c>
      <c r="B404" t="s">
        <v>302</v>
      </c>
      <c r="C404" t="s">
        <v>304</v>
      </c>
      <c r="D404" t="s">
        <v>305</v>
      </c>
      <c r="E404" t="s">
        <v>305</v>
      </c>
      <c r="F404" t="s">
        <v>306</v>
      </c>
      <c r="G404" t="s">
        <v>306</v>
      </c>
      <c r="I404" t="str">
        <f t="shared" si="32"/>
        <v>2019-01-01</v>
      </c>
      <c r="J404" s="10" t="s">
        <v>278</v>
      </c>
      <c r="M404" t="s">
        <v>453</v>
      </c>
      <c r="N404" t="s">
        <v>38</v>
      </c>
      <c r="O404">
        <v>17</v>
      </c>
      <c r="P404">
        <v>8</v>
      </c>
      <c r="Q404" t="str">
        <f t="shared" si="30"/>
        <v>Em.17</v>
      </c>
      <c r="R404" t="str">
        <f t="shared" si="31"/>
        <v>Em.17.8</v>
      </c>
      <c r="S404" t="s">
        <v>454</v>
      </c>
      <c r="T404">
        <v>55</v>
      </c>
      <c r="V404" t="s">
        <v>455</v>
      </c>
      <c r="W404" s="39">
        <f>T404</f>
        <v>55</v>
      </c>
      <c r="X404" t="str">
        <f>V404</f>
        <v>kg</v>
      </c>
      <c r="Y404" s="7" t="s">
        <v>308</v>
      </c>
      <c r="AB404" t="s">
        <v>275</v>
      </c>
      <c r="AC404" t="s">
        <v>318</v>
      </c>
      <c r="AD404" t="s">
        <v>344</v>
      </c>
      <c r="AE404" t="s">
        <v>454</v>
      </c>
      <c r="AF404" t="s">
        <v>321</v>
      </c>
      <c r="AG404" s="32" t="s">
        <v>456</v>
      </c>
      <c r="AH404" s="7" t="s">
        <v>789</v>
      </c>
      <c r="AI404" t="s">
        <v>320</v>
      </c>
      <c r="AJ404" t="s">
        <v>320</v>
      </c>
      <c r="AK404" t="s">
        <v>320</v>
      </c>
    </row>
    <row r="405" spans="1:37" ht="13.25" customHeight="1" x14ac:dyDescent="0.15">
      <c r="A405" t="s">
        <v>303</v>
      </c>
      <c r="B405" t="s">
        <v>302</v>
      </c>
      <c r="C405" t="s">
        <v>304</v>
      </c>
      <c r="D405" t="s">
        <v>305</v>
      </c>
      <c r="E405" t="s">
        <v>305</v>
      </c>
      <c r="F405" t="s">
        <v>306</v>
      </c>
      <c r="G405" t="s">
        <v>306</v>
      </c>
      <c r="I405" t="str">
        <f t="shared" si="32"/>
        <v>2019-01-01</v>
      </c>
      <c r="J405" s="10" t="s">
        <v>278</v>
      </c>
      <c r="M405" t="s">
        <v>433</v>
      </c>
      <c r="N405" t="s">
        <v>38</v>
      </c>
      <c r="O405">
        <v>2</v>
      </c>
      <c r="P405">
        <v>1</v>
      </c>
      <c r="Q405" t="str">
        <f t="shared" si="30"/>
        <v>Em.2</v>
      </c>
      <c r="R405" t="str">
        <f t="shared" si="31"/>
        <v>Em.2.1</v>
      </c>
      <c r="S405" t="s">
        <v>434</v>
      </c>
      <c r="T405" s="43"/>
      <c r="W405" s="28"/>
      <c r="AB405" t="s">
        <v>275</v>
      </c>
      <c r="AC405" t="s">
        <v>318</v>
      </c>
      <c r="AD405" t="s">
        <v>682</v>
      </c>
      <c r="AE405" t="s">
        <v>683</v>
      </c>
      <c r="AF405" t="s">
        <v>321</v>
      </c>
      <c r="AG405" s="32" t="s">
        <v>435</v>
      </c>
      <c r="AH405" s="7" t="s">
        <v>786</v>
      </c>
      <c r="AI405" t="s">
        <v>320</v>
      </c>
      <c r="AJ405" t="s">
        <v>320</v>
      </c>
      <c r="AK405" t="s">
        <v>320</v>
      </c>
    </row>
    <row r="406" spans="1:37" ht="13.25" customHeight="1" x14ac:dyDescent="0.15">
      <c r="A406" t="s">
        <v>303</v>
      </c>
      <c r="B406" t="s">
        <v>302</v>
      </c>
      <c r="C406" t="s">
        <v>304</v>
      </c>
      <c r="D406" t="s">
        <v>305</v>
      </c>
      <c r="E406" t="s">
        <v>305</v>
      </c>
      <c r="F406" t="s">
        <v>306</v>
      </c>
      <c r="G406" t="s">
        <v>306</v>
      </c>
      <c r="I406" t="str">
        <f t="shared" si="32"/>
        <v>2019-01-01</v>
      </c>
      <c r="J406" s="10" t="s">
        <v>278</v>
      </c>
      <c r="M406" t="s">
        <v>436</v>
      </c>
      <c r="N406" t="s">
        <v>38</v>
      </c>
      <c r="O406">
        <v>2</v>
      </c>
      <c r="P406">
        <v>2</v>
      </c>
      <c r="Q406" t="str">
        <f t="shared" si="30"/>
        <v>Em.2</v>
      </c>
      <c r="R406" t="str">
        <f t="shared" si="31"/>
        <v>Em.2.2</v>
      </c>
      <c r="S406" t="s">
        <v>437</v>
      </c>
      <c r="T406" s="43"/>
      <c r="W406" s="28"/>
      <c r="AB406" t="s">
        <v>275</v>
      </c>
      <c r="AC406" t="s">
        <v>318</v>
      </c>
      <c r="AD406" t="s">
        <v>682</v>
      </c>
      <c r="AE406" t="s">
        <v>684</v>
      </c>
      <c r="AF406" t="s">
        <v>321</v>
      </c>
      <c r="AG406" s="32" t="s">
        <v>438</v>
      </c>
      <c r="AH406" s="7" t="s">
        <v>786</v>
      </c>
      <c r="AI406" t="s">
        <v>320</v>
      </c>
      <c r="AJ406" t="s">
        <v>320</v>
      </c>
      <c r="AK406" t="s">
        <v>320</v>
      </c>
    </row>
    <row r="407" spans="1:37" ht="13.25" customHeight="1" x14ac:dyDescent="0.15">
      <c r="A407" t="s">
        <v>303</v>
      </c>
      <c r="B407" t="s">
        <v>302</v>
      </c>
      <c r="C407" t="s">
        <v>304</v>
      </c>
      <c r="D407" t="s">
        <v>305</v>
      </c>
      <c r="E407" t="s">
        <v>305</v>
      </c>
      <c r="F407" t="s">
        <v>306</v>
      </c>
      <c r="G407" t="s">
        <v>306</v>
      </c>
      <c r="I407" t="str">
        <f t="shared" si="32"/>
        <v>2019-01-01</v>
      </c>
      <c r="J407" s="10" t="s">
        <v>278</v>
      </c>
      <c r="M407" t="s">
        <v>439</v>
      </c>
      <c r="N407" t="s">
        <v>38</v>
      </c>
      <c r="O407">
        <v>5</v>
      </c>
      <c r="P407">
        <v>5</v>
      </c>
      <c r="Q407" t="str">
        <f t="shared" si="30"/>
        <v>Em.5</v>
      </c>
      <c r="R407" t="str">
        <f t="shared" si="31"/>
        <v>Em.5.5</v>
      </c>
      <c r="S407" t="s">
        <v>440</v>
      </c>
      <c r="V407" t="s">
        <v>39</v>
      </c>
      <c r="W407" s="28">
        <f>T407</f>
        <v>0</v>
      </c>
      <c r="X407" t="s">
        <v>39</v>
      </c>
      <c r="Y407" s="7" t="s">
        <v>308</v>
      </c>
      <c r="AB407" t="s">
        <v>275</v>
      </c>
      <c r="AC407" t="s">
        <v>318</v>
      </c>
      <c r="AD407" t="s">
        <v>677</v>
      </c>
      <c r="AE407" t="s">
        <v>440</v>
      </c>
      <c r="AF407" t="s">
        <v>321</v>
      </c>
      <c r="AG407" s="32" t="s">
        <v>441</v>
      </c>
      <c r="AH407" s="7" t="s">
        <v>792</v>
      </c>
      <c r="AI407" t="s">
        <v>320</v>
      </c>
      <c r="AJ407" t="s">
        <v>320</v>
      </c>
      <c r="AK407" t="s">
        <v>320</v>
      </c>
    </row>
    <row r="408" spans="1:37" ht="13.25" customHeight="1" x14ac:dyDescent="0.15">
      <c r="A408" t="s">
        <v>303</v>
      </c>
      <c r="B408" t="s">
        <v>302</v>
      </c>
      <c r="C408" t="s">
        <v>304</v>
      </c>
      <c r="D408" t="s">
        <v>305</v>
      </c>
      <c r="E408" t="s">
        <v>305</v>
      </c>
      <c r="F408" t="s">
        <v>306</v>
      </c>
      <c r="G408" t="s">
        <v>306</v>
      </c>
      <c r="I408" t="str">
        <f t="shared" si="32"/>
        <v>2019-01-01</v>
      </c>
      <c r="J408" s="10" t="s">
        <v>278</v>
      </c>
      <c r="M408" t="s">
        <v>224</v>
      </c>
      <c r="N408" t="s">
        <v>221</v>
      </c>
      <c r="O408">
        <v>1</v>
      </c>
      <c r="P408">
        <v>1</v>
      </c>
      <c r="Q408" t="str">
        <f t="shared" si="30"/>
        <v>WR.1</v>
      </c>
      <c r="R408" t="str">
        <f t="shared" si="31"/>
        <v>WR.1.1</v>
      </c>
      <c r="S408" t="s">
        <v>395</v>
      </c>
      <c r="T408">
        <v>1.64E-6</v>
      </c>
      <c r="V408" t="s">
        <v>390</v>
      </c>
      <c r="AB408" t="s">
        <v>275</v>
      </c>
      <c r="AC408" t="s">
        <v>394</v>
      </c>
      <c r="AD408" t="s">
        <v>225</v>
      </c>
      <c r="AE408" t="s">
        <v>395</v>
      </c>
      <c r="AF408" t="s">
        <v>321</v>
      </c>
      <c r="AG408" s="32" t="s">
        <v>391</v>
      </c>
      <c r="AH408" s="7" t="s">
        <v>733</v>
      </c>
      <c r="AI408" t="s">
        <v>320</v>
      </c>
      <c r="AJ408" t="s">
        <v>320</v>
      </c>
      <c r="AK408" t="s">
        <v>320</v>
      </c>
    </row>
    <row r="409" spans="1:37" ht="13.25" customHeight="1" x14ac:dyDescent="0.15">
      <c r="A409" t="s">
        <v>303</v>
      </c>
      <c r="B409" t="s">
        <v>302</v>
      </c>
      <c r="C409" t="s">
        <v>304</v>
      </c>
      <c r="D409" t="s">
        <v>305</v>
      </c>
      <c r="E409" t="s">
        <v>305</v>
      </c>
      <c r="F409" t="s">
        <v>306</v>
      </c>
      <c r="G409" t="s">
        <v>306</v>
      </c>
      <c r="I409" t="str">
        <f t="shared" si="32"/>
        <v>2019-01-01</v>
      </c>
      <c r="J409" s="10" t="s">
        <v>278</v>
      </c>
      <c r="M409" t="s">
        <v>473</v>
      </c>
      <c r="N409" t="s">
        <v>221</v>
      </c>
      <c r="O409">
        <v>1</v>
      </c>
      <c r="P409">
        <v>3</v>
      </c>
      <c r="Q409" t="str">
        <f t="shared" si="30"/>
        <v>WR.1</v>
      </c>
      <c r="R409" t="str">
        <f t="shared" si="31"/>
        <v>WR.1.3</v>
      </c>
      <c r="S409" t="s">
        <v>754</v>
      </c>
      <c r="T409" s="43">
        <v>0</v>
      </c>
      <c r="V409" t="s">
        <v>448</v>
      </c>
      <c r="W409" s="45">
        <f>T409</f>
        <v>0</v>
      </c>
      <c r="X409" t="s">
        <v>448</v>
      </c>
      <c r="AB409" t="s">
        <v>275</v>
      </c>
      <c r="AC409" t="s">
        <v>394</v>
      </c>
      <c r="AD409" t="s">
        <v>225</v>
      </c>
      <c r="AE409" t="s">
        <v>696</v>
      </c>
      <c r="AF409" t="s">
        <v>321</v>
      </c>
      <c r="AG409" s="32" t="s">
        <v>474</v>
      </c>
      <c r="AH409" s="7" t="s">
        <v>733</v>
      </c>
      <c r="AI409" t="s">
        <v>320</v>
      </c>
      <c r="AJ409" t="s">
        <v>320</v>
      </c>
      <c r="AK409" t="s">
        <v>320</v>
      </c>
    </row>
    <row r="410" spans="1:37" ht="13.25" customHeight="1" x14ac:dyDescent="0.15">
      <c r="A410" t="s">
        <v>303</v>
      </c>
      <c r="B410" t="s">
        <v>302</v>
      </c>
      <c r="C410" t="s">
        <v>304</v>
      </c>
      <c r="D410" t="s">
        <v>305</v>
      </c>
      <c r="E410" t="s">
        <v>305</v>
      </c>
      <c r="F410" t="s">
        <v>306</v>
      </c>
      <c r="G410" t="s">
        <v>306</v>
      </c>
      <c r="I410" t="str">
        <f t="shared" si="32"/>
        <v>2019-01-01</v>
      </c>
      <c r="J410" s="10" t="s">
        <v>278</v>
      </c>
      <c r="M410" t="s">
        <v>219</v>
      </c>
      <c r="N410" t="s">
        <v>221</v>
      </c>
      <c r="O410">
        <v>2</v>
      </c>
      <c r="P410">
        <v>1</v>
      </c>
      <c r="Q410" t="str">
        <f t="shared" si="30"/>
        <v>WR.2</v>
      </c>
      <c r="R410" t="str">
        <f t="shared" si="31"/>
        <v>WR.2.1</v>
      </c>
      <c r="S410" t="s">
        <v>402</v>
      </c>
      <c r="T410">
        <v>1.366E-5</v>
      </c>
      <c r="V410" t="s">
        <v>390</v>
      </c>
      <c r="AB410" t="s">
        <v>275</v>
      </c>
      <c r="AC410" t="s">
        <v>394</v>
      </c>
      <c r="AD410" t="s">
        <v>401</v>
      </c>
      <c r="AE410" t="s">
        <v>402</v>
      </c>
      <c r="AF410" t="s">
        <v>321</v>
      </c>
      <c r="AG410" s="32" t="s">
        <v>399</v>
      </c>
      <c r="AH410" s="7" t="s">
        <v>733</v>
      </c>
      <c r="AI410" t="s">
        <v>320</v>
      </c>
      <c r="AJ410" t="s">
        <v>320</v>
      </c>
      <c r="AK410" t="s">
        <v>320</v>
      </c>
    </row>
    <row r="411" spans="1:37" ht="13.25" customHeight="1" x14ac:dyDescent="0.15">
      <c r="A411" t="s">
        <v>303</v>
      </c>
      <c r="B411" t="s">
        <v>302</v>
      </c>
      <c r="C411" t="s">
        <v>304</v>
      </c>
      <c r="D411" t="s">
        <v>305</v>
      </c>
      <c r="E411" t="s">
        <v>305</v>
      </c>
      <c r="F411" t="s">
        <v>306</v>
      </c>
      <c r="G411" t="s">
        <v>306</v>
      </c>
      <c r="I411" t="str">
        <f t="shared" si="32"/>
        <v>2019-01-01</v>
      </c>
      <c r="J411" s="10" t="s">
        <v>278</v>
      </c>
      <c r="M411" t="s">
        <v>471</v>
      </c>
      <c r="N411" t="s">
        <v>221</v>
      </c>
      <c r="O411">
        <v>2</v>
      </c>
      <c r="P411">
        <v>3</v>
      </c>
      <c r="Q411" t="str">
        <f t="shared" si="30"/>
        <v>WR.2</v>
      </c>
      <c r="R411" t="str">
        <f t="shared" si="31"/>
        <v>WR.2.3</v>
      </c>
      <c r="S411" t="s">
        <v>753</v>
      </c>
      <c r="T411" s="43">
        <v>0</v>
      </c>
      <c r="V411" t="s">
        <v>448</v>
      </c>
      <c r="W411" s="45">
        <f>T411</f>
        <v>0</v>
      </c>
      <c r="X411" t="s">
        <v>448</v>
      </c>
      <c r="AB411" t="s">
        <v>275</v>
      </c>
      <c r="AC411" t="s">
        <v>394</v>
      </c>
      <c r="AD411" t="s">
        <v>401</v>
      </c>
      <c r="AE411" t="s">
        <v>695</v>
      </c>
      <c r="AF411" t="s">
        <v>321</v>
      </c>
      <c r="AG411" s="32" t="s">
        <v>472</v>
      </c>
      <c r="AH411" s="7" t="s">
        <v>733</v>
      </c>
      <c r="AI411" t="s">
        <v>320</v>
      </c>
      <c r="AJ411" t="s">
        <v>320</v>
      </c>
      <c r="AK411" t="s">
        <v>320</v>
      </c>
    </row>
    <row r="412" spans="1:37" ht="13.25" customHeight="1" x14ac:dyDescent="0.15">
      <c r="A412" s="7" t="s">
        <v>295</v>
      </c>
      <c r="B412" s="7" t="s">
        <v>294</v>
      </c>
      <c r="C412" s="7" t="s">
        <v>296</v>
      </c>
      <c r="D412" s="7" t="s">
        <v>267</v>
      </c>
      <c r="E412" s="7" t="s">
        <v>297</v>
      </c>
      <c r="F412" s="7" t="s">
        <v>298</v>
      </c>
      <c r="G412" s="7" t="s">
        <v>298</v>
      </c>
      <c r="H412" s="7" t="s">
        <v>299</v>
      </c>
      <c r="I412" s="7" t="str">
        <f t="shared" si="32"/>
        <v>2016-01-01</v>
      </c>
      <c r="J412" s="31" t="s">
        <v>69</v>
      </c>
      <c r="M412" t="s">
        <v>29</v>
      </c>
      <c r="N412" t="s">
        <v>38</v>
      </c>
      <c r="O412">
        <v>1</v>
      </c>
      <c r="P412">
        <v>1</v>
      </c>
      <c r="Q412" t="str">
        <f t="shared" si="30"/>
        <v>Em.1</v>
      </c>
      <c r="R412" t="str">
        <f t="shared" si="31"/>
        <v>Em.1.1</v>
      </c>
      <c r="S412" t="s">
        <v>300</v>
      </c>
      <c r="T412" s="27">
        <v>70</v>
      </c>
      <c r="V412" t="s">
        <v>39</v>
      </c>
      <c r="W412" s="28">
        <f>T412*1000000</f>
        <v>70000000</v>
      </c>
      <c r="X412" s="7" t="s">
        <v>39</v>
      </c>
      <c r="Y412" s="7" t="s">
        <v>301</v>
      </c>
      <c r="AB412" s="26" t="s">
        <v>275</v>
      </c>
      <c r="AC412" s="26" t="s">
        <v>318</v>
      </c>
      <c r="AD412" s="26" t="s">
        <v>319</v>
      </c>
      <c r="AE412" s="26" t="s">
        <v>320</v>
      </c>
      <c r="AF412" s="26" t="s">
        <v>731</v>
      </c>
      <c r="AG412" t="s">
        <v>669</v>
      </c>
      <c r="AH412" s="7" t="s">
        <v>785</v>
      </c>
      <c r="AI412" t="s">
        <v>322</v>
      </c>
      <c r="AJ412" t="s">
        <v>323</v>
      </c>
      <c r="AK412" t="s">
        <v>783</v>
      </c>
    </row>
    <row r="413" spans="1:37" ht="13.25" customHeight="1" x14ac:dyDescent="0.15">
      <c r="A413" s="7" t="s">
        <v>295</v>
      </c>
      <c r="B413" s="7" t="s">
        <v>294</v>
      </c>
      <c r="C413" s="7" t="s">
        <v>296</v>
      </c>
      <c r="D413" s="7" t="s">
        <v>267</v>
      </c>
      <c r="E413" s="7" t="s">
        <v>297</v>
      </c>
      <c r="F413" s="7" t="s">
        <v>298</v>
      </c>
      <c r="G413" s="7" t="s">
        <v>298</v>
      </c>
      <c r="H413" s="7" t="s">
        <v>299</v>
      </c>
      <c r="I413" s="7" t="str">
        <f t="shared" si="32"/>
        <v>2016-01-01</v>
      </c>
      <c r="J413" s="31" t="s">
        <v>69</v>
      </c>
      <c r="M413" t="s">
        <v>60</v>
      </c>
      <c r="N413" t="s">
        <v>38</v>
      </c>
      <c r="O413">
        <v>11</v>
      </c>
      <c r="P413">
        <v>11</v>
      </c>
      <c r="Q413" t="str">
        <f t="shared" si="30"/>
        <v>Em.11</v>
      </c>
      <c r="R413" t="str">
        <f t="shared" si="31"/>
        <v>Em.11.11</v>
      </c>
      <c r="S413" t="s">
        <v>336</v>
      </c>
      <c r="T413" s="27">
        <v>600</v>
      </c>
      <c r="V413" t="s">
        <v>39</v>
      </c>
      <c r="W413" s="39">
        <f>T413</f>
        <v>600</v>
      </c>
      <c r="X413" t="s">
        <v>39</v>
      </c>
      <c r="Y413" s="7" t="s">
        <v>301</v>
      </c>
      <c r="AB413" s="26" t="s">
        <v>275</v>
      </c>
      <c r="AC413" s="26" t="s">
        <v>318</v>
      </c>
      <c r="AD413" s="26" t="s">
        <v>630</v>
      </c>
      <c r="AE413" s="26" t="s">
        <v>645</v>
      </c>
      <c r="AF413" s="26" t="s">
        <v>731</v>
      </c>
      <c r="AI413" t="s">
        <v>633</v>
      </c>
      <c r="AJ413" t="s">
        <v>646</v>
      </c>
      <c r="AK413" t="s">
        <v>645</v>
      </c>
    </row>
    <row r="414" spans="1:37" ht="13.25" customHeight="1" x14ac:dyDescent="0.15">
      <c r="A414" s="7" t="s">
        <v>295</v>
      </c>
      <c r="B414" s="7" t="s">
        <v>294</v>
      </c>
      <c r="C414" s="7" t="s">
        <v>296</v>
      </c>
      <c r="D414" s="7" t="s">
        <v>267</v>
      </c>
      <c r="E414" s="7" t="s">
        <v>297</v>
      </c>
      <c r="F414" s="7" t="s">
        <v>298</v>
      </c>
      <c r="G414" s="7" t="s">
        <v>298</v>
      </c>
      <c r="H414" s="7" t="s">
        <v>299</v>
      </c>
      <c r="I414" s="7" t="str">
        <f t="shared" si="32"/>
        <v>2016-01-01</v>
      </c>
      <c r="J414" s="31" t="s">
        <v>69</v>
      </c>
      <c r="M414" t="s">
        <v>403</v>
      </c>
      <c r="N414" t="s">
        <v>38</v>
      </c>
      <c r="O414">
        <v>13</v>
      </c>
      <c r="P414">
        <v>1</v>
      </c>
      <c r="Q414" t="str">
        <f t="shared" si="30"/>
        <v>Em.13</v>
      </c>
      <c r="R414" t="str">
        <f t="shared" si="31"/>
        <v>Em.13.1</v>
      </c>
      <c r="S414" t="s">
        <v>404</v>
      </c>
      <c r="T414" s="27">
        <v>79</v>
      </c>
      <c r="V414" s="26" t="s">
        <v>405</v>
      </c>
      <c r="W414" s="39">
        <f>T414</f>
        <v>79</v>
      </c>
      <c r="X414" s="26" t="s">
        <v>405</v>
      </c>
      <c r="Y414" s="7" t="s">
        <v>301</v>
      </c>
      <c r="AB414" s="26" t="s">
        <v>275</v>
      </c>
      <c r="AC414" s="26" t="s">
        <v>318</v>
      </c>
      <c r="AD414" s="26" t="s">
        <v>559</v>
      </c>
      <c r="AE414" s="26" t="s">
        <v>560</v>
      </c>
      <c r="AF414" s="26" t="s">
        <v>731</v>
      </c>
      <c r="AH414" s="26"/>
      <c r="AI414" t="s">
        <v>561</v>
      </c>
      <c r="AJ414" t="s">
        <v>562</v>
      </c>
      <c r="AK414" t="s">
        <v>790</v>
      </c>
    </row>
    <row r="415" spans="1:37" ht="13.25" customHeight="1" x14ac:dyDescent="0.15">
      <c r="A415" s="7" t="s">
        <v>295</v>
      </c>
      <c r="B415" s="7" t="s">
        <v>294</v>
      </c>
      <c r="C415" s="7" t="s">
        <v>296</v>
      </c>
      <c r="D415" s="7" t="s">
        <v>267</v>
      </c>
      <c r="E415" s="7" t="s">
        <v>297</v>
      </c>
      <c r="F415" s="7" t="s">
        <v>298</v>
      </c>
      <c r="G415" s="7" t="s">
        <v>298</v>
      </c>
      <c r="H415" s="7" t="s">
        <v>299</v>
      </c>
      <c r="I415" s="7" t="str">
        <f t="shared" si="32"/>
        <v>2016-01-01</v>
      </c>
      <c r="J415" s="31" t="s">
        <v>69</v>
      </c>
      <c r="M415" t="s">
        <v>423</v>
      </c>
      <c r="N415" t="s">
        <v>38</v>
      </c>
      <c r="O415">
        <v>13</v>
      </c>
      <c r="P415">
        <v>29</v>
      </c>
      <c r="Q415" t="str">
        <f t="shared" si="30"/>
        <v>Em.13</v>
      </c>
      <c r="R415" t="str">
        <f t="shared" si="31"/>
        <v>Em.13.29</v>
      </c>
      <c r="S415" t="s">
        <v>424</v>
      </c>
      <c r="T415" s="27">
        <v>0.16600000000000001</v>
      </c>
      <c r="V415" s="26" t="s">
        <v>425</v>
      </c>
      <c r="W415" s="39">
        <f>T415</f>
        <v>0.16600000000000001</v>
      </c>
      <c r="X415" s="26" t="str">
        <f>V415</f>
        <v>tonnes of CO2e/ tonne of hydrocarbon production available for sale</v>
      </c>
      <c r="Y415" s="7" t="s">
        <v>301</v>
      </c>
      <c r="AB415" s="26" t="s">
        <v>275</v>
      </c>
      <c r="AC415" s="26" t="s">
        <v>318</v>
      </c>
      <c r="AD415" s="26" t="s">
        <v>559</v>
      </c>
      <c r="AE415" s="26" t="s">
        <v>424</v>
      </c>
      <c r="AF415" s="26" t="s">
        <v>731</v>
      </c>
      <c r="AH415" s="26"/>
      <c r="AI415" t="s">
        <v>320</v>
      </c>
      <c r="AJ415" t="s">
        <v>320</v>
      </c>
      <c r="AK415" t="s">
        <v>320</v>
      </c>
    </row>
    <row r="416" spans="1:37" ht="13.25" customHeight="1" x14ac:dyDescent="0.15">
      <c r="A416" s="7" t="s">
        <v>295</v>
      </c>
      <c r="B416" s="7" t="s">
        <v>294</v>
      </c>
      <c r="C416" s="7" t="s">
        <v>296</v>
      </c>
      <c r="D416" s="7" t="s">
        <v>267</v>
      </c>
      <c r="E416" s="7" t="s">
        <v>297</v>
      </c>
      <c r="F416" s="7" t="s">
        <v>298</v>
      </c>
      <c r="G416" s="7" t="s">
        <v>298</v>
      </c>
      <c r="H416" s="7" t="s">
        <v>299</v>
      </c>
      <c r="I416" s="7" t="str">
        <f t="shared" si="32"/>
        <v>2016-01-01</v>
      </c>
      <c r="J416" s="31" t="s">
        <v>69</v>
      </c>
      <c r="M416" t="s">
        <v>426</v>
      </c>
      <c r="N416" t="s">
        <v>38</v>
      </c>
      <c r="O416">
        <v>13</v>
      </c>
      <c r="P416">
        <v>30</v>
      </c>
      <c r="Q416" t="str">
        <f t="shared" si="30"/>
        <v>Em.13</v>
      </c>
      <c r="R416" t="str">
        <f t="shared" si="31"/>
        <v>Em.13.30</v>
      </c>
      <c r="S416" t="s">
        <v>427</v>
      </c>
      <c r="T416" s="27">
        <v>1.18</v>
      </c>
      <c r="V416" s="26" t="s">
        <v>428</v>
      </c>
      <c r="W416" s="39">
        <f>T416</f>
        <v>1.18</v>
      </c>
      <c r="X416" s="26" t="str">
        <f>V416</f>
        <v>tonnes of CO2e/UEDC</v>
      </c>
      <c r="Y416" s="7" t="s">
        <v>301</v>
      </c>
      <c r="AB416" s="26" t="s">
        <v>275</v>
      </c>
      <c r="AC416" s="26" t="s">
        <v>318</v>
      </c>
      <c r="AD416" s="26" t="s">
        <v>559</v>
      </c>
      <c r="AE416" s="26" t="s">
        <v>427</v>
      </c>
      <c r="AF416" s="26" t="s">
        <v>731</v>
      </c>
      <c r="AH416" s="26"/>
      <c r="AI416" t="s">
        <v>320</v>
      </c>
      <c r="AJ416" t="s">
        <v>320</v>
      </c>
      <c r="AK416" t="s">
        <v>320</v>
      </c>
    </row>
    <row r="417" spans="1:37" ht="13.25" customHeight="1" x14ac:dyDescent="0.15">
      <c r="A417" s="7" t="s">
        <v>295</v>
      </c>
      <c r="B417" s="7" t="s">
        <v>294</v>
      </c>
      <c r="C417" s="7" t="s">
        <v>296</v>
      </c>
      <c r="D417" s="7" t="s">
        <v>267</v>
      </c>
      <c r="E417" s="7" t="s">
        <v>297</v>
      </c>
      <c r="F417" s="7" t="s">
        <v>298</v>
      </c>
      <c r="G417" s="7" t="s">
        <v>298</v>
      </c>
      <c r="H417" s="7" t="s">
        <v>299</v>
      </c>
      <c r="I417" s="7" t="str">
        <f t="shared" si="32"/>
        <v>2016-01-01</v>
      </c>
      <c r="J417" s="31" t="s">
        <v>69</v>
      </c>
      <c r="M417" t="s">
        <v>430</v>
      </c>
      <c r="N417" t="s">
        <v>38</v>
      </c>
      <c r="O417">
        <v>13</v>
      </c>
      <c r="P417">
        <v>31</v>
      </c>
      <c r="Q417" t="str">
        <f t="shared" si="30"/>
        <v>Em.13</v>
      </c>
      <c r="R417" t="str">
        <f t="shared" si="31"/>
        <v>Em.13.31</v>
      </c>
      <c r="S417" t="s">
        <v>431</v>
      </c>
      <c r="T417" s="27">
        <v>0.99</v>
      </c>
      <c r="V417" s="26" t="s">
        <v>432</v>
      </c>
      <c r="W417" s="39">
        <f>T417</f>
        <v>0.99</v>
      </c>
      <c r="X417" s="26" t="str">
        <f>V417</f>
        <v>tonnes of CO2e/tonne of high-value petrochemicals produced</v>
      </c>
      <c r="Y417" s="7" t="s">
        <v>301</v>
      </c>
      <c r="AB417" s="26" t="s">
        <v>275</v>
      </c>
      <c r="AC417" s="26" t="s">
        <v>318</v>
      </c>
      <c r="AD417" s="26" t="s">
        <v>559</v>
      </c>
      <c r="AE417" s="26" t="s">
        <v>431</v>
      </c>
      <c r="AF417" s="26" t="s">
        <v>731</v>
      </c>
      <c r="AH417" s="26"/>
      <c r="AI417" t="s">
        <v>320</v>
      </c>
      <c r="AJ417" t="s">
        <v>320</v>
      </c>
      <c r="AK417" t="s">
        <v>320</v>
      </c>
    </row>
    <row r="418" spans="1:37" ht="13.25" customHeight="1" x14ac:dyDescent="0.15">
      <c r="A418" s="7" t="s">
        <v>295</v>
      </c>
      <c r="B418" s="7" t="s">
        <v>294</v>
      </c>
      <c r="C418" s="7" t="s">
        <v>296</v>
      </c>
      <c r="D418" s="7" t="s">
        <v>267</v>
      </c>
      <c r="E418" s="7" t="s">
        <v>297</v>
      </c>
      <c r="F418" s="7" t="s">
        <v>298</v>
      </c>
      <c r="G418" s="7" t="s">
        <v>298</v>
      </c>
      <c r="H418" s="7" t="s">
        <v>299</v>
      </c>
      <c r="I418" s="7" t="str">
        <f t="shared" si="32"/>
        <v>2016-01-01</v>
      </c>
      <c r="J418" s="31" t="s">
        <v>69</v>
      </c>
      <c r="M418" t="s">
        <v>152</v>
      </c>
      <c r="N418" t="s">
        <v>38</v>
      </c>
      <c r="O418">
        <v>17</v>
      </c>
      <c r="P418">
        <v>10</v>
      </c>
      <c r="Q418" t="str">
        <f t="shared" si="30"/>
        <v>Em.17</v>
      </c>
      <c r="R418" t="str">
        <f t="shared" si="31"/>
        <v>Em.17.10</v>
      </c>
      <c r="S418" t="s">
        <v>804</v>
      </c>
      <c r="T418" s="27">
        <v>113</v>
      </c>
      <c r="V418" s="26" t="s">
        <v>797</v>
      </c>
      <c r="W418" s="40">
        <f>T418*1000</f>
        <v>113000</v>
      </c>
      <c r="X418" s="7" t="s">
        <v>784</v>
      </c>
      <c r="Y418" s="7" t="s">
        <v>301</v>
      </c>
      <c r="AB418" s="26" t="s">
        <v>275</v>
      </c>
      <c r="AC418" s="26" t="s">
        <v>318</v>
      </c>
      <c r="AD418" s="26" t="s">
        <v>344</v>
      </c>
      <c r="AE418" s="26" t="s">
        <v>345</v>
      </c>
      <c r="AF418" t="s">
        <v>731</v>
      </c>
      <c r="AG418" t="s">
        <v>670</v>
      </c>
      <c r="AH418" s="7" t="s">
        <v>788</v>
      </c>
      <c r="AI418" t="s">
        <v>320</v>
      </c>
      <c r="AJ418" t="s">
        <v>320</v>
      </c>
      <c r="AK418" t="s">
        <v>320</v>
      </c>
    </row>
    <row r="419" spans="1:37" ht="13.25" customHeight="1" x14ac:dyDescent="0.15">
      <c r="A419" s="7" t="s">
        <v>295</v>
      </c>
      <c r="B419" s="7" t="s">
        <v>294</v>
      </c>
      <c r="C419" s="7" t="s">
        <v>296</v>
      </c>
      <c r="D419" s="7" t="s">
        <v>267</v>
      </c>
      <c r="E419" s="7" t="s">
        <v>297</v>
      </c>
      <c r="F419" s="7" t="s">
        <v>298</v>
      </c>
      <c r="G419" s="7" t="s">
        <v>298</v>
      </c>
      <c r="H419" s="7" t="s">
        <v>299</v>
      </c>
      <c r="I419" s="7" t="str">
        <f t="shared" si="32"/>
        <v>2016-01-01</v>
      </c>
      <c r="J419" s="31" t="s">
        <v>69</v>
      </c>
      <c r="M419" t="s">
        <v>145</v>
      </c>
      <c r="N419" t="s">
        <v>38</v>
      </c>
      <c r="O419">
        <v>17</v>
      </c>
      <c r="P419">
        <v>13</v>
      </c>
      <c r="Q419" t="str">
        <f t="shared" si="30"/>
        <v>Em.17</v>
      </c>
      <c r="R419" t="str">
        <f t="shared" si="31"/>
        <v>Em.17.13</v>
      </c>
      <c r="S419" t="s">
        <v>805</v>
      </c>
      <c r="T419" s="27">
        <v>83</v>
      </c>
      <c r="V419" s="26" t="s">
        <v>797</v>
      </c>
      <c r="W419" s="40">
        <f>T419*1000</f>
        <v>83000</v>
      </c>
      <c r="X419" s="7" t="s">
        <v>784</v>
      </c>
      <c r="Y419" s="7" t="s">
        <v>301</v>
      </c>
      <c r="AB419" s="26" t="s">
        <v>275</v>
      </c>
      <c r="AC419" s="26" t="s">
        <v>318</v>
      </c>
      <c r="AD419" s="26" t="s">
        <v>344</v>
      </c>
      <c r="AE419" s="26" t="s">
        <v>363</v>
      </c>
      <c r="AF419" t="s">
        <v>731</v>
      </c>
      <c r="AG419" t="s">
        <v>672</v>
      </c>
      <c r="AH419" s="7" t="s">
        <v>788</v>
      </c>
      <c r="AI419" t="s">
        <v>320</v>
      </c>
      <c r="AJ419" t="s">
        <v>320</v>
      </c>
      <c r="AK419" t="s">
        <v>320</v>
      </c>
    </row>
    <row r="420" spans="1:37" ht="13.25" customHeight="1" x14ac:dyDescent="0.15">
      <c r="A420" s="7" t="s">
        <v>295</v>
      </c>
      <c r="B420" s="7" t="s">
        <v>294</v>
      </c>
      <c r="C420" s="7" t="s">
        <v>296</v>
      </c>
      <c r="D420" s="7" t="s">
        <v>267</v>
      </c>
      <c r="E420" s="7" t="s">
        <v>297</v>
      </c>
      <c r="F420" s="7" t="s">
        <v>298</v>
      </c>
      <c r="G420" s="7" t="s">
        <v>298</v>
      </c>
      <c r="H420" s="7" t="s">
        <v>299</v>
      </c>
      <c r="I420" s="7" t="str">
        <f t="shared" si="32"/>
        <v>2016-01-01</v>
      </c>
      <c r="J420" s="31" t="s">
        <v>69</v>
      </c>
      <c r="M420" t="s">
        <v>146</v>
      </c>
      <c r="N420" t="s">
        <v>38</v>
      </c>
      <c r="O420">
        <v>17</v>
      </c>
      <c r="P420">
        <v>14</v>
      </c>
      <c r="Q420" t="str">
        <f t="shared" si="30"/>
        <v>Em.17</v>
      </c>
      <c r="R420" t="str">
        <f t="shared" si="31"/>
        <v>Em.17.14</v>
      </c>
      <c r="S420" t="s">
        <v>798</v>
      </c>
      <c r="T420" s="27">
        <v>153</v>
      </c>
      <c r="V420" s="26" t="s">
        <v>797</v>
      </c>
      <c r="W420" s="40">
        <f>T420*1000</f>
        <v>153000</v>
      </c>
      <c r="X420" s="7" t="s">
        <v>784</v>
      </c>
      <c r="Y420" s="7" t="s">
        <v>301</v>
      </c>
      <c r="AB420" s="26" t="s">
        <v>275</v>
      </c>
      <c r="AC420" s="26" t="s">
        <v>318</v>
      </c>
      <c r="AD420" s="26" t="s">
        <v>344</v>
      </c>
      <c r="AE420" s="26" t="s">
        <v>662</v>
      </c>
      <c r="AF420" t="s">
        <v>731</v>
      </c>
      <c r="AG420" t="s">
        <v>673</v>
      </c>
      <c r="AH420" s="7" t="s">
        <v>788</v>
      </c>
      <c r="AI420" t="s">
        <v>320</v>
      </c>
      <c r="AJ420" t="s">
        <v>320</v>
      </c>
      <c r="AK420" t="s">
        <v>320</v>
      </c>
    </row>
    <row r="421" spans="1:37" ht="13.25" customHeight="1" x14ac:dyDescent="0.15">
      <c r="A421" s="7" t="s">
        <v>295</v>
      </c>
      <c r="B421" s="7" t="s">
        <v>294</v>
      </c>
      <c r="C421" s="7" t="s">
        <v>296</v>
      </c>
      <c r="D421" s="7" t="s">
        <v>267</v>
      </c>
      <c r="E421" s="7" t="s">
        <v>297</v>
      </c>
      <c r="F421" s="7" t="s">
        <v>298</v>
      </c>
      <c r="G421" s="7" t="s">
        <v>298</v>
      </c>
      <c r="H421" s="7" t="s">
        <v>299</v>
      </c>
      <c r="I421" s="7" t="str">
        <f t="shared" si="32"/>
        <v>2016-01-01</v>
      </c>
      <c r="J421" s="31" t="s">
        <v>69</v>
      </c>
      <c r="M421" t="s">
        <v>156</v>
      </c>
      <c r="N421" t="s">
        <v>38</v>
      </c>
      <c r="O421">
        <v>17</v>
      </c>
      <c r="P421">
        <v>2</v>
      </c>
      <c r="Q421" t="str">
        <f t="shared" si="30"/>
        <v>Em.17</v>
      </c>
      <c r="R421" t="str">
        <f t="shared" si="31"/>
        <v>Em.17.2</v>
      </c>
      <c r="S421" t="s">
        <v>369</v>
      </c>
      <c r="T421" s="27">
        <v>8</v>
      </c>
      <c r="V421" s="26" t="s">
        <v>346</v>
      </c>
      <c r="W421" s="41">
        <f>T421</f>
        <v>8</v>
      </c>
      <c r="X421" s="7" t="s">
        <v>784</v>
      </c>
      <c r="Y421" s="7" t="s">
        <v>301</v>
      </c>
      <c r="AB421" s="26" t="s">
        <v>275</v>
      </c>
      <c r="AC421" s="26" t="s">
        <v>318</v>
      </c>
      <c r="AD421" s="26" t="s">
        <v>344</v>
      </c>
      <c r="AE421" s="26" t="s">
        <v>665</v>
      </c>
      <c r="AF421" t="s">
        <v>731</v>
      </c>
      <c r="AH421" s="7"/>
      <c r="AI421" t="s">
        <v>320</v>
      </c>
      <c r="AJ421" t="s">
        <v>320</v>
      </c>
      <c r="AK421" t="s">
        <v>320</v>
      </c>
    </row>
    <row r="422" spans="1:37" ht="13.25" customHeight="1" x14ac:dyDescent="0.15">
      <c r="A422" s="7" t="s">
        <v>295</v>
      </c>
      <c r="B422" s="7" t="s">
        <v>294</v>
      </c>
      <c r="C422" s="7" t="s">
        <v>296</v>
      </c>
      <c r="D422" s="7" t="s">
        <v>267</v>
      </c>
      <c r="E422" s="7" t="s">
        <v>297</v>
      </c>
      <c r="F422" s="7" t="s">
        <v>298</v>
      </c>
      <c r="G422" s="7" t="s">
        <v>298</v>
      </c>
      <c r="H422" s="7" t="s">
        <v>772</v>
      </c>
      <c r="I422" s="7" t="str">
        <f t="shared" si="32"/>
        <v>2016-01-01</v>
      </c>
      <c r="J422" s="31" t="s">
        <v>69</v>
      </c>
      <c r="M422" t="s">
        <v>156</v>
      </c>
      <c r="N422" t="s">
        <v>38</v>
      </c>
      <c r="O422">
        <v>17</v>
      </c>
      <c r="P422">
        <v>2</v>
      </c>
      <c r="Q422" t="str">
        <f t="shared" si="30"/>
        <v>Em.17</v>
      </c>
      <c r="R422" t="str">
        <f t="shared" si="31"/>
        <v>Em.17.2</v>
      </c>
      <c r="S422" t="s">
        <v>368</v>
      </c>
      <c r="T422" s="27">
        <v>0</v>
      </c>
      <c r="V422" s="26" t="s">
        <v>346</v>
      </c>
      <c r="W422" s="41">
        <f>T422</f>
        <v>0</v>
      </c>
      <c r="X422" s="7" t="s">
        <v>784</v>
      </c>
      <c r="Y422" s="7" t="s">
        <v>301</v>
      </c>
      <c r="AB422" s="26" t="s">
        <v>275</v>
      </c>
      <c r="AC422" s="26" t="s">
        <v>318</v>
      </c>
      <c r="AD422" s="26" t="s">
        <v>344</v>
      </c>
      <c r="AE422" s="26" t="s">
        <v>665</v>
      </c>
      <c r="AF422" t="s">
        <v>731</v>
      </c>
      <c r="AH422" s="7"/>
      <c r="AI422" t="s">
        <v>320</v>
      </c>
      <c r="AJ422" t="s">
        <v>320</v>
      </c>
      <c r="AK422" t="s">
        <v>320</v>
      </c>
    </row>
    <row r="423" spans="1:37" ht="13.25" customHeight="1" x14ac:dyDescent="0.15">
      <c r="A423" s="7" t="s">
        <v>295</v>
      </c>
      <c r="B423" s="7" t="s">
        <v>294</v>
      </c>
      <c r="C423" s="7" t="s">
        <v>296</v>
      </c>
      <c r="D423" s="7" t="s">
        <v>267</v>
      </c>
      <c r="E423" s="7" t="s">
        <v>297</v>
      </c>
      <c r="F423" s="7" t="s">
        <v>298</v>
      </c>
      <c r="G423" s="7" t="s">
        <v>298</v>
      </c>
      <c r="H423" s="7" t="s">
        <v>299</v>
      </c>
      <c r="I423" s="7" t="str">
        <f t="shared" si="32"/>
        <v>2016-01-01</v>
      </c>
      <c r="J423" s="31" t="s">
        <v>69</v>
      </c>
      <c r="M423" t="s">
        <v>86</v>
      </c>
      <c r="N423" t="s">
        <v>38</v>
      </c>
      <c r="O423">
        <v>4</v>
      </c>
      <c r="P423">
        <v>10</v>
      </c>
      <c r="Q423" t="str">
        <f t="shared" si="30"/>
        <v>Em.4</v>
      </c>
      <c r="R423" t="str">
        <f t="shared" si="31"/>
        <v>Em.4.10</v>
      </c>
      <c r="S423" t="s">
        <v>370</v>
      </c>
      <c r="T423" s="27">
        <v>21</v>
      </c>
      <c r="V423" s="26" t="s">
        <v>346</v>
      </c>
      <c r="W423" s="39">
        <f>T423</f>
        <v>21</v>
      </c>
      <c r="X423" t="s">
        <v>39</v>
      </c>
      <c r="Y423" s="7" t="s">
        <v>301</v>
      </c>
      <c r="AB423" s="26" t="s">
        <v>275</v>
      </c>
      <c r="AC423" s="26" t="s">
        <v>318</v>
      </c>
      <c r="AD423" s="26" t="s">
        <v>372</v>
      </c>
      <c r="AE423" s="26" t="s">
        <v>652</v>
      </c>
      <c r="AF423" s="26" t="s">
        <v>731</v>
      </c>
      <c r="AH423" s="26"/>
      <c r="AI423" t="s">
        <v>320</v>
      </c>
      <c r="AJ423" t="s">
        <v>320</v>
      </c>
      <c r="AK423" t="s">
        <v>320</v>
      </c>
    </row>
    <row r="424" spans="1:37" ht="13.25" customHeight="1" x14ac:dyDescent="0.15">
      <c r="A424" s="7" t="s">
        <v>295</v>
      </c>
      <c r="B424" s="7" t="s">
        <v>294</v>
      </c>
      <c r="C424" s="7" t="s">
        <v>296</v>
      </c>
      <c r="D424" s="7" t="s">
        <v>267</v>
      </c>
      <c r="E424" s="7" t="s">
        <v>297</v>
      </c>
      <c r="F424" s="7" t="s">
        <v>298</v>
      </c>
      <c r="G424" s="7" t="s">
        <v>298</v>
      </c>
      <c r="H424" s="7" t="s">
        <v>299</v>
      </c>
      <c r="I424" s="7" t="str">
        <f t="shared" si="32"/>
        <v>2016-01-01</v>
      </c>
      <c r="J424" s="31" t="s">
        <v>69</v>
      </c>
      <c r="M424" t="s">
        <v>70</v>
      </c>
      <c r="N424" t="s">
        <v>38</v>
      </c>
      <c r="O424">
        <v>4</v>
      </c>
      <c r="P424">
        <v>7</v>
      </c>
      <c r="Q424" t="str">
        <f t="shared" si="30"/>
        <v>Em.4</v>
      </c>
      <c r="R424" t="str">
        <f t="shared" si="31"/>
        <v>Em.4.7</v>
      </c>
      <c r="S424" t="s">
        <v>374</v>
      </c>
      <c r="T424" s="27">
        <v>67</v>
      </c>
      <c r="V424" s="26" t="s">
        <v>375</v>
      </c>
      <c r="W424" s="28">
        <f>T424*1000000</f>
        <v>67000000</v>
      </c>
      <c r="X424" t="s">
        <v>39</v>
      </c>
      <c r="Y424" s="7" t="s">
        <v>301</v>
      </c>
      <c r="AB424" s="26" t="s">
        <v>275</v>
      </c>
      <c r="AC424" s="26" t="s">
        <v>318</v>
      </c>
      <c r="AD424" s="26" t="s">
        <v>372</v>
      </c>
      <c r="AE424" s="26" t="s">
        <v>374</v>
      </c>
      <c r="AF424" s="26" t="s">
        <v>731</v>
      </c>
      <c r="AH424" s="26"/>
      <c r="AI424" t="s">
        <v>320</v>
      </c>
      <c r="AJ424" t="s">
        <v>320</v>
      </c>
      <c r="AK424" t="s">
        <v>320</v>
      </c>
    </row>
    <row r="425" spans="1:37" ht="13.25" customHeight="1" x14ac:dyDescent="0.15">
      <c r="A425" s="7" t="s">
        <v>295</v>
      </c>
      <c r="B425" s="7" t="s">
        <v>294</v>
      </c>
      <c r="C425" s="7" t="s">
        <v>296</v>
      </c>
      <c r="D425" s="7" t="s">
        <v>267</v>
      </c>
      <c r="E425" s="7" t="s">
        <v>297</v>
      </c>
      <c r="F425" s="7" t="s">
        <v>298</v>
      </c>
      <c r="G425" s="7" t="s">
        <v>298</v>
      </c>
      <c r="H425" s="7" t="s">
        <v>299</v>
      </c>
      <c r="I425" s="7" t="str">
        <f t="shared" si="32"/>
        <v>2016-01-01</v>
      </c>
      <c r="J425" s="31" t="s">
        <v>69</v>
      </c>
      <c r="M425" t="s">
        <v>74</v>
      </c>
      <c r="N425" t="s">
        <v>38</v>
      </c>
      <c r="O425">
        <v>4</v>
      </c>
      <c r="P425">
        <v>8</v>
      </c>
      <c r="Q425" t="str">
        <f t="shared" si="30"/>
        <v>Em.4</v>
      </c>
      <c r="R425" t="str">
        <f t="shared" si="31"/>
        <v>Em.4.8</v>
      </c>
      <c r="S425" t="s">
        <v>799</v>
      </c>
      <c r="T425" s="27">
        <v>138</v>
      </c>
      <c r="V425" s="26" t="s">
        <v>797</v>
      </c>
      <c r="W425" s="26">
        <f>T425*1000</f>
        <v>138000</v>
      </c>
      <c r="X425" t="s">
        <v>39</v>
      </c>
      <c r="Y425" s="7" t="s">
        <v>301</v>
      </c>
      <c r="AB425" s="26" t="s">
        <v>275</v>
      </c>
      <c r="AC425" s="26" t="s">
        <v>318</v>
      </c>
      <c r="AD425" s="26" t="s">
        <v>372</v>
      </c>
      <c r="AE425" s="26" t="s">
        <v>795</v>
      </c>
      <c r="AF425" s="26" t="s">
        <v>731</v>
      </c>
      <c r="AH425" s="26"/>
      <c r="AI425" t="s">
        <v>320</v>
      </c>
      <c r="AJ425" t="s">
        <v>320</v>
      </c>
      <c r="AK425" t="s">
        <v>320</v>
      </c>
    </row>
    <row r="426" spans="1:37" ht="13.25" customHeight="1" x14ac:dyDescent="0.15">
      <c r="A426" s="7" t="s">
        <v>295</v>
      </c>
      <c r="B426" s="7" t="s">
        <v>294</v>
      </c>
      <c r="C426" s="7" t="s">
        <v>296</v>
      </c>
      <c r="D426" s="7" t="s">
        <v>267</v>
      </c>
      <c r="E426" s="7" t="s">
        <v>297</v>
      </c>
      <c r="F426" s="7" t="s">
        <v>298</v>
      </c>
      <c r="G426" s="7" t="s">
        <v>298</v>
      </c>
      <c r="H426" s="7" t="s">
        <v>299</v>
      </c>
      <c r="I426" s="7" t="str">
        <f t="shared" si="32"/>
        <v>2016-01-01</v>
      </c>
      <c r="J426" s="31" t="s">
        <v>69</v>
      </c>
      <c r="M426" t="s">
        <v>84</v>
      </c>
      <c r="N426" t="s">
        <v>38</v>
      </c>
      <c r="O426">
        <v>4</v>
      </c>
      <c r="P426">
        <v>9</v>
      </c>
      <c r="Q426" t="str">
        <f t="shared" si="30"/>
        <v>Em.4</v>
      </c>
      <c r="R426" t="str">
        <f t="shared" si="31"/>
        <v>Em.4.9</v>
      </c>
      <c r="S426" t="s">
        <v>796</v>
      </c>
      <c r="T426" s="27">
        <v>1</v>
      </c>
      <c r="V426" s="26" t="s">
        <v>797</v>
      </c>
      <c r="W426" s="26">
        <f>T426*1000</f>
        <v>1000</v>
      </c>
      <c r="X426" t="s">
        <v>39</v>
      </c>
      <c r="Y426" s="7" t="s">
        <v>301</v>
      </c>
      <c r="AB426" s="26" t="s">
        <v>275</v>
      </c>
      <c r="AC426" s="26" t="s">
        <v>318</v>
      </c>
      <c r="AD426" s="26" t="s">
        <v>372</v>
      </c>
      <c r="AE426" s="26" t="s">
        <v>796</v>
      </c>
      <c r="AF426" s="26" t="s">
        <v>731</v>
      </c>
      <c r="AH426" s="26"/>
      <c r="AI426" t="s">
        <v>320</v>
      </c>
      <c r="AJ426" t="s">
        <v>320</v>
      </c>
      <c r="AK426" t="s">
        <v>320</v>
      </c>
    </row>
    <row r="427" spans="1:37" ht="13.25" customHeight="1" x14ac:dyDescent="0.15">
      <c r="A427" s="7" t="s">
        <v>295</v>
      </c>
      <c r="B427" s="7" t="s">
        <v>294</v>
      </c>
      <c r="C427" s="7" t="s">
        <v>296</v>
      </c>
      <c r="D427" s="7" t="s">
        <v>267</v>
      </c>
      <c r="E427" s="7" t="s">
        <v>297</v>
      </c>
      <c r="F427" s="7" t="s">
        <v>298</v>
      </c>
      <c r="G427" s="7" t="s">
        <v>298</v>
      </c>
      <c r="H427" s="7" t="s">
        <v>299</v>
      </c>
      <c r="I427" s="7" t="str">
        <f t="shared" si="32"/>
        <v>2016-01-01</v>
      </c>
      <c r="J427" s="31" t="s">
        <v>69</v>
      </c>
      <c r="M427" t="s">
        <v>411</v>
      </c>
      <c r="N427" t="s">
        <v>38</v>
      </c>
      <c r="O427">
        <v>5</v>
      </c>
      <c r="P427">
        <v>1</v>
      </c>
      <c r="Q427" t="str">
        <f t="shared" si="30"/>
        <v>Em.5</v>
      </c>
      <c r="R427" t="str">
        <f t="shared" si="31"/>
        <v>Em.5.1</v>
      </c>
      <c r="S427" t="s">
        <v>412</v>
      </c>
      <c r="T427" s="27">
        <v>18.7</v>
      </c>
      <c r="V427" t="s">
        <v>410</v>
      </c>
      <c r="W427" s="28">
        <f>T427*1000000</f>
        <v>18700000</v>
      </c>
      <c r="X427" t="s">
        <v>39</v>
      </c>
      <c r="Y427" s="7" t="s">
        <v>301</v>
      </c>
      <c r="AB427" s="26" t="s">
        <v>275</v>
      </c>
      <c r="AC427" s="26" t="s">
        <v>318</v>
      </c>
      <c r="AD427" s="26" t="s">
        <v>677</v>
      </c>
      <c r="AE427" s="26" t="s">
        <v>678</v>
      </c>
      <c r="AF427" s="26" t="s">
        <v>731</v>
      </c>
      <c r="AI427" t="s">
        <v>320</v>
      </c>
      <c r="AJ427" t="s">
        <v>320</v>
      </c>
      <c r="AK427" t="s">
        <v>320</v>
      </c>
    </row>
    <row r="428" spans="1:37" ht="13.25" customHeight="1" x14ac:dyDescent="0.15">
      <c r="A428" s="7" t="s">
        <v>295</v>
      </c>
      <c r="B428" s="7" t="s">
        <v>294</v>
      </c>
      <c r="C428" s="7" t="s">
        <v>296</v>
      </c>
      <c r="D428" s="7" t="s">
        <v>267</v>
      </c>
      <c r="E428" s="7" t="s">
        <v>297</v>
      </c>
      <c r="F428" s="7" t="s">
        <v>298</v>
      </c>
      <c r="G428" s="7" t="s">
        <v>298</v>
      </c>
      <c r="H428" s="7" t="s">
        <v>299</v>
      </c>
      <c r="I428" s="7" t="str">
        <f t="shared" si="32"/>
        <v>2016-01-01</v>
      </c>
      <c r="J428" s="31" t="s">
        <v>69</v>
      </c>
      <c r="M428" t="s">
        <v>413</v>
      </c>
      <c r="N428" t="s">
        <v>38</v>
      </c>
      <c r="O428">
        <v>5</v>
      </c>
      <c r="P428">
        <v>2</v>
      </c>
      <c r="Q428" t="str">
        <f t="shared" si="30"/>
        <v>Em.5</v>
      </c>
      <c r="R428" t="str">
        <f t="shared" si="31"/>
        <v>Em.5.2</v>
      </c>
      <c r="S428" t="s">
        <v>414</v>
      </c>
      <c r="T428" s="27">
        <v>13.7</v>
      </c>
      <c r="V428" t="s">
        <v>410</v>
      </c>
      <c r="W428" s="28">
        <f>T428*1000000</f>
        <v>13700000</v>
      </c>
      <c r="X428" t="s">
        <v>39</v>
      </c>
      <c r="Y428" s="7" t="s">
        <v>301</v>
      </c>
      <c r="AB428" s="26" t="s">
        <v>275</v>
      </c>
      <c r="AC428" s="26" t="s">
        <v>318</v>
      </c>
      <c r="AD428" s="26" t="s">
        <v>677</v>
      </c>
      <c r="AE428" s="26" t="s">
        <v>679</v>
      </c>
      <c r="AF428" s="26" t="s">
        <v>731</v>
      </c>
      <c r="AI428" t="s">
        <v>320</v>
      </c>
      <c r="AJ428" t="s">
        <v>320</v>
      </c>
      <c r="AK428" t="s">
        <v>320</v>
      </c>
    </row>
    <row r="429" spans="1:37" ht="13.25" customHeight="1" x14ac:dyDescent="0.15">
      <c r="A429" s="7" t="s">
        <v>295</v>
      </c>
      <c r="B429" s="7" t="s">
        <v>294</v>
      </c>
      <c r="C429" s="7" t="s">
        <v>296</v>
      </c>
      <c r="D429" s="7" t="s">
        <v>267</v>
      </c>
      <c r="E429" s="7" t="s">
        <v>297</v>
      </c>
      <c r="F429" s="7" t="s">
        <v>298</v>
      </c>
      <c r="G429" s="7" t="s">
        <v>298</v>
      </c>
      <c r="H429" s="7" t="s">
        <v>299</v>
      </c>
      <c r="I429" s="7" t="str">
        <f t="shared" si="32"/>
        <v>2016-01-01</v>
      </c>
      <c r="J429" s="31" t="s">
        <v>69</v>
      </c>
      <c r="M429" t="s">
        <v>415</v>
      </c>
      <c r="N429" t="s">
        <v>38</v>
      </c>
      <c r="O429">
        <v>5</v>
      </c>
      <c r="P429">
        <v>3</v>
      </c>
      <c r="Q429" t="str">
        <f t="shared" si="30"/>
        <v>Em.5</v>
      </c>
      <c r="R429" t="str">
        <f t="shared" si="31"/>
        <v>Em.5.3</v>
      </c>
      <c r="S429" t="s">
        <v>416</v>
      </c>
      <c r="T429" s="27">
        <v>37.6</v>
      </c>
      <c r="V429" t="s">
        <v>410</v>
      </c>
      <c r="W429" s="28">
        <f>T429*1000000</f>
        <v>37600000</v>
      </c>
      <c r="X429" t="s">
        <v>39</v>
      </c>
      <c r="Y429" s="7" t="s">
        <v>301</v>
      </c>
      <c r="AB429" s="26" t="s">
        <v>275</v>
      </c>
      <c r="AC429" s="26" t="s">
        <v>318</v>
      </c>
      <c r="AD429" s="26" t="s">
        <v>677</v>
      </c>
      <c r="AE429" s="26" t="s">
        <v>680</v>
      </c>
      <c r="AF429" s="26" t="s">
        <v>731</v>
      </c>
      <c r="AI429" t="s">
        <v>320</v>
      </c>
      <c r="AJ429" t="s">
        <v>320</v>
      </c>
      <c r="AK429" t="s">
        <v>320</v>
      </c>
    </row>
    <row r="430" spans="1:37" ht="13.25" customHeight="1" x14ac:dyDescent="0.15">
      <c r="A430" s="7" t="s">
        <v>295</v>
      </c>
      <c r="B430" s="7" t="s">
        <v>294</v>
      </c>
      <c r="C430" s="7" t="s">
        <v>296</v>
      </c>
      <c r="D430" s="7" t="s">
        <v>267</v>
      </c>
      <c r="E430" s="7" t="s">
        <v>297</v>
      </c>
      <c r="F430" s="7" t="s">
        <v>298</v>
      </c>
      <c r="G430" s="7" t="s">
        <v>298</v>
      </c>
      <c r="H430" s="7" t="s">
        <v>299</v>
      </c>
      <c r="I430" s="7" t="str">
        <f t="shared" si="32"/>
        <v>2016-01-01</v>
      </c>
      <c r="J430" s="31" t="s">
        <v>69</v>
      </c>
      <c r="M430" t="s">
        <v>408</v>
      </c>
      <c r="N430" t="s">
        <v>38</v>
      </c>
      <c r="O430">
        <v>5</v>
      </c>
      <c r="P430">
        <v>4</v>
      </c>
      <c r="Q430" t="str">
        <f t="shared" si="30"/>
        <v>Em.5</v>
      </c>
      <c r="R430" t="str">
        <f t="shared" si="31"/>
        <v>Em.5.4</v>
      </c>
      <c r="S430" t="s">
        <v>409</v>
      </c>
      <c r="T430" s="27">
        <v>3</v>
      </c>
      <c r="V430" t="s">
        <v>410</v>
      </c>
      <c r="W430" s="28">
        <f>T430*1000000</f>
        <v>3000000</v>
      </c>
      <c r="X430" t="s">
        <v>39</v>
      </c>
      <c r="Y430" s="7" t="s">
        <v>301</v>
      </c>
      <c r="AB430" s="26" t="s">
        <v>275</v>
      </c>
      <c r="AC430" s="26" t="s">
        <v>318</v>
      </c>
      <c r="AD430" s="26" t="s">
        <v>677</v>
      </c>
      <c r="AE430" s="26" t="s">
        <v>409</v>
      </c>
      <c r="AF430" s="26" t="s">
        <v>731</v>
      </c>
      <c r="AI430" t="s">
        <v>320</v>
      </c>
      <c r="AJ430" t="s">
        <v>320</v>
      </c>
      <c r="AK430" t="s">
        <v>320</v>
      </c>
    </row>
    <row r="431" spans="1:37" ht="13.25" customHeight="1" x14ac:dyDescent="0.15">
      <c r="A431" s="7" t="s">
        <v>295</v>
      </c>
      <c r="B431" s="7" t="s">
        <v>294</v>
      </c>
      <c r="C431" s="7" t="s">
        <v>296</v>
      </c>
      <c r="D431" s="7" t="s">
        <v>267</v>
      </c>
      <c r="E431" s="7" t="s">
        <v>297</v>
      </c>
      <c r="F431" s="7" t="s">
        <v>298</v>
      </c>
      <c r="G431" s="7" t="s">
        <v>298</v>
      </c>
      <c r="H431" s="7" t="s">
        <v>299</v>
      </c>
      <c r="I431" s="7" t="str">
        <f t="shared" si="32"/>
        <v>2016-01-01</v>
      </c>
      <c r="J431" s="31" t="s">
        <v>69</v>
      </c>
      <c r="M431" t="s">
        <v>406</v>
      </c>
      <c r="N431" t="s">
        <v>38</v>
      </c>
      <c r="O431">
        <v>7</v>
      </c>
      <c r="P431">
        <v>0</v>
      </c>
      <c r="Q431" t="str">
        <f t="shared" ref="Q431:Q494" si="33">_xlfn.CONCAT($N431,".",$O431)</f>
        <v>Em.7</v>
      </c>
      <c r="R431" t="str">
        <f t="shared" ref="R431:R494" si="34">_xlfn.CONCAT($N431,".",$O431,".",$P431)</f>
        <v>Em.7.0</v>
      </c>
      <c r="S431" t="s">
        <v>407</v>
      </c>
      <c r="T431" s="27">
        <v>11</v>
      </c>
      <c r="V431" t="s">
        <v>39</v>
      </c>
      <c r="W431" s="39">
        <f>T431</f>
        <v>11</v>
      </c>
      <c r="X431" t="s">
        <v>39</v>
      </c>
      <c r="Y431" s="7" t="s">
        <v>301</v>
      </c>
      <c r="AB431" s="26" t="s">
        <v>275</v>
      </c>
      <c r="AC431" s="26" t="s">
        <v>318</v>
      </c>
      <c r="AD431" s="26" t="s">
        <v>380</v>
      </c>
      <c r="AE431" s="26" t="s">
        <v>320</v>
      </c>
      <c r="AF431" s="26" t="s">
        <v>731</v>
      </c>
      <c r="AI431" t="s">
        <v>381</v>
      </c>
      <c r="AJ431" t="s">
        <v>320</v>
      </c>
      <c r="AK431" t="s">
        <v>791</v>
      </c>
    </row>
    <row r="432" spans="1:37" ht="13.25" customHeight="1" x14ac:dyDescent="0.15">
      <c r="A432" s="7" t="s">
        <v>295</v>
      </c>
      <c r="B432" s="7" t="s">
        <v>294</v>
      </c>
      <c r="C432" s="7" t="s">
        <v>296</v>
      </c>
      <c r="D432" s="7" t="s">
        <v>267</v>
      </c>
      <c r="E432" s="7" t="s">
        <v>297</v>
      </c>
      <c r="F432" s="7" t="s">
        <v>298</v>
      </c>
      <c r="G432" s="7" t="s">
        <v>298</v>
      </c>
      <c r="H432" s="7" t="s">
        <v>299</v>
      </c>
      <c r="I432" s="7" t="str">
        <f t="shared" si="32"/>
        <v>2016-01-01</v>
      </c>
      <c r="J432" s="31" t="s">
        <v>69</v>
      </c>
      <c r="M432" t="s">
        <v>417</v>
      </c>
      <c r="N432" t="s">
        <v>38</v>
      </c>
      <c r="O432">
        <v>9</v>
      </c>
      <c r="P432">
        <v>1</v>
      </c>
      <c r="Q432" t="str">
        <f t="shared" si="33"/>
        <v>Em.9</v>
      </c>
      <c r="R432" t="str">
        <f t="shared" si="34"/>
        <v>Em.9.1</v>
      </c>
      <c r="S432" t="s">
        <v>418</v>
      </c>
      <c r="T432" s="27">
        <v>1.4</v>
      </c>
      <c r="V432" t="s">
        <v>410</v>
      </c>
      <c r="W432" s="28">
        <f>T432*1000000</f>
        <v>1400000</v>
      </c>
      <c r="X432" t="s">
        <v>39</v>
      </c>
      <c r="Y432" s="7" t="s">
        <v>301</v>
      </c>
      <c r="AB432" s="26" t="s">
        <v>275</v>
      </c>
      <c r="AC432" s="26" t="s">
        <v>318</v>
      </c>
      <c r="AD432" s="26" t="s">
        <v>681</v>
      </c>
      <c r="AE432" s="26" t="s">
        <v>678</v>
      </c>
      <c r="AF432" s="26" t="s">
        <v>731</v>
      </c>
      <c r="AI432" t="s">
        <v>320</v>
      </c>
      <c r="AJ432" t="s">
        <v>320</v>
      </c>
      <c r="AK432" t="s">
        <v>320</v>
      </c>
    </row>
    <row r="433" spans="1:37" ht="13.25" customHeight="1" x14ac:dyDescent="0.15">
      <c r="A433" s="7" t="s">
        <v>295</v>
      </c>
      <c r="B433" s="7" t="s">
        <v>294</v>
      </c>
      <c r="C433" s="7" t="s">
        <v>296</v>
      </c>
      <c r="D433" s="7" t="s">
        <v>267</v>
      </c>
      <c r="E433" s="7" t="s">
        <v>297</v>
      </c>
      <c r="F433" s="7" t="s">
        <v>298</v>
      </c>
      <c r="G433" s="7" t="s">
        <v>298</v>
      </c>
      <c r="H433" s="7" t="s">
        <v>299</v>
      </c>
      <c r="I433" s="7" t="str">
        <f t="shared" si="32"/>
        <v>2016-01-01</v>
      </c>
      <c r="J433" s="31" t="s">
        <v>69</v>
      </c>
      <c r="M433" t="s">
        <v>419</v>
      </c>
      <c r="N433" t="s">
        <v>38</v>
      </c>
      <c r="O433">
        <v>9</v>
      </c>
      <c r="P433">
        <v>2</v>
      </c>
      <c r="Q433" t="str">
        <f t="shared" si="33"/>
        <v>Em.9</v>
      </c>
      <c r="R433" t="str">
        <f t="shared" si="34"/>
        <v>Em.9.2</v>
      </c>
      <c r="S433" t="s">
        <v>420</v>
      </c>
      <c r="T433" s="27">
        <v>2</v>
      </c>
      <c r="V433" t="s">
        <v>410</v>
      </c>
      <c r="W433" s="28">
        <f>T433*1000000</f>
        <v>2000000</v>
      </c>
      <c r="X433" t="s">
        <v>39</v>
      </c>
      <c r="Y433" s="7" t="s">
        <v>301</v>
      </c>
      <c r="AB433" s="26" t="s">
        <v>275</v>
      </c>
      <c r="AC433" s="26" t="s">
        <v>318</v>
      </c>
      <c r="AD433" s="26" t="s">
        <v>681</v>
      </c>
      <c r="AE433" s="26" t="s">
        <v>679</v>
      </c>
      <c r="AF433" s="26" t="s">
        <v>731</v>
      </c>
      <c r="AI433" t="s">
        <v>320</v>
      </c>
      <c r="AJ433" t="s">
        <v>320</v>
      </c>
      <c r="AK433" t="s">
        <v>320</v>
      </c>
    </row>
    <row r="434" spans="1:37" ht="13.25" customHeight="1" x14ac:dyDescent="0.15">
      <c r="A434" s="7" t="s">
        <v>295</v>
      </c>
      <c r="B434" s="7" t="s">
        <v>294</v>
      </c>
      <c r="C434" s="7" t="s">
        <v>296</v>
      </c>
      <c r="D434" s="7" t="s">
        <v>267</v>
      </c>
      <c r="E434" s="7" t="s">
        <v>297</v>
      </c>
      <c r="F434" s="7" t="s">
        <v>298</v>
      </c>
      <c r="G434" s="7" t="s">
        <v>298</v>
      </c>
      <c r="H434" s="7" t="s">
        <v>299</v>
      </c>
      <c r="I434" s="7" t="str">
        <f t="shared" si="32"/>
        <v>2016-01-01</v>
      </c>
      <c r="J434" s="31" t="s">
        <v>69</v>
      </c>
      <c r="M434" t="s">
        <v>421</v>
      </c>
      <c r="N434" t="s">
        <v>38</v>
      </c>
      <c r="O434">
        <v>9</v>
      </c>
      <c r="P434">
        <v>3</v>
      </c>
      <c r="Q434" t="str">
        <f t="shared" si="33"/>
        <v>Em.9</v>
      </c>
      <c r="R434" t="str">
        <f t="shared" si="34"/>
        <v>Em.9.3</v>
      </c>
      <c r="S434" t="s">
        <v>422</v>
      </c>
      <c r="T434" s="27">
        <v>7.3</v>
      </c>
      <c r="V434" t="s">
        <v>410</v>
      </c>
      <c r="W434" s="28">
        <f>T434*1000000</f>
        <v>7300000</v>
      </c>
      <c r="X434" t="s">
        <v>39</v>
      </c>
      <c r="Y434" s="7" t="s">
        <v>301</v>
      </c>
      <c r="AB434" s="26" t="s">
        <v>275</v>
      </c>
      <c r="AC434" s="26" t="s">
        <v>318</v>
      </c>
      <c r="AD434" s="26" t="s">
        <v>681</v>
      </c>
      <c r="AE434" s="26" t="s">
        <v>680</v>
      </c>
      <c r="AF434" s="26" t="s">
        <v>731</v>
      </c>
      <c r="AI434" t="s">
        <v>320</v>
      </c>
      <c r="AJ434" t="s">
        <v>320</v>
      </c>
      <c r="AK434" t="s">
        <v>320</v>
      </c>
    </row>
    <row r="435" spans="1:37" ht="13.25" customHeight="1" x14ac:dyDescent="0.15">
      <c r="A435" s="7" t="s">
        <v>295</v>
      </c>
      <c r="B435" s="7" t="s">
        <v>294</v>
      </c>
      <c r="C435" s="7" t="s">
        <v>296</v>
      </c>
      <c r="D435" s="7" t="s">
        <v>267</v>
      </c>
      <c r="E435" s="7" t="s">
        <v>297</v>
      </c>
      <c r="F435" s="7" t="s">
        <v>298</v>
      </c>
      <c r="G435" s="7" t="s">
        <v>298</v>
      </c>
      <c r="H435" s="7" t="s">
        <v>299</v>
      </c>
      <c r="I435" s="7" t="str">
        <f t="shared" si="32"/>
        <v>2017-01-01</v>
      </c>
      <c r="J435" s="30" t="s">
        <v>68</v>
      </c>
      <c r="M435" t="s">
        <v>29</v>
      </c>
      <c r="N435" t="s">
        <v>38</v>
      </c>
      <c r="O435">
        <v>1</v>
      </c>
      <c r="P435">
        <v>1</v>
      </c>
      <c r="Q435" t="str">
        <f t="shared" si="33"/>
        <v>Em.1</v>
      </c>
      <c r="R435" t="str">
        <f t="shared" si="34"/>
        <v>Em.1.1</v>
      </c>
      <c r="S435" t="s">
        <v>300</v>
      </c>
      <c r="T435" s="27">
        <v>73</v>
      </c>
      <c r="V435" t="s">
        <v>39</v>
      </c>
      <c r="W435" s="28">
        <f>T435*1000000</f>
        <v>73000000</v>
      </c>
      <c r="X435" s="7" t="s">
        <v>39</v>
      </c>
      <c r="Y435" s="7" t="s">
        <v>301</v>
      </c>
      <c r="AB435" s="26" t="s">
        <v>275</v>
      </c>
      <c r="AC435" s="26" t="s">
        <v>318</v>
      </c>
      <c r="AD435" s="26" t="s">
        <v>319</v>
      </c>
      <c r="AE435" s="26" t="s">
        <v>320</v>
      </c>
      <c r="AF435" s="26" t="s">
        <v>731</v>
      </c>
      <c r="AG435" t="s">
        <v>669</v>
      </c>
      <c r="AH435" s="7" t="s">
        <v>785</v>
      </c>
      <c r="AI435" t="s">
        <v>322</v>
      </c>
      <c r="AJ435" t="s">
        <v>323</v>
      </c>
      <c r="AK435" t="s">
        <v>783</v>
      </c>
    </row>
    <row r="436" spans="1:37" ht="13.25" customHeight="1" x14ac:dyDescent="0.15">
      <c r="A436" s="7" t="s">
        <v>295</v>
      </c>
      <c r="B436" s="7" t="s">
        <v>294</v>
      </c>
      <c r="C436" s="7" t="s">
        <v>296</v>
      </c>
      <c r="D436" s="7" t="s">
        <v>267</v>
      </c>
      <c r="E436" s="7" t="s">
        <v>297</v>
      </c>
      <c r="F436" s="7" t="s">
        <v>298</v>
      </c>
      <c r="G436" s="7" t="s">
        <v>298</v>
      </c>
      <c r="H436" s="7" t="s">
        <v>299</v>
      </c>
      <c r="I436" s="7" t="str">
        <f t="shared" si="32"/>
        <v>2017-01-01</v>
      </c>
      <c r="J436" s="30" t="s">
        <v>68</v>
      </c>
      <c r="M436" t="s">
        <v>60</v>
      </c>
      <c r="N436" t="s">
        <v>38</v>
      </c>
      <c r="O436">
        <v>11</v>
      </c>
      <c r="P436">
        <v>11</v>
      </c>
      <c r="Q436" t="str">
        <f t="shared" si="33"/>
        <v>Em.11</v>
      </c>
      <c r="R436" t="str">
        <f t="shared" si="34"/>
        <v>Em.11.11</v>
      </c>
      <c r="S436" t="s">
        <v>336</v>
      </c>
      <c r="T436" s="27">
        <v>579</v>
      </c>
      <c r="V436" t="s">
        <v>39</v>
      </c>
      <c r="W436" s="39">
        <f>T436</f>
        <v>579</v>
      </c>
      <c r="X436" s="26" t="s">
        <v>39</v>
      </c>
      <c r="Y436" s="7" t="s">
        <v>301</v>
      </c>
      <c r="AB436" s="26" t="s">
        <v>275</v>
      </c>
      <c r="AC436" s="26" t="s">
        <v>318</v>
      </c>
      <c r="AD436" s="26" t="s">
        <v>630</v>
      </c>
      <c r="AE436" s="26" t="s">
        <v>645</v>
      </c>
      <c r="AF436" s="26" t="s">
        <v>731</v>
      </c>
      <c r="AI436" t="s">
        <v>633</v>
      </c>
      <c r="AJ436" t="s">
        <v>646</v>
      </c>
      <c r="AK436" t="s">
        <v>645</v>
      </c>
    </row>
    <row r="437" spans="1:37" ht="13.25" customHeight="1" x14ac:dyDescent="0.15">
      <c r="A437" s="7" t="s">
        <v>295</v>
      </c>
      <c r="B437" s="7" t="s">
        <v>294</v>
      </c>
      <c r="C437" s="7" t="s">
        <v>296</v>
      </c>
      <c r="D437" s="7" t="s">
        <v>267</v>
      </c>
      <c r="E437" s="7" t="s">
        <v>297</v>
      </c>
      <c r="F437" s="7" t="s">
        <v>298</v>
      </c>
      <c r="G437" s="7" t="s">
        <v>298</v>
      </c>
      <c r="H437" s="7" t="s">
        <v>299</v>
      </c>
      <c r="I437" s="7" t="str">
        <f t="shared" si="32"/>
        <v>2017-01-01</v>
      </c>
      <c r="J437" s="30" t="s">
        <v>68</v>
      </c>
      <c r="M437" t="s">
        <v>403</v>
      </c>
      <c r="N437" t="s">
        <v>38</v>
      </c>
      <c r="O437">
        <v>13</v>
      </c>
      <c r="P437">
        <v>1</v>
      </c>
      <c r="Q437" t="str">
        <f t="shared" si="33"/>
        <v>Em.13</v>
      </c>
      <c r="R437" t="str">
        <f t="shared" si="34"/>
        <v>Em.13.1</v>
      </c>
      <c r="S437" t="s">
        <v>404</v>
      </c>
      <c r="T437" s="27">
        <v>79</v>
      </c>
      <c r="V437" s="26" t="s">
        <v>405</v>
      </c>
      <c r="W437" s="39">
        <f>T437</f>
        <v>79</v>
      </c>
      <c r="X437" s="26" t="s">
        <v>405</v>
      </c>
      <c r="Y437" s="7" t="s">
        <v>301</v>
      </c>
      <c r="AB437" s="26" t="s">
        <v>275</v>
      </c>
      <c r="AC437" s="26" t="s">
        <v>318</v>
      </c>
      <c r="AD437" s="26" t="s">
        <v>559</v>
      </c>
      <c r="AE437" s="26" t="s">
        <v>560</v>
      </c>
      <c r="AF437" s="26" t="s">
        <v>731</v>
      </c>
      <c r="AH437" s="26"/>
      <c r="AI437" t="s">
        <v>561</v>
      </c>
      <c r="AJ437" t="s">
        <v>562</v>
      </c>
      <c r="AK437" t="s">
        <v>790</v>
      </c>
    </row>
    <row r="438" spans="1:37" ht="13.25" customHeight="1" x14ac:dyDescent="0.15">
      <c r="A438" s="7" t="s">
        <v>295</v>
      </c>
      <c r="B438" s="7" t="s">
        <v>294</v>
      </c>
      <c r="C438" s="7" t="s">
        <v>296</v>
      </c>
      <c r="D438" s="7" t="s">
        <v>267</v>
      </c>
      <c r="E438" s="7" t="s">
        <v>297</v>
      </c>
      <c r="F438" s="7" t="s">
        <v>298</v>
      </c>
      <c r="G438" s="7" t="s">
        <v>298</v>
      </c>
      <c r="H438" s="7" t="s">
        <v>299</v>
      </c>
      <c r="I438" s="7" t="str">
        <f t="shared" si="32"/>
        <v>2017-01-01</v>
      </c>
      <c r="J438" s="30" t="s">
        <v>68</v>
      </c>
      <c r="M438" t="s">
        <v>423</v>
      </c>
      <c r="N438" t="s">
        <v>38</v>
      </c>
      <c r="O438">
        <v>13</v>
      </c>
      <c r="P438">
        <v>29</v>
      </c>
      <c r="Q438" t="str">
        <f t="shared" si="33"/>
        <v>Em.13</v>
      </c>
      <c r="R438" t="str">
        <f t="shared" si="34"/>
        <v>Em.13.29</v>
      </c>
      <c r="S438" t="s">
        <v>424</v>
      </c>
      <c r="T438" s="27">
        <v>0.16600000000000001</v>
      </c>
      <c r="V438" s="26" t="s">
        <v>425</v>
      </c>
      <c r="W438" s="39">
        <f>T438</f>
        <v>0.16600000000000001</v>
      </c>
      <c r="X438" s="26" t="str">
        <f>V438</f>
        <v>tonnes of CO2e/ tonne of hydrocarbon production available for sale</v>
      </c>
      <c r="Y438" s="7" t="s">
        <v>301</v>
      </c>
      <c r="AB438" s="26" t="s">
        <v>275</v>
      </c>
      <c r="AC438" s="26" t="s">
        <v>318</v>
      </c>
      <c r="AD438" s="26" t="s">
        <v>559</v>
      </c>
      <c r="AE438" s="26" t="s">
        <v>424</v>
      </c>
      <c r="AF438" s="26" t="s">
        <v>731</v>
      </c>
      <c r="AH438" s="26"/>
      <c r="AI438" t="s">
        <v>320</v>
      </c>
      <c r="AJ438" t="s">
        <v>320</v>
      </c>
      <c r="AK438" t="s">
        <v>320</v>
      </c>
    </row>
    <row r="439" spans="1:37" ht="13.25" customHeight="1" x14ac:dyDescent="0.15">
      <c r="A439" s="7" t="s">
        <v>295</v>
      </c>
      <c r="B439" s="7" t="s">
        <v>294</v>
      </c>
      <c r="C439" s="7" t="s">
        <v>296</v>
      </c>
      <c r="D439" s="7" t="s">
        <v>267</v>
      </c>
      <c r="E439" s="7" t="s">
        <v>297</v>
      </c>
      <c r="F439" s="7" t="s">
        <v>298</v>
      </c>
      <c r="G439" s="7" t="s">
        <v>298</v>
      </c>
      <c r="H439" s="7" t="s">
        <v>299</v>
      </c>
      <c r="I439" s="7" t="str">
        <f t="shared" si="32"/>
        <v>2017-01-01</v>
      </c>
      <c r="J439" s="30" t="s">
        <v>68</v>
      </c>
      <c r="M439" t="s">
        <v>426</v>
      </c>
      <c r="N439" t="s">
        <v>38</v>
      </c>
      <c r="O439">
        <v>13</v>
      </c>
      <c r="P439">
        <v>30</v>
      </c>
      <c r="Q439" t="str">
        <f t="shared" si="33"/>
        <v>Em.13</v>
      </c>
      <c r="R439" t="str">
        <f t="shared" si="34"/>
        <v>Em.13.30</v>
      </c>
      <c r="S439" t="s">
        <v>427</v>
      </c>
      <c r="T439" s="27">
        <v>1.1399999999999999</v>
      </c>
      <c r="V439" s="26" t="s">
        <v>428</v>
      </c>
      <c r="W439" s="39">
        <f>T439</f>
        <v>1.1399999999999999</v>
      </c>
      <c r="X439" s="26" t="str">
        <f>V439</f>
        <v>tonnes of CO2e/UEDC</v>
      </c>
      <c r="Y439" s="7" t="s">
        <v>301</v>
      </c>
      <c r="AB439" s="26" t="s">
        <v>275</v>
      </c>
      <c r="AC439" s="26" t="s">
        <v>318</v>
      </c>
      <c r="AD439" s="26" t="s">
        <v>559</v>
      </c>
      <c r="AE439" s="26" t="s">
        <v>427</v>
      </c>
      <c r="AF439" s="26" t="s">
        <v>731</v>
      </c>
      <c r="AH439" s="26"/>
      <c r="AI439" t="s">
        <v>320</v>
      </c>
      <c r="AJ439" t="s">
        <v>320</v>
      </c>
      <c r="AK439" t="s">
        <v>320</v>
      </c>
    </row>
    <row r="440" spans="1:37" ht="13.25" customHeight="1" x14ac:dyDescent="0.15">
      <c r="A440" s="7" t="s">
        <v>295</v>
      </c>
      <c r="B440" s="7" t="s">
        <v>294</v>
      </c>
      <c r="C440" s="7" t="s">
        <v>296</v>
      </c>
      <c r="D440" s="7" t="s">
        <v>267</v>
      </c>
      <c r="E440" s="7" t="s">
        <v>297</v>
      </c>
      <c r="F440" s="7" t="s">
        <v>298</v>
      </c>
      <c r="G440" s="7" t="s">
        <v>298</v>
      </c>
      <c r="H440" s="7" t="s">
        <v>299</v>
      </c>
      <c r="I440" s="7" t="str">
        <f t="shared" si="32"/>
        <v>2017-01-01</v>
      </c>
      <c r="J440" s="30" t="s">
        <v>68</v>
      </c>
      <c r="M440" t="s">
        <v>430</v>
      </c>
      <c r="N440" t="s">
        <v>38</v>
      </c>
      <c r="O440">
        <v>13</v>
      </c>
      <c r="P440">
        <v>31</v>
      </c>
      <c r="Q440" t="str">
        <f t="shared" si="33"/>
        <v>Em.13</v>
      </c>
      <c r="R440" t="str">
        <f t="shared" si="34"/>
        <v>Em.13.31</v>
      </c>
      <c r="S440" t="s">
        <v>431</v>
      </c>
      <c r="T440" s="27">
        <v>0.95</v>
      </c>
      <c r="V440" s="26" t="s">
        <v>432</v>
      </c>
      <c r="W440" s="39">
        <f>T440</f>
        <v>0.95</v>
      </c>
      <c r="X440" s="26" t="str">
        <f>V440</f>
        <v>tonnes of CO2e/tonne of high-value petrochemicals produced</v>
      </c>
      <c r="Y440" s="7" t="s">
        <v>301</v>
      </c>
      <c r="AB440" s="26" t="s">
        <v>275</v>
      </c>
      <c r="AC440" s="26" t="s">
        <v>318</v>
      </c>
      <c r="AD440" s="26" t="s">
        <v>559</v>
      </c>
      <c r="AE440" s="26" t="s">
        <v>431</v>
      </c>
      <c r="AF440" s="26" t="s">
        <v>731</v>
      </c>
      <c r="AH440" s="26"/>
      <c r="AI440" t="s">
        <v>320</v>
      </c>
      <c r="AJ440" t="s">
        <v>320</v>
      </c>
      <c r="AK440" t="s">
        <v>320</v>
      </c>
    </row>
    <row r="441" spans="1:37" ht="13.25" customHeight="1" x14ac:dyDescent="0.15">
      <c r="A441" s="7" t="s">
        <v>295</v>
      </c>
      <c r="B441" s="7" t="s">
        <v>294</v>
      </c>
      <c r="C441" s="7" t="s">
        <v>296</v>
      </c>
      <c r="D441" s="7" t="s">
        <v>267</v>
      </c>
      <c r="E441" s="7" t="s">
        <v>297</v>
      </c>
      <c r="F441" s="7" t="s">
        <v>298</v>
      </c>
      <c r="G441" s="7" t="s">
        <v>298</v>
      </c>
      <c r="H441" s="7" t="s">
        <v>299</v>
      </c>
      <c r="I441" s="7" t="str">
        <f t="shared" si="32"/>
        <v>2017-01-01</v>
      </c>
      <c r="J441" s="30" t="s">
        <v>68</v>
      </c>
      <c r="M441" t="s">
        <v>152</v>
      </c>
      <c r="N441" t="s">
        <v>38</v>
      </c>
      <c r="O441">
        <v>17</v>
      </c>
      <c r="P441">
        <v>10</v>
      </c>
      <c r="Q441" t="str">
        <f t="shared" si="33"/>
        <v>Em.17</v>
      </c>
      <c r="R441" t="str">
        <f t="shared" si="34"/>
        <v>Em.17.10</v>
      </c>
      <c r="S441" t="s">
        <v>804</v>
      </c>
      <c r="T441" s="27">
        <v>107</v>
      </c>
      <c r="V441" s="26" t="s">
        <v>797</v>
      </c>
      <c r="W441" s="40">
        <f>T441*1000</f>
        <v>107000</v>
      </c>
      <c r="X441" s="7" t="s">
        <v>784</v>
      </c>
      <c r="Y441" s="7" t="s">
        <v>301</v>
      </c>
      <c r="AB441" s="26" t="s">
        <v>275</v>
      </c>
      <c r="AC441" s="26" t="s">
        <v>318</v>
      </c>
      <c r="AD441" s="26" t="s">
        <v>344</v>
      </c>
      <c r="AE441" s="26" t="s">
        <v>345</v>
      </c>
      <c r="AF441" t="s">
        <v>731</v>
      </c>
      <c r="AG441" t="s">
        <v>670</v>
      </c>
      <c r="AH441" s="7" t="s">
        <v>788</v>
      </c>
      <c r="AI441" t="s">
        <v>320</v>
      </c>
      <c r="AJ441" t="s">
        <v>320</v>
      </c>
      <c r="AK441" t="s">
        <v>320</v>
      </c>
    </row>
    <row r="442" spans="1:37" ht="13.25" customHeight="1" x14ac:dyDescent="0.15">
      <c r="A442" s="7" t="s">
        <v>295</v>
      </c>
      <c r="B442" s="7" t="s">
        <v>294</v>
      </c>
      <c r="C442" s="7" t="s">
        <v>296</v>
      </c>
      <c r="D442" s="7" t="s">
        <v>267</v>
      </c>
      <c r="E442" s="7" t="s">
        <v>297</v>
      </c>
      <c r="F442" s="7" t="s">
        <v>298</v>
      </c>
      <c r="G442" s="7" t="s">
        <v>298</v>
      </c>
      <c r="H442" s="7" t="s">
        <v>299</v>
      </c>
      <c r="I442" s="7" t="str">
        <f t="shared" si="32"/>
        <v>2017-01-01</v>
      </c>
      <c r="J442" s="30" t="s">
        <v>68</v>
      </c>
      <c r="M442" t="s">
        <v>145</v>
      </c>
      <c r="N442" t="s">
        <v>38</v>
      </c>
      <c r="O442">
        <v>17</v>
      </c>
      <c r="P442">
        <v>13</v>
      </c>
      <c r="Q442" t="str">
        <f t="shared" si="33"/>
        <v>Em.17</v>
      </c>
      <c r="R442" t="str">
        <f t="shared" si="34"/>
        <v>Em.17.13</v>
      </c>
      <c r="S442" t="s">
        <v>805</v>
      </c>
      <c r="T442" s="27">
        <v>81</v>
      </c>
      <c r="V442" s="26" t="s">
        <v>797</v>
      </c>
      <c r="W442" s="40">
        <f>T442*1000</f>
        <v>81000</v>
      </c>
      <c r="X442" s="7" t="s">
        <v>784</v>
      </c>
      <c r="Y442" s="7" t="s">
        <v>301</v>
      </c>
      <c r="AB442" s="26" t="s">
        <v>275</v>
      </c>
      <c r="AC442" s="26" t="s">
        <v>318</v>
      </c>
      <c r="AD442" s="26" t="s">
        <v>344</v>
      </c>
      <c r="AE442" s="26" t="s">
        <v>363</v>
      </c>
      <c r="AF442" t="s">
        <v>731</v>
      </c>
      <c r="AG442" t="s">
        <v>672</v>
      </c>
      <c r="AH442" s="7" t="s">
        <v>788</v>
      </c>
      <c r="AI442" t="s">
        <v>320</v>
      </c>
      <c r="AJ442" t="s">
        <v>320</v>
      </c>
      <c r="AK442" t="s">
        <v>320</v>
      </c>
    </row>
    <row r="443" spans="1:37" ht="13.25" customHeight="1" x14ac:dyDescent="0.15">
      <c r="A443" s="7" t="s">
        <v>295</v>
      </c>
      <c r="B443" s="7" t="s">
        <v>294</v>
      </c>
      <c r="C443" s="7" t="s">
        <v>296</v>
      </c>
      <c r="D443" s="7" t="s">
        <v>267</v>
      </c>
      <c r="E443" s="7" t="s">
        <v>297</v>
      </c>
      <c r="F443" s="7" t="s">
        <v>298</v>
      </c>
      <c r="G443" s="7" t="s">
        <v>298</v>
      </c>
      <c r="H443" s="7" t="s">
        <v>299</v>
      </c>
      <c r="I443" s="7" t="str">
        <f t="shared" si="32"/>
        <v>2017-01-01</v>
      </c>
      <c r="J443" s="30" t="s">
        <v>68</v>
      </c>
      <c r="M443" t="s">
        <v>146</v>
      </c>
      <c r="N443" t="s">
        <v>38</v>
      </c>
      <c r="O443">
        <v>17</v>
      </c>
      <c r="P443">
        <v>14</v>
      </c>
      <c r="Q443" t="str">
        <f t="shared" si="33"/>
        <v>Em.17</v>
      </c>
      <c r="R443" t="str">
        <f t="shared" si="34"/>
        <v>Em.17.14</v>
      </c>
      <c r="S443" t="s">
        <v>798</v>
      </c>
      <c r="T443" s="27">
        <v>95</v>
      </c>
      <c r="V443" s="26" t="s">
        <v>797</v>
      </c>
      <c r="W443" s="40">
        <f>T443*1000</f>
        <v>95000</v>
      </c>
      <c r="X443" s="7" t="s">
        <v>784</v>
      </c>
      <c r="Y443" s="7" t="s">
        <v>301</v>
      </c>
      <c r="AB443" s="26" t="s">
        <v>275</v>
      </c>
      <c r="AC443" s="26" t="s">
        <v>318</v>
      </c>
      <c r="AD443" s="26" t="s">
        <v>344</v>
      </c>
      <c r="AE443" s="26" t="s">
        <v>662</v>
      </c>
      <c r="AF443" t="s">
        <v>731</v>
      </c>
      <c r="AG443" t="s">
        <v>673</v>
      </c>
      <c r="AH443" s="7" t="s">
        <v>788</v>
      </c>
      <c r="AI443" t="s">
        <v>320</v>
      </c>
      <c r="AJ443" t="s">
        <v>320</v>
      </c>
      <c r="AK443" t="s">
        <v>320</v>
      </c>
    </row>
    <row r="444" spans="1:37" ht="13.25" customHeight="1" x14ac:dyDescent="0.15">
      <c r="A444" s="7" t="s">
        <v>295</v>
      </c>
      <c r="B444" s="7" t="s">
        <v>294</v>
      </c>
      <c r="C444" s="7" t="s">
        <v>296</v>
      </c>
      <c r="D444" s="7" t="s">
        <v>267</v>
      </c>
      <c r="E444" s="7" t="s">
        <v>297</v>
      </c>
      <c r="F444" s="7" t="s">
        <v>298</v>
      </c>
      <c r="G444" s="7" t="s">
        <v>298</v>
      </c>
      <c r="H444" s="7" t="s">
        <v>299</v>
      </c>
      <c r="I444" s="7" t="str">
        <f t="shared" si="32"/>
        <v>2017-01-01</v>
      </c>
      <c r="J444" s="30" t="s">
        <v>68</v>
      </c>
      <c r="M444" t="s">
        <v>156</v>
      </c>
      <c r="N444" t="s">
        <v>38</v>
      </c>
      <c r="O444">
        <v>17</v>
      </c>
      <c r="P444">
        <v>2</v>
      </c>
      <c r="Q444" t="str">
        <f t="shared" si="33"/>
        <v>Em.17</v>
      </c>
      <c r="R444" t="str">
        <f t="shared" si="34"/>
        <v>Em.17.2</v>
      </c>
      <c r="S444" t="s">
        <v>369</v>
      </c>
      <c r="T444" s="27">
        <v>7</v>
      </c>
      <c r="V444" s="26" t="s">
        <v>346</v>
      </c>
      <c r="W444" s="41">
        <f>T444</f>
        <v>7</v>
      </c>
      <c r="X444" s="7" t="s">
        <v>784</v>
      </c>
      <c r="Y444" s="7" t="s">
        <v>301</v>
      </c>
      <c r="AB444" s="26" t="s">
        <v>275</v>
      </c>
      <c r="AC444" s="26" t="s">
        <v>318</v>
      </c>
      <c r="AD444" s="26" t="s">
        <v>344</v>
      </c>
      <c r="AE444" s="26" t="s">
        <v>665</v>
      </c>
      <c r="AF444" t="s">
        <v>731</v>
      </c>
      <c r="AH444" s="7"/>
      <c r="AI444" t="s">
        <v>320</v>
      </c>
      <c r="AJ444" t="s">
        <v>320</v>
      </c>
      <c r="AK444" t="s">
        <v>320</v>
      </c>
    </row>
    <row r="445" spans="1:37" ht="13.25" customHeight="1" x14ac:dyDescent="0.15">
      <c r="A445" s="7" t="s">
        <v>295</v>
      </c>
      <c r="B445" s="7" t="s">
        <v>294</v>
      </c>
      <c r="C445" s="7" t="s">
        <v>296</v>
      </c>
      <c r="D445" s="7" t="s">
        <v>267</v>
      </c>
      <c r="E445" s="7" t="s">
        <v>297</v>
      </c>
      <c r="F445" s="7" t="s">
        <v>298</v>
      </c>
      <c r="G445" s="7" t="s">
        <v>298</v>
      </c>
      <c r="H445" s="7" t="s">
        <v>772</v>
      </c>
      <c r="I445" s="7" t="str">
        <f t="shared" si="32"/>
        <v>2017-01-01</v>
      </c>
      <c r="J445" s="30" t="s">
        <v>68</v>
      </c>
      <c r="M445" t="s">
        <v>156</v>
      </c>
      <c r="N445" t="s">
        <v>38</v>
      </c>
      <c r="O445">
        <v>17</v>
      </c>
      <c r="P445">
        <v>2</v>
      </c>
      <c r="Q445" t="str">
        <f t="shared" si="33"/>
        <v>Em.17</v>
      </c>
      <c r="R445" t="str">
        <f t="shared" si="34"/>
        <v>Em.17.2</v>
      </c>
      <c r="S445" t="s">
        <v>368</v>
      </c>
      <c r="T445" s="27">
        <v>0</v>
      </c>
      <c r="V445" s="26" t="s">
        <v>346</v>
      </c>
      <c r="W445" s="41">
        <f>T445</f>
        <v>0</v>
      </c>
      <c r="X445" s="7" t="s">
        <v>784</v>
      </c>
      <c r="Y445" s="7" t="s">
        <v>301</v>
      </c>
      <c r="AB445" s="26" t="s">
        <v>275</v>
      </c>
      <c r="AC445" s="26" t="s">
        <v>318</v>
      </c>
      <c r="AD445" s="26" t="s">
        <v>344</v>
      </c>
      <c r="AE445" s="26" t="s">
        <v>665</v>
      </c>
      <c r="AF445" t="s">
        <v>731</v>
      </c>
      <c r="AH445" s="7"/>
      <c r="AI445" t="s">
        <v>320</v>
      </c>
      <c r="AJ445" t="s">
        <v>320</v>
      </c>
      <c r="AK445" t="s">
        <v>320</v>
      </c>
    </row>
    <row r="446" spans="1:37" ht="13.25" customHeight="1" x14ac:dyDescent="0.15">
      <c r="A446" s="7" t="s">
        <v>295</v>
      </c>
      <c r="B446" s="7" t="s">
        <v>294</v>
      </c>
      <c r="C446" s="7" t="s">
        <v>296</v>
      </c>
      <c r="D446" s="7" t="s">
        <v>267</v>
      </c>
      <c r="E446" s="7" t="s">
        <v>297</v>
      </c>
      <c r="F446" s="7" t="s">
        <v>298</v>
      </c>
      <c r="G446" s="7" t="s">
        <v>298</v>
      </c>
      <c r="H446" s="7" t="s">
        <v>299</v>
      </c>
      <c r="I446" s="7" t="str">
        <f t="shared" si="32"/>
        <v>2017-01-01</v>
      </c>
      <c r="J446" s="30" t="s">
        <v>68</v>
      </c>
      <c r="M446" t="s">
        <v>86</v>
      </c>
      <c r="N446" t="s">
        <v>38</v>
      </c>
      <c r="O446">
        <v>4</v>
      </c>
      <c r="P446">
        <v>10</v>
      </c>
      <c r="Q446" t="str">
        <f t="shared" si="33"/>
        <v>Em.4</v>
      </c>
      <c r="R446" t="str">
        <f t="shared" si="34"/>
        <v>Em.4.10</v>
      </c>
      <c r="S446" t="s">
        <v>370</v>
      </c>
      <c r="T446" s="27">
        <v>22</v>
      </c>
      <c r="V446" s="26" t="s">
        <v>346</v>
      </c>
      <c r="W446" s="39">
        <f>T446</f>
        <v>22</v>
      </c>
      <c r="X446" s="26" t="s">
        <v>39</v>
      </c>
      <c r="Y446" s="7" t="s">
        <v>301</v>
      </c>
      <c r="AB446" s="26" t="s">
        <v>275</v>
      </c>
      <c r="AC446" s="26" t="s">
        <v>318</v>
      </c>
      <c r="AD446" s="26" t="s">
        <v>372</v>
      </c>
      <c r="AE446" s="26" t="s">
        <v>652</v>
      </c>
      <c r="AF446" s="26" t="s">
        <v>731</v>
      </c>
      <c r="AH446" s="26"/>
      <c r="AI446" t="s">
        <v>320</v>
      </c>
      <c r="AJ446" t="s">
        <v>320</v>
      </c>
      <c r="AK446" t="s">
        <v>320</v>
      </c>
    </row>
    <row r="447" spans="1:37" ht="13.25" customHeight="1" x14ac:dyDescent="0.15">
      <c r="A447" s="7" t="s">
        <v>295</v>
      </c>
      <c r="B447" s="7" t="s">
        <v>294</v>
      </c>
      <c r="C447" s="7" t="s">
        <v>296</v>
      </c>
      <c r="D447" s="7" t="s">
        <v>267</v>
      </c>
      <c r="E447" s="7" t="s">
        <v>297</v>
      </c>
      <c r="F447" s="7" t="s">
        <v>298</v>
      </c>
      <c r="G447" s="7" t="s">
        <v>298</v>
      </c>
      <c r="H447" s="7" t="s">
        <v>299</v>
      </c>
      <c r="I447" s="7" t="str">
        <f t="shared" si="32"/>
        <v>2017-01-01</v>
      </c>
      <c r="J447" s="30" t="s">
        <v>68</v>
      </c>
      <c r="M447" t="s">
        <v>70</v>
      </c>
      <c r="N447" t="s">
        <v>38</v>
      </c>
      <c r="O447">
        <v>4</v>
      </c>
      <c r="P447">
        <v>7</v>
      </c>
      <c r="Q447" t="str">
        <f t="shared" si="33"/>
        <v>Em.4</v>
      </c>
      <c r="R447" t="str">
        <f t="shared" si="34"/>
        <v>Em.4.7</v>
      </c>
      <c r="S447" t="s">
        <v>374</v>
      </c>
      <c r="T447" s="27">
        <v>70</v>
      </c>
      <c r="V447" s="26" t="s">
        <v>375</v>
      </c>
      <c r="W447" s="28">
        <f>T447*1000000</f>
        <v>70000000</v>
      </c>
      <c r="X447" t="s">
        <v>39</v>
      </c>
      <c r="Y447" s="7" t="s">
        <v>301</v>
      </c>
      <c r="AB447" s="26" t="s">
        <v>275</v>
      </c>
      <c r="AC447" s="26" t="s">
        <v>318</v>
      </c>
      <c r="AD447" s="26" t="s">
        <v>372</v>
      </c>
      <c r="AE447" s="26" t="s">
        <v>374</v>
      </c>
      <c r="AF447" s="26" t="s">
        <v>731</v>
      </c>
      <c r="AH447" s="26"/>
      <c r="AI447" t="s">
        <v>320</v>
      </c>
      <c r="AJ447" t="s">
        <v>320</v>
      </c>
      <c r="AK447" t="s">
        <v>320</v>
      </c>
    </row>
    <row r="448" spans="1:37" ht="13.25" customHeight="1" x14ac:dyDescent="0.15">
      <c r="A448" s="7" t="s">
        <v>295</v>
      </c>
      <c r="B448" s="7" t="s">
        <v>294</v>
      </c>
      <c r="C448" s="7" t="s">
        <v>296</v>
      </c>
      <c r="D448" s="7" t="s">
        <v>267</v>
      </c>
      <c r="E448" s="7" t="s">
        <v>297</v>
      </c>
      <c r="F448" s="7" t="s">
        <v>298</v>
      </c>
      <c r="G448" s="7" t="s">
        <v>298</v>
      </c>
      <c r="H448" s="7" t="s">
        <v>299</v>
      </c>
      <c r="I448" s="7" t="str">
        <f t="shared" si="32"/>
        <v>2017-01-01</v>
      </c>
      <c r="J448" s="30" t="s">
        <v>68</v>
      </c>
      <c r="M448" t="s">
        <v>74</v>
      </c>
      <c r="N448" t="s">
        <v>38</v>
      </c>
      <c r="O448">
        <v>4</v>
      </c>
      <c r="P448">
        <v>8</v>
      </c>
      <c r="Q448" t="str">
        <f t="shared" si="33"/>
        <v>Em.4</v>
      </c>
      <c r="R448" t="str">
        <f t="shared" si="34"/>
        <v>Em.4.8</v>
      </c>
      <c r="S448" t="s">
        <v>799</v>
      </c>
      <c r="T448" s="27">
        <v>123</v>
      </c>
      <c r="V448" s="26" t="s">
        <v>797</v>
      </c>
      <c r="W448" s="26">
        <f>1000*T448</f>
        <v>123000</v>
      </c>
      <c r="X448" s="26" t="s">
        <v>39</v>
      </c>
      <c r="Y448" s="7" t="s">
        <v>301</v>
      </c>
      <c r="AB448" s="26" t="s">
        <v>275</v>
      </c>
      <c r="AC448" s="26" t="s">
        <v>318</v>
      </c>
      <c r="AD448" s="26" t="s">
        <v>372</v>
      </c>
      <c r="AE448" s="26" t="s">
        <v>795</v>
      </c>
      <c r="AF448" s="26" t="s">
        <v>731</v>
      </c>
      <c r="AH448" s="26"/>
      <c r="AI448" t="s">
        <v>320</v>
      </c>
      <c r="AJ448" t="s">
        <v>320</v>
      </c>
      <c r="AK448" t="s">
        <v>320</v>
      </c>
    </row>
    <row r="449" spans="1:37" ht="13.25" customHeight="1" x14ac:dyDescent="0.15">
      <c r="A449" s="7" t="s">
        <v>295</v>
      </c>
      <c r="B449" s="7" t="s">
        <v>294</v>
      </c>
      <c r="C449" s="7" t="s">
        <v>296</v>
      </c>
      <c r="D449" s="7" t="s">
        <v>267</v>
      </c>
      <c r="E449" s="7" t="s">
        <v>297</v>
      </c>
      <c r="F449" s="7" t="s">
        <v>298</v>
      </c>
      <c r="G449" s="7" t="s">
        <v>298</v>
      </c>
      <c r="H449" s="7" t="s">
        <v>299</v>
      </c>
      <c r="I449" s="7" t="str">
        <f t="shared" si="32"/>
        <v>2017-01-01</v>
      </c>
      <c r="J449" s="30" t="s">
        <v>68</v>
      </c>
      <c r="M449" t="s">
        <v>84</v>
      </c>
      <c r="N449" t="s">
        <v>38</v>
      </c>
      <c r="O449">
        <v>4</v>
      </c>
      <c r="P449">
        <v>9</v>
      </c>
      <c r="Q449" t="str">
        <f t="shared" si="33"/>
        <v>Em.4</v>
      </c>
      <c r="R449" t="str">
        <f t="shared" si="34"/>
        <v>Em.4.9</v>
      </c>
      <c r="S449" t="s">
        <v>796</v>
      </c>
      <c r="T449" s="27">
        <v>1</v>
      </c>
      <c r="V449" s="26" t="s">
        <v>797</v>
      </c>
      <c r="W449" s="26">
        <f>1000*T449</f>
        <v>1000</v>
      </c>
      <c r="X449" s="26" t="s">
        <v>39</v>
      </c>
      <c r="Y449" s="7" t="s">
        <v>301</v>
      </c>
      <c r="AB449" s="26" t="s">
        <v>275</v>
      </c>
      <c r="AC449" s="26" t="s">
        <v>318</v>
      </c>
      <c r="AD449" s="26" t="s">
        <v>372</v>
      </c>
      <c r="AE449" s="26" t="s">
        <v>796</v>
      </c>
      <c r="AF449" s="26" t="s">
        <v>731</v>
      </c>
      <c r="AH449" s="26"/>
      <c r="AI449" t="s">
        <v>320</v>
      </c>
      <c r="AJ449" t="s">
        <v>320</v>
      </c>
      <c r="AK449" t="s">
        <v>320</v>
      </c>
    </row>
    <row r="450" spans="1:37" ht="13.25" customHeight="1" x14ac:dyDescent="0.15">
      <c r="A450" s="7" t="s">
        <v>295</v>
      </c>
      <c r="B450" s="7" t="s">
        <v>294</v>
      </c>
      <c r="C450" s="7" t="s">
        <v>296</v>
      </c>
      <c r="D450" s="7" t="s">
        <v>267</v>
      </c>
      <c r="E450" s="7" t="s">
        <v>297</v>
      </c>
      <c r="F450" s="7" t="s">
        <v>298</v>
      </c>
      <c r="G450" s="7" t="s">
        <v>298</v>
      </c>
      <c r="H450" s="7" t="s">
        <v>299</v>
      </c>
      <c r="I450" s="7" t="str">
        <f t="shared" ref="I450:I513" si="35">_xlfn.CONCAT(SUBSTITUTE(J450,"FY","20"),"-01-01")</f>
        <v>2017-01-01</v>
      </c>
      <c r="J450" s="30" t="s">
        <v>68</v>
      </c>
      <c r="M450" t="s">
        <v>411</v>
      </c>
      <c r="N450" t="s">
        <v>38</v>
      </c>
      <c r="O450">
        <v>5</v>
      </c>
      <c r="P450">
        <v>1</v>
      </c>
      <c r="Q450" t="str">
        <f t="shared" si="33"/>
        <v>Em.5</v>
      </c>
      <c r="R450" t="str">
        <f t="shared" si="34"/>
        <v>Em.5.1</v>
      </c>
      <c r="S450" t="s">
        <v>412</v>
      </c>
      <c r="T450" s="27">
        <v>19.600000000000001</v>
      </c>
      <c r="V450" t="s">
        <v>410</v>
      </c>
      <c r="W450" s="28">
        <f>T450*1000000</f>
        <v>19600000</v>
      </c>
      <c r="X450" t="s">
        <v>39</v>
      </c>
      <c r="Y450" s="7" t="s">
        <v>301</v>
      </c>
      <c r="AB450" s="26" t="s">
        <v>275</v>
      </c>
      <c r="AC450" s="26" t="s">
        <v>318</v>
      </c>
      <c r="AD450" s="26" t="s">
        <v>677</v>
      </c>
      <c r="AE450" s="26" t="s">
        <v>678</v>
      </c>
      <c r="AF450" s="26" t="s">
        <v>731</v>
      </c>
      <c r="AI450" t="s">
        <v>320</v>
      </c>
      <c r="AJ450" t="s">
        <v>320</v>
      </c>
      <c r="AK450" t="s">
        <v>320</v>
      </c>
    </row>
    <row r="451" spans="1:37" ht="13.25" customHeight="1" x14ac:dyDescent="0.15">
      <c r="A451" s="7" t="s">
        <v>295</v>
      </c>
      <c r="B451" s="7" t="s">
        <v>294</v>
      </c>
      <c r="C451" s="7" t="s">
        <v>296</v>
      </c>
      <c r="D451" s="7" t="s">
        <v>267</v>
      </c>
      <c r="E451" s="7" t="s">
        <v>297</v>
      </c>
      <c r="F451" s="7" t="s">
        <v>298</v>
      </c>
      <c r="G451" s="7" t="s">
        <v>298</v>
      </c>
      <c r="H451" s="7" t="s">
        <v>299</v>
      </c>
      <c r="I451" s="7" t="str">
        <f t="shared" si="35"/>
        <v>2017-01-01</v>
      </c>
      <c r="J451" s="30" t="s">
        <v>68</v>
      </c>
      <c r="M451" t="s">
        <v>413</v>
      </c>
      <c r="N451" t="s">
        <v>38</v>
      </c>
      <c r="O451">
        <v>5</v>
      </c>
      <c r="P451">
        <v>2</v>
      </c>
      <c r="Q451" t="str">
        <f t="shared" si="33"/>
        <v>Em.5</v>
      </c>
      <c r="R451" t="str">
        <f t="shared" si="34"/>
        <v>Em.5.2</v>
      </c>
      <c r="S451" t="s">
        <v>414</v>
      </c>
      <c r="T451" s="27">
        <v>12</v>
      </c>
      <c r="V451" t="s">
        <v>410</v>
      </c>
      <c r="W451" s="28">
        <f>T451*1000000</f>
        <v>12000000</v>
      </c>
      <c r="X451" t="s">
        <v>39</v>
      </c>
      <c r="Y451" s="7" t="s">
        <v>301</v>
      </c>
      <c r="AB451" s="26" t="s">
        <v>275</v>
      </c>
      <c r="AC451" s="26" t="s">
        <v>318</v>
      </c>
      <c r="AD451" s="26" t="s">
        <v>677</v>
      </c>
      <c r="AE451" s="26" t="s">
        <v>679</v>
      </c>
      <c r="AF451" s="26" t="s">
        <v>731</v>
      </c>
      <c r="AI451" t="s">
        <v>320</v>
      </c>
      <c r="AJ451" t="s">
        <v>320</v>
      </c>
      <c r="AK451" t="s">
        <v>320</v>
      </c>
    </row>
    <row r="452" spans="1:37" ht="13.25" customHeight="1" x14ac:dyDescent="0.15">
      <c r="A452" s="7" t="s">
        <v>295</v>
      </c>
      <c r="B452" s="7" t="s">
        <v>294</v>
      </c>
      <c r="C452" s="7" t="s">
        <v>296</v>
      </c>
      <c r="D452" s="7" t="s">
        <v>267</v>
      </c>
      <c r="E452" s="7" t="s">
        <v>297</v>
      </c>
      <c r="F452" s="7" t="s">
        <v>298</v>
      </c>
      <c r="G452" s="7" t="s">
        <v>298</v>
      </c>
      <c r="H452" s="7" t="s">
        <v>299</v>
      </c>
      <c r="I452" s="7" t="str">
        <f t="shared" si="35"/>
        <v>2017-01-01</v>
      </c>
      <c r="J452" s="30" t="s">
        <v>68</v>
      </c>
      <c r="M452" t="s">
        <v>415</v>
      </c>
      <c r="N452" t="s">
        <v>38</v>
      </c>
      <c r="O452">
        <v>5</v>
      </c>
      <c r="P452">
        <v>3</v>
      </c>
      <c r="Q452" t="str">
        <f t="shared" si="33"/>
        <v>Em.5</v>
      </c>
      <c r="R452" t="str">
        <f t="shared" si="34"/>
        <v>Em.5.3</v>
      </c>
      <c r="S452" t="s">
        <v>416</v>
      </c>
      <c r="T452" s="27">
        <v>41.1</v>
      </c>
      <c r="V452" t="s">
        <v>410</v>
      </c>
      <c r="W452" s="28">
        <f>T452*1000000</f>
        <v>41100000</v>
      </c>
      <c r="X452" t="s">
        <v>39</v>
      </c>
      <c r="Y452" s="7" t="s">
        <v>301</v>
      </c>
      <c r="AB452" s="26" t="s">
        <v>275</v>
      </c>
      <c r="AC452" s="26" t="s">
        <v>318</v>
      </c>
      <c r="AD452" s="26" t="s">
        <v>677</v>
      </c>
      <c r="AE452" s="26" t="s">
        <v>680</v>
      </c>
      <c r="AF452" s="26" t="s">
        <v>731</v>
      </c>
      <c r="AI452" t="s">
        <v>320</v>
      </c>
      <c r="AJ452" t="s">
        <v>320</v>
      </c>
      <c r="AK452" t="s">
        <v>320</v>
      </c>
    </row>
    <row r="453" spans="1:37" ht="13.25" customHeight="1" x14ac:dyDescent="0.15">
      <c r="A453" s="7" t="s">
        <v>295</v>
      </c>
      <c r="B453" s="7" t="s">
        <v>294</v>
      </c>
      <c r="C453" s="7" t="s">
        <v>296</v>
      </c>
      <c r="D453" s="7" t="s">
        <v>267</v>
      </c>
      <c r="E453" s="7" t="s">
        <v>297</v>
      </c>
      <c r="F453" s="7" t="s">
        <v>298</v>
      </c>
      <c r="G453" s="7" t="s">
        <v>298</v>
      </c>
      <c r="H453" s="7" t="s">
        <v>299</v>
      </c>
      <c r="I453" s="7" t="str">
        <f t="shared" si="35"/>
        <v>2017-01-01</v>
      </c>
      <c r="J453" s="30" t="s">
        <v>68</v>
      </c>
      <c r="M453" t="s">
        <v>408</v>
      </c>
      <c r="N453" t="s">
        <v>38</v>
      </c>
      <c r="O453">
        <v>5</v>
      </c>
      <c r="P453">
        <v>4</v>
      </c>
      <c r="Q453" t="str">
        <f t="shared" si="33"/>
        <v>Em.5</v>
      </c>
      <c r="R453" t="str">
        <f t="shared" si="34"/>
        <v>Em.5.4</v>
      </c>
      <c r="S453" t="s">
        <v>409</v>
      </c>
      <c r="T453" s="27">
        <v>3</v>
      </c>
      <c r="V453" t="s">
        <v>410</v>
      </c>
      <c r="W453" s="28">
        <f>T453*1000000</f>
        <v>3000000</v>
      </c>
      <c r="X453" t="s">
        <v>39</v>
      </c>
      <c r="Y453" s="7" t="s">
        <v>301</v>
      </c>
      <c r="AB453" s="26" t="s">
        <v>275</v>
      </c>
      <c r="AC453" s="26" t="s">
        <v>318</v>
      </c>
      <c r="AD453" s="26" t="s">
        <v>677</v>
      </c>
      <c r="AE453" s="26" t="s">
        <v>409</v>
      </c>
      <c r="AF453" s="26" t="s">
        <v>731</v>
      </c>
      <c r="AI453" t="s">
        <v>320</v>
      </c>
      <c r="AJ453" t="s">
        <v>320</v>
      </c>
      <c r="AK453" t="s">
        <v>320</v>
      </c>
    </row>
    <row r="454" spans="1:37" ht="13.25" customHeight="1" x14ac:dyDescent="0.15">
      <c r="A454" s="7" t="s">
        <v>295</v>
      </c>
      <c r="B454" s="7" t="s">
        <v>294</v>
      </c>
      <c r="C454" s="7" t="s">
        <v>296</v>
      </c>
      <c r="D454" s="7" t="s">
        <v>267</v>
      </c>
      <c r="E454" s="7" t="s">
        <v>297</v>
      </c>
      <c r="F454" s="7" t="s">
        <v>298</v>
      </c>
      <c r="G454" s="7" t="s">
        <v>298</v>
      </c>
      <c r="H454" s="7" t="s">
        <v>299</v>
      </c>
      <c r="I454" s="7" t="str">
        <f t="shared" si="35"/>
        <v>2017-01-01</v>
      </c>
      <c r="J454" s="30" t="s">
        <v>68</v>
      </c>
      <c r="M454" t="s">
        <v>406</v>
      </c>
      <c r="N454" t="s">
        <v>38</v>
      </c>
      <c r="O454">
        <v>7</v>
      </c>
      <c r="P454">
        <v>0</v>
      </c>
      <c r="Q454" t="str">
        <f t="shared" si="33"/>
        <v>Em.7</v>
      </c>
      <c r="R454" t="str">
        <f t="shared" si="34"/>
        <v>Em.7.0</v>
      </c>
      <c r="S454" t="s">
        <v>407</v>
      </c>
      <c r="T454" s="27">
        <v>12</v>
      </c>
      <c r="V454" t="s">
        <v>39</v>
      </c>
      <c r="W454" s="39">
        <f>T454</f>
        <v>12</v>
      </c>
      <c r="X454" s="26" t="s">
        <v>39</v>
      </c>
      <c r="Y454" s="7" t="s">
        <v>301</v>
      </c>
      <c r="AB454" s="26" t="s">
        <v>275</v>
      </c>
      <c r="AC454" s="26" t="s">
        <v>318</v>
      </c>
      <c r="AD454" s="26" t="s">
        <v>380</v>
      </c>
      <c r="AE454" s="26" t="s">
        <v>320</v>
      </c>
      <c r="AF454" s="26" t="s">
        <v>731</v>
      </c>
      <c r="AI454" t="s">
        <v>381</v>
      </c>
      <c r="AJ454" t="s">
        <v>320</v>
      </c>
      <c r="AK454" t="s">
        <v>791</v>
      </c>
    </row>
    <row r="455" spans="1:37" ht="13.25" customHeight="1" x14ac:dyDescent="0.15">
      <c r="A455" s="7" t="s">
        <v>295</v>
      </c>
      <c r="B455" s="7" t="s">
        <v>294</v>
      </c>
      <c r="C455" s="7" t="s">
        <v>296</v>
      </c>
      <c r="D455" s="7" t="s">
        <v>267</v>
      </c>
      <c r="E455" s="7" t="s">
        <v>297</v>
      </c>
      <c r="F455" s="7" t="s">
        <v>298</v>
      </c>
      <c r="G455" s="7" t="s">
        <v>298</v>
      </c>
      <c r="H455" s="7" t="s">
        <v>299</v>
      </c>
      <c r="I455" s="7" t="str">
        <f t="shared" si="35"/>
        <v>2017-01-01</v>
      </c>
      <c r="J455" s="30" t="s">
        <v>68</v>
      </c>
      <c r="M455" t="s">
        <v>417</v>
      </c>
      <c r="N455" t="s">
        <v>38</v>
      </c>
      <c r="O455">
        <v>9</v>
      </c>
      <c r="P455">
        <v>1</v>
      </c>
      <c r="Q455" t="str">
        <f t="shared" si="33"/>
        <v>Em.9</v>
      </c>
      <c r="R455" t="str">
        <f t="shared" si="34"/>
        <v>Em.9.1</v>
      </c>
      <c r="S455" t="s">
        <v>418</v>
      </c>
      <c r="T455" s="27">
        <v>1.4</v>
      </c>
      <c r="V455" t="s">
        <v>410</v>
      </c>
      <c r="W455" s="28">
        <f>T455*1000000</f>
        <v>1400000</v>
      </c>
      <c r="X455" t="s">
        <v>39</v>
      </c>
      <c r="Y455" s="7" t="s">
        <v>301</v>
      </c>
      <c r="AB455" s="26" t="s">
        <v>275</v>
      </c>
      <c r="AC455" s="26" t="s">
        <v>318</v>
      </c>
      <c r="AD455" s="26" t="s">
        <v>681</v>
      </c>
      <c r="AE455" s="26" t="s">
        <v>678</v>
      </c>
      <c r="AF455" s="26" t="s">
        <v>731</v>
      </c>
      <c r="AI455" t="s">
        <v>320</v>
      </c>
      <c r="AJ455" t="s">
        <v>320</v>
      </c>
      <c r="AK455" t="s">
        <v>320</v>
      </c>
    </row>
    <row r="456" spans="1:37" ht="13.25" customHeight="1" x14ac:dyDescent="0.15">
      <c r="A456" s="7" t="s">
        <v>295</v>
      </c>
      <c r="B456" s="7" t="s">
        <v>294</v>
      </c>
      <c r="C456" s="7" t="s">
        <v>296</v>
      </c>
      <c r="D456" s="7" t="s">
        <v>267</v>
      </c>
      <c r="E456" s="7" t="s">
        <v>297</v>
      </c>
      <c r="F456" s="7" t="s">
        <v>298</v>
      </c>
      <c r="G456" s="7" t="s">
        <v>298</v>
      </c>
      <c r="H456" s="7" t="s">
        <v>299</v>
      </c>
      <c r="I456" s="7" t="str">
        <f t="shared" si="35"/>
        <v>2017-01-01</v>
      </c>
      <c r="J456" s="30" t="s">
        <v>68</v>
      </c>
      <c r="M456" t="s">
        <v>419</v>
      </c>
      <c r="N456" t="s">
        <v>38</v>
      </c>
      <c r="O456">
        <v>9</v>
      </c>
      <c r="P456">
        <v>2</v>
      </c>
      <c r="Q456" t="str">
        <f t="shared" si="33"/>
        <v>Em.9</v>
      </c>
      <c r="R456" t="str">
        <f t="shared" si="34"/>
        <v>Em.9.2</v>
      </c>
      <c r="S456" t="s">
        <v>420</v>
      </c>
      <c r="T456" s="27">
        <v>2.4</v>
      </c>
      <c r="V456" t="s">
        <v>410</v>
      </c>
      <c r="W456" s="28">
        <f>T456*1000000</f>
        <v>2400000</v>
      </c>
      <c r="X456" t="s">
        <v>39</v>
      </c>
      <c r="Y456" s="7" t="s">
        <v>301</v>
      </c>
      <c r="AB456" s="26" t="s">
        <v>275</v>
      </c>
      <c r="AC456" s="26" t="s">
        <v>318</v>
      </c>
      <c r="AD456" s="26" t="s">
        <v>681</v>
      </c>
      <c r="AE456" s="26" t="s">
        <v>679</v>
      </c>
      <c r="AF456" s="26" t="s">
        <v>731</v>
      </c>
      <c r="AI456" t="s">
        <v>320</v>
      </c>
      <c r="AJ456" t="s">
        <v>320</v>
      </c>
      <c r="AK456" t="s">
        <v>320</v>
      </c>
    </row>
    <row r="457" spans="1:37" ht="13.25" customHeight="1" x14ac:dyDescent="0.15">
      <c r="A457" s="7" t="s">
        <v>295</v>
      </c>
      <c r="B457" s="7" t="s">
        <v>294</v>
      </c>
      <c r="C457" s="7" t="s">
        <v>296</v>
      </c>
      <c r="D457" s="7" t="s">
        <v>267</v>
      </c>
      <c r="E457" s="7" t="s">
        <v>297</v>
      </c>
      <c r="F457" s="7" t="s">
        <v>298</v>
      </c>
      <c r="G457" s="7" t="s">
        <v>298</v>
      </c>
      <c r="H457" s="7" t="s">
        <v>299</v>
      </c>
      <c r="I457" s="7" t="str">
        <f t="shared" si="35"/>
        <v>2017-01-01</v>
      </c>
      <c r="J457" s="30" t="s">
        <v>68</v>
      </c>
      <c r="M457" t="s">
        <v>421</v>
      </c>
      <c r="N457" t="s">
        <v>38</v>
      </c>
      <c r="O457">
        <v>9</v>
      </c>
      <c r="P457">
        <v>3</v>
      </c>
      <c r="Q457" t="str">
        <f t="shared" si="33"/>
        <v>Em.9</v>
      </c>
      <c r="R457" t="str">
        <f t="shared" si="34"/>
        <v>Em.9.3</v>
      </c>
      <c r="S457" t="s">
        <v>422</v>
      </c>
      <c r="T457" s="27">
        <v>7.5</v>
      </c>
      <c r="V457" t="s">
        <v>410</v>
      </c>
      <c r="W457" s="28">
        <f>T457*1000000</f>
        <v>7500000</v>
      </c>
      <c r="X457" t="s">
        <v>39</v>
      </c>
      <c r="Y457" s="7" t="s">
        <v>301</v>
      </c>
      <c r="AB457" s="26" t="s">
        <v>275</v>
      </c>
      <c r="AC457" s="26" t="s">
        <v>318</v>
      </c>
      <c r="AD457" s="26" t="s">
        <v>681</v>
      </c>
      <c r="AE457" s="26" t="s">
        <v>680</v>
      </c>
      <c r="AF457" s="26" t="s">
        <v>731</v>
      </c>
      <c r="AI457" t="s">
        <v>320</v>
      </c>
      <c r="AJ457" t="s">
        <v>320</v>
      </c>
      <c r="AK457" t="s">
        <v>320</v>
      </c>
    </row>
    <row r="458" spans="1:37" ht="13.25" customHeight="1" x14ac:dyDescent="0.15">
      <c r="A458" s="7" t="s">
        <v>295</v>
      </c>
      <c r="B458" s="7" t="s">
        <v>294</v>
      </c>
      <c r="C458" s="7" t="s">
        <v>296</v>
      </c>
      <c r="D458" s="7" t="s">
        <v>267</v>
      </c>
      <c r="E458" s="7" t="s">
        <v>297</v>
      </c>
      <c r="F458" s="7" t="s">
        <v>298</v>
      </c>
      <c r="G458" s="7" t="s">
        <v>298</v>
      </c>
      <c r="H458" s="7" t="s">
        <v>299</v>
      </c>
      <c r="I458" s="7" t="str">
        <f t="shared" si="35"/>
        <v>2018-01-01</v>
      </c>
      <c r="J458" s="29" t="s">
        <v>36</v>
      </c>
      <c r="M458" t="s">
        <v>29</v>
      </c>
      <c r="N458" t="s">
        <v>38</v>
      </c>
      <c r="O458">
        <v>1</v>
      </c>
      <c r="P458">
        <v>1</v>
      </c>
      <c r="Q458" t="str">
        <f t="shared" si="33"/>
        <v>Em.1</v>
      </c>
      <c r="R458" t="str">
        <f t="shared" si="34"/>
        <v>Em.1.1</v>
      </c>
      <c r="S458" t="s">
        <v>300</v>
      </c>
      <c r="T458" s="27">
        <v>71</v>
      </c>
      <c r="V458" t="s">
        <v>39</v>
      </c>
      <c r="W458" s="28">
        <f>T458*1000000</f>
        <v>71000000</v>
      </c>
      <c r="X458" s="7" t="s">
        <v>39</v>
      </c>
      <c r="Y458" s="7" t="s">
        <v>301</v>
      </c>
      <c r="AB458" s="26" t="s">
        <v>275</v>
      </c>
      <c r="AC458" s="26" t="s">
        <v>318</v>
      </c>
      <c r="AD458" s="26" t="s">
        <v>319</v>
      </c>
      <c r="AE458" s="26" t="s">
        <v>320</v>
      </c>
      <c r="AF458" s="26" t="s">
        <v>731</v>
      </c>
      <c r="AG458" t="s">
        <v>669</v>
      </c>
      <c r="AH458" s="7" t="s">
        <v>785</v>
      </c>
      <c r="AI458" t="s">
        <v>322</v>
      </c>
      <c r="AJ458" t="s">
        <v>323</v>
      </c>
      <c r="AK458" t="s">
        <v>783</v>
      </c>
    </row>
    <row r="459" spans="1:37" ht="13.25" customHeight="1" x14ac:dyDescent="0.15">
      <c r="A459" s="7" t="s">
        <v>295</v>
      </c>
      <c r="B459" s="7" t="s">
        <v>294</v>
      </c>
      <c r="C459" s="7" t="s">
        <v>296</v>
      </c>
      <c r="D459" s="7" t="s">
        <v>267</v>
      </c>
      <c r="E459" s="7" t="s">
        <v>297</v>
      </c>
      <c r="F459" s="7" t="s">
        <v>298</v>
      </c>
      <c r="G459" s="7" t="s">
        <v>298</v>
      </c>
      <c r="H459" s="7" t="s">
        <v>299</v>
      </c>
      <c r="I459" s="7" t="str">
        <f t="shared" si="35"/>
        <v>2018-01-01</v>
      </c>
      <c r="J459" s="29" t="s">
        <v>36</v>
      </c>
      <c r="M459" t="s">
        <v>60</v>
      </c>
      <c r="N459" t="s">
        <v>38</v>
      </c>
      <c r="O459">
        <v>11</v>
      </c>
      <c r="P459">
        <v>11</v>
      </c>
      <c r="Q459" t="str">
        <f t="shared" si="33"/>
        <v>Em.11</v>
      </c>
      <c r="R459" t="str">
        <f t="shared" si="34"/>
        <v>Em.11.11</v>
      </c>
      <c r="S459" t="s">
        <v>336</v>
      </c>
      <c r="T459" s="27">
        <v>599</v>
      </c>
      <c r="V459" t="s">
        <v>39</v>
      </c>
      <c r="W459" s="39">
        <f>T459</f>
        <v>599</v>
      </c>
      <c r="X459" t="s">
        <v>39</v>
      </c>
      <c r="Y459" s="7" t="s">
        <v>301</v>
      </c>
      <c r="AB459" s="26" t="s">
        <v>275</v>
      </c>
      <c r="AC459" s="26" t="s">
        <v>318</v>
      </c>
      <c r="AD459" s="26" t="s">
        <v>630</v>
      </c>
      <c r="AE459" s="26" t="s">
        <v>645</v>
      </c>
      <c r="AF459" s="26" t="s">
        <v>731</v>
      </c>
      <c r="AI459" t="s">
        <v>633</v>
      </c>
      <c r="AJ459" t="s">
        <v>646</v>
      </c>
      <c r="AK459" t="s">
        <v>645</v>
      </c>
    </row>
    <row r="460" spans="1:37" ht="13.25" customHeight="1" x14ac:dyDescent="0.15">
      <c r="A460" s="7" t="s">
        <v>295</v>
      </c>
      <c r="B460" s="7" t="s">
        <v>294</v>
      </c>
      <c r="C460" s="7" t="s">
        <v>296</v>
      </c>
      <c r="D460" s="7" t="s">
        <v>267</v>
      </c>
      <c r="E460" s="7" t="s">
        <v>297</v>
      </c>
      <c r="F460" s="7" t="s">
        <v>298</v>
      </c>
      <c r="G460" s="7" t="s">
        <v>298</v>
      </c>
      <c r="H460" s="7" t="s">
        <v>299</v>
      </c>
      <c r="I460" s="7" t="str">
        <f t="shared" si="35"/>
        <v>2018-01-01</v>
      </c>
      <c r="J460" s="29" t="s">
        <v>36</v>
      </c>
      <c r="M460" t="s">
        <v>403</v>
      </c>
      <c r="N460" t="s">
        <v>38</v>
      </c>
      <c r="O460">
        <v>13</v>
      </c>
      <c r="P460">
        <v>1</v>
      </c>
      <c r="Q460" t="str">
        <f t="shared" si="33"/>
        <v>Em.13</v>
      </c>
      <c r="R460" t="str">
        <f t="shared" si="34"/>
        <v>Em.13.1</v>
      </c>
      <c r="S460" t="s">
        <v>404</v>
      </c>
      <c r="T460" s="27">
        <v>79</v>
      </c>
      <c r="V460" s="26" t="s">
        <v>405</v>
      </c>
      <c r="W460" s="39">
        <f>T460</f>
        <v>79</v>
      </c>
      <c r="X460" s="26" t="s">
        <v>405</v>
      </c>
      <c r="Y460" s="7" t="s">
        <v>301</v>
      </c>
      <c r="AB460" s="26" t="s">
        <v>275</v>
      </c>
      <c r="AC460" s="26" t="s">
        <v>318</v>
      </c>
      <c r="AD460" s="26" t="s">
        <v>559</v>
      </c>
      <c r="AE460" s="26" t="s">
        <v>560</v>
      </c>
      <c r="AF460" s="26" t="s">
        <v>731</v>
      </c>
      <c r="AH460" s="26"/>
      <c r="AI460" t="s">
        <v>561</v>
      </c>
      <c r="AJ460" t="s">
        <v>562</v>
      </c>
      <c r="AK460" t="s">
        <v>790</v>
      </c>
    </row>
    <row r="461" spans="1:37" ht="13.25" customHeight="1" x14ac:dyDescent="0.15">
      <c r="A461" s="7" t="s">
        <v>295</v>
      </c>
      <c r="B461" s="7" t="s">
        <v>294</v>
      </c>
      <c r="C461" s="7" t="s">
        <v>296</v>
      </c>
      <c r="D461" s="7" t="s">
        <v>267</v>
      </c>
      <c r="E461" s="7" t="s">
        <v>297</v>
      </c>
      <c r="F461" s="7" t="s">
        <v>298</v>
      </c>
      <c r="G461" s="7" t="s">
        <v>298</v>
      </c>
      <c r="H461" s="7" t="s">
        <v>299</v>
      </c>
      <c r="I461" s="7" t="str">
        <f t="shared" si="35"/>
        <v>2018-01-01</v>
      </c>
      <c r="J461" s="29" t="s">
        <v>36</v>
      </c>
      <c r="M461" t="s">
        <v>423</v>
      </c>
      <c r="N461" t="s">
        <v>38</v>
      </c>
      <c r="O461">
        <v>13</v>
      </c>
      <c r="P461">
        <v>29</v>
      </c>
      <c r="Q461" t="str">
        <f t="shared" si="33"/>
        <v>Em.13</v>
      </c>
      <c r="R461" t="str">
        <f t="shared" si="34"/>
        <v>Em.13.29</v>
      </c>
      <c r="S461" t="s">
        <v>424</v>
      </c>
      <c r="T461" s="27">
        <v>0.158</v>
      </c>
      <c r="V461" s="26" t="s">
        <v>425</v>
      </c>
      <c r="W461" s="39">
        <f>T461</f>
        <v>0.158</v>
      </c>
      <c r="X461" s="26" t="str">
        <f>V461</f>
        <v>tonnes of CO2e/ tonne of hydrocarbon production available for sale</v>
      </c>
      <c r="Y461" s="7" t="s">
        <v>301</v>
      </c>
      <c r="AB461" s="26" t="s">
        <v>275</v>
      </c>
      <c r="AC461" s="26" t="s">
        <v>318</v>
      </c>
      <c r="AD461" s="26" t="s">
        <v>559</v>
      </c>
      <c r="AE461" s="26" t="s">
        <v>424</v>
      </c>
      <c r="AF461" s="26" t="s">
        <v>731</v>
      </c>
      <c r="AH461" s="26"/>
      <c r="AI461" t="s">
        <v>320</v>
      </c>
      <c r="AJ461" t="s">
        <v>320</v>
      </c>
      <c r="AK461" t="s">
        <v>320</v>
      </c>
    </row>
    <row r="462" spans="1:37" ht="13.25" customHeight="1" x14ac:dyDescent="0.15">
      <c r="A462" s="7" t="s">
        <v>295</v>
      </c>
      <c r="B462" s="7" t="s">
        <v>294</v>
      </c>
      <c r="C462" s="7" t="s">
        <v>296</v>
      </c>
      <c r="D462" s="7" t="s">
        <v>267</v>
      </c>
      <c r="E462" s="7" t="s">
        <v>297</v>
      </c>
      <c r="F462" s="7" t="s">
        <v>298</v>
      </c>
      <c r="G462" s="7" t="s">
        <v>298</v>
      </c>
      <c r="H462" s="7" t="s">
        <v>299</v>
      </c>
      <c r="I462" s="7" t="str">
        <f t="shared" si="35"/>
        <v>2018-01-01</v>
      </c>
      <c r="J462" s="29" t="s">
        <v>36</v>
      </c>
      <c r="M462" t="s">
        <v>426</v>
      </c>
      <c r="N462" t="s">
        <v>38</v>
      </c>
      <c r="O462">
        <v>13</v>
      </c>
      <c r="P462">
        <v>30</v>
      </c>
      <c r="Q462" t="str">
        <f t="shared" si="33"/>
        <v>Em.13</v>
      </c>
      <c r="R462" t="str">
        <f t="shared" si="34"/>
        <v>Em.13.30</v>
      </c>
      <c r="S462" t="s">
        <v>427</v>
      </c>
      <c r="T462" s="27">
        <v>1.05</v>
      </c>
      <c r="V462" s="26" t="s">
        <v>428</v>
      </c>
      <c r="W462" s="39">
        <f>T462</f>
        <v>1.05</v>
      </c>
      <c r="X462" s="26" t="str">
        <f>V462</f>
        <v>tonnes of CO2e/UEDC</v>
      </c>
      <c r="Y462" s="7" t="s">
        <v>301</v>
      </c>
      <c r="AB462" s="26" t="s">
        <v>275</v>
      </c>
      <c r="AC462" s="26" t="s">
        <v>318</v>
      </c>
      <c r="AD462" s="26" t="s">
        <v>559</v>
      </c>
      <c r="AE462" s="26" t="s">
        <v>427</v>
      </c>
      <c r="AF462" s="26" t="s">
        <v>731</v>
      </c>
      <c r="AH462" s="26"/>
      <c r="AI462" t="s">
        <v>320</v>
      </c>
      <c r="AJ462" t="s">
        <v>320</v>
      </c>
      <c r="AK462" t="s">
        <v>320</v>
      </c>
    </row>
    <row r="463" spans="1:37" ht="13.25" customHeight="1" x14ac:dyDescent="0.15">
      <c r="A463" s="7" t="s">
        <v>295</v>
      </c>
      <c r="B463" s="7" t="s">
        <v>294</v>
      </c>
      <c r="C463" s="7" t="s">
        <v>296</v>
      </c>
      <c r="D463" s="7" t="s">
        <v>267</v>
      </c>
      <c r="E463" s="7" t="s">
        <v>297</v>
      </c>
      <c r="F463" s="7" t="s">
        <v>298</v>
      </c>
      <c r="G463" s="7" t="s">
        <v>298</v>
      </c>
      <c r="H463" s="7" t="s">
        <v>299</v>
      </c>
      <c r="I463" s="7" t="str">
        <f t="shared" si="35"/>
        <v>2018-01-01</v>
      </c>
      <c r="J463" s="29" t="s">
        <v>36</v>
      </c>
      <c r="M463" t="s">
        <v>430</v>
      </c>
      <c r="N463" t="s">
        <v>38</v>
      </c>
      <c r="O463">
        <v>13</v>
      </c>
      <c r="P463">
        <v>31</v>
      </c>
      <c r="Q463" t="str">
        <f t="shared" si="33"/>
        <v>Em.13</v>
      </c>
      <c r="R463" t="str">
        <f t="shared" si="34"/>
        <v>Em.13.31</v>
      </c>
      <c r="S463" t="s">
        <v>431</v>
      </c>
      <c r="T463" s="27">
        <v>0.96</v>
      </c>
      <c r="V463" s="26" t="s">
        <v>432</v>
      </c>
      <c r="W463" s="39">
        <f>T463</f>
        <v>0.96</v>
      </c>
      <c r="X463" s="26" t="str">
        <f>V463</f>
        <v>tonnes of CO2e/tonne of high-value petrochemicals produced</v>
      </c>
      <c r="Y463" s="7" t="s">
        <v>301</v>
      </c>
      <c r="AB463" s="26" t="s">
        <v>275</v>
      </c>
      <c r="AC463" s="26" t="s">
        <v>318</v>
      </c>
      <c r="AD463" s="26" t="s">
        <v>559</v>
      </c>
      <c r="AE463" s="26" t="s">
        <v>431</v>
      </c>
      <c r="AF463" s="26" t="s">
        <v>731</v>
      </c>
      <c r="AH463" s="26"/>
      <c r="AI463" t="s">
        <v>320</v>
      </c>
      <c r="AJ463" t="s">
        <v>320</v>
      </c>
      <c r="AK463" t="s">
        <v>320</v>
      </c>
    </row>
    <row r="464" spans="1:37" ht="13.25" customHeight="1" x14ac:dyDescent="0.15">
      <c r="A464" s="7" t="s">
        <v>295</v>
      </c>
      <c r="B464" s="7" t="s">
        <v>294</v>
      </c>
      <c r="C464" s="7" t="s">
        <v>296</v>
      </c>
      <c r="D464" s="7" t="s">
        <v>267</v>
      </c>
      <c r="E464" s="7" t="s">
        <v>297</v>
      </c>
      <c r="F464" s="7" t="s">
        <v>298</v>
      </c>
      <c r="G464" s="7" t="s">
        <v>298</v>
      </c>
      <c r="H464" s="7" t="s">
        <v>299</v>
      </c>
      <c r="I464" s="7" t="str">
        <f t="shared" si="35"/>
        <v>2018-01-01</v>
      </c>
      <c r="J464" s="29" t="s">
        <v>36</v>
      </c>
      <c r="M464" t="s">
        <v>152</v>
      </c>
      <c r="N464" t="s">
        <v>38</v>
      </c>
      <c r="O464">
        <v>17</v>
      </c>
      <c r="P464">
        <v>10</v>
      </c>
      <c r="Q464" t="str">
        <f t="shared" si="33"/>
        <v>Em.17</v>
      </c>
      <c r="R464" t="str">
        <f t="shared" si="34"/>
        <v>Em.17.10</v>
      </c>
      <c r="S464" t="s">
        <v>804</v>
      </c>
      <c r="T464" s="27">
        <v>111</v>
      </c>
      <c r="V464" s="26" t="s">
        <v>797</v>
      </c>
      <c r="W464" s="40">
        <f>T464*1000</f>
        <v>111000</v>
      </c>
      <c r="X464" s="7" t="s">
        <v>784</v>
      </c>
      <c r="Y464" s="7" t="s">
        <v>301</v>
      </c>
      <c r="AB464" s="26" t="s">
        <v>275</v>
      </c>
      <c r="AC464" s="26" t="s">
        <v>318</v>
      </c>
      <c r="AD464" s="26" t="s">
        <v>344</v>
      </c>
      <c r="AE464" s="26" t="s">
        <v>345</v>
      </c>
      <c r="AF464" t="s">
        <v>731</v>
      </c>
      <c r="AG464" t="s">
        <v>670</v>
      </c>
      <c r="AH464" s="7" t="s">
        <v>788</v>
      </c>
      <c r="AI464" t="s">
        <v>320</v>
      </c>
      <c r="AJ464" t="s">
        <v>320</v>
      </c>
      <c r="AK464" t="s">
        <v>320</v>
      </c>
    </row>
    <row r="465" spans="1:37" ht="13.25" customHeight="1" x14ac:dyDescent="0.15">
      <c r="A465" s="7" t="s">
        <v>295</v>
      </c>
      <c r="B465" s="7" t="s">
        <v>294</v>
      </c>
      <c r="C465" s="7" t="s">
        <v>296</v>
      </c>
      <c r="D465" s="7" t="s">
        <v>267</v>
      </c>
      <c r="E465" s="7" t="s">
        <v>297</v>
      </c>
      <c r="F465" s="7" t="s">
        <v>298</v>
      </c>
      <c r="G465" s="7" t="s">
        <v>298</v>
      </c>
      <c r="H465" s="7" t="s">
        <v>299</v>
      </c>
      <c r="I465" s="7" t="str">
        <f t="shared" si="35"/>
        <v>2018-01-01</v>
      </c>
      <c r="J465" s="29" t="s">
        <v>36</v>
      </c>
      <c r="M465" t="s">
        <v>145</v>
      </c>
      <c r="N465" t="s">
        <v>38</v>
      </c>
      <c r="O465">
        <v>17</v>
      </c>
      <c r="P465">
        <v>13</v>
      </c>
      <c r="Q465" t="str">
        <f t="shared" si="33"/>
        <v>Em.17</v>
      </c>
      <c r="R465" t="str">
        <f t="shared" si="34"/>
        <v>Em.17.13</v>
      </c>
      <c r="S465" t="s">
        <v>805</v>
      </c>
      <c r="T465" s="27">
        <v>74</v>
      </c>
      <c r="V465" s="26" t="s">
        <v>797</v>
      </c>
      <c r="W465" s="40">
        <f>T465*1000</f>
        <v>74000</v>
      </c>
      <c r="X465" s="7" t="s">
        <v>784</v>
      </c>
      <c r="Y465" s="7" t="s">
        <v>301</v>
      </c>
      <c r="AB465" s="26" t="s">
        <v>275</v>
      </c>
      <c r="AC465" s="26" t="s">
        <v>318</v>
      </c>
      <c r="AD465" s="26" t="s">
        <v>344</v>
      </c>
      <c r="AE465" s="26" t="s">
        <v>363</v>
      </c>
      <c r="AF465" t="s">
        <v>731</v>
      </c>
      <c r="AG465" t="s">
        <v>672</v>
      </c>
      <c r="AH465" s="7" t="s">
        <v>788</v>
      </c>
      <c r="AI465" t="s">
        <v>320</v>
      </c>
      <c r="AJ465" t="s">
        <v>320</v>
      </c>
      <c r="AK465" t="s">
        <v>320</v>
      </c>
    </row>
    <row r="466" spans="1:37" ht="13.25" customHeight="1" x14ac:dyDescent="0.15">
      <c r="A466" s="7" t="s">
        <v>295</v>
      </c>
      <c r="B466" s="7" t="s">
        <v>294</v>
      </c>
      <c r="C466" s="7" t="s">
        <v>296</v>
      </c>
      <c r="D466" s="7" t="s">
        <v>267</v>
      </c>
      <c r="E466" s="7" t="s">
        <v>297</v>
      </c>
      <c r="F466" s="7" t="s">
        <v>298</v>
      </c>
      <c r="G466" s="7" t="s">
        <v>298</v>
      </c>
      <c r="H466" s="7" t="s">
        <v>299</v>
      </c>
      <c r="I466" s="7" t="str">
        <f t="shared" si="35"/>
        <v>2018-01-01</v>
      </c>
      <c r="J466" s="29" t="s">
        <v>36</v>
      </c>
      <c r="M466" t="s">
        <v>146</v>
      </c>
      <c r="N466" t="s">
        <v>38</v>
      </c>
      <c r="O466">
        <v>17</v>
      </c>
      <c r="P466">
        <v>14</v>
      </c>
      <c r="Q466" t="str">
        <f t="shared" si="33"/>
        <v>Em.17</v>
      </c>
      <c r="R466" t="str">
        <f t="shared" si="34"/>
        <v>Em.17.14</v>
      </c>
      <c r="S466" t="s">
        <v>798</v>
      </c>
      <c r="T466" s="27">
        <v>59</v>
      </c>
      <c r="V466" s="26" t="s">
        <v>797</v>
      </c>
      <c r="W466" s="40">
        <f>T466*1000</f>
        <v>59000</v>
      </c>
      <c r="X466" s="7" t="s">
        <v>784</v>
      </c>
      <c r="Y466" s="7" t="s">
        <v>301</v>
      </c>
      <c r="AB466" s="26" t="s">
        <v>275</v>
      </c>
      <c r="AC466" s="26" t="s">
        <v>318</v>
      </c>
      <c r="AD466" s="26" t="s">
        <v>344</v>
      </c>
      <c r="AE466" s="26" t="s">
        <v>662</v>
      </c>
      <c r="AF466" t="s">
        <v>731</v>
      </c>
      <c r="AG466" t="s">
        <v>673</v>
      </c>
      <c r="AH466" s="7" t="s">
        <v>788</v>
      </c>
      <c r="AI466" t="s">
        <v>320</v>
      </c>
      <c r="AJ466" t="s">
        <v>320</v>
      </c>
      <c r="AK466" t="s">
        <v>320</v>
      </c>
    </row>
    <row r="467" spans="1:37" ht="13.25" customHeight="1" x14ac:dyDescent="0.15">
      <c r="A467" s="7" t="s">
        <v>295</v>
      </c>
      <c r="B467" s="7" t="s">
        <v>294</v>
      </c>
      <c r="C467" s="7" t="s">
        <v>296</v>
      </c>
      <c r="D467" s="7" t="s">
        <v>267</v>
      </c>
      <c r="E467" s="7" t="s">
        <v>297</v>
      </c>
      <c r="F467" s="7" t="s">
        <v>298</v>
      </c>
      <c r="G467" s="7" t="s">
        <v>298</v>
      </c>
      <c r="H467" s="7" t="s">
        <v>299</v>
      </c>
      <c r="I467" s="7" t="str">
        <f t="shared" si="35"/>
        <v>2018-01-01</v>
      </c>
      <c r="J467" s="29" t="s">
        <v>36</v>
      </c>
      <c r="M467" t="s">
        <v>156</v>
      </c>
      <c r="N467" t="s">
        <v>38</v>
      </c>
      <c r="O467">
        <v>17</v>
      </c>
      <c r="P467">
        <v>2</v>
      </c>
      <c r="Q467" t="str">
        <f t="shared" si="33"/>
        <v>Em.17</v>
      </c>
      <c r="R467" t="str">
        <f t="shared" si="34"/>
        <v>Em.17.2</v>
      </c>
      <c r="S467" t="s">
        <v>369</v>
      </c>
      <c r="T467" s="27">
        <v>9</v>
      </c>
      <c r="V467" s="26" t="s">
        <v>346</v>
      </c>
      <c r="W467" s="41">
        <f>T467</f>
        <v>9</v>
      </c>
      <c r="X467" s="7" t="s">
        <v>784</v>
      </c>
      <c r="Y467" s="7" t="s">
        <v>301</v>
      </c>
      <c r="AB467" s="26" t="s">
        <v>275</v>
      </c>
      <c r="AC467" s="26" t="s">
        <v>318</v>
      </c>
      <c r="AD467" s="26" t="s">
        <v>344</v>
      </c>
      <c r="AE467" s="26" t="s">
        <v>665</v>
      </c>
      <c r="AF467" t="s">
        <v>731</v>
      </c>
      <c r="AH467" s="7"/>
      <c r="AI467" t="s">
        <v>320</v>
      </c>
      <c r="AJ467" t="s">
        <v>320</v>
      </c>
      <c r="AK467" t="s">
        <v>320</v>
      </c>
    </row>
    <row r="468" spans="1:37" ht="13.25" customHeight="1" x14ac:dyDescent="0.15">
      <c r="A468" s="7" t="s">
        <v>295</v>
      </c>
      <c r="B468" s="7" t="s">
        <v>294</v>
      </c>
      <c r="C468" s="7" t="s">
        <v>296</v>
      </c>
      <c r="D468" s="7" t="s">
        <v>267</v>
      </c>
      <c r="E468" s="7" t="s">
        <v>297</v>
      </c>
      <c r="F468" s="7" t="s">
        <v>298</v>
      </c>
      <c r="G468" s="7" t="s">
        <v>298</v>
      </c>
      <c r="H468" s="7" t="s">
        <v>772</v>
      </c>
      <c r="I468" s="7" t="str">
        <f t="shared" si="35"/>
        <v>2018-01-01</v>
      </c>
      <c r="J468" s="29" t="s">
        <v>36</v>
      </c>
      <c r="M468" t="s">
        <v>156</v>
      </c>
      <c r="N468" t="s">
        <v>38</v>
      </c>
      <c r="O468">
        <v>17</v>
      </c>
      <c r="P468">
        <v>2</v>
      </c>
      <c r="Q468" t="str">
        <f t="shared" si="33"/>
        <v>Em.17</v>
      </c>
      <c r="R468" t="str">
        <f t="shared" si="34"/>
        <v>Em.17.2</v>
      </c>
      <c r="S468" t="s">
        <v>368</v>
      </c>
      <c r="T468" s="27">
        <v>0</v>
      </c>
      <c r="V468" s="26" t="s">
        <v>346</v>
      </c>
      <c r="W468" s="41">
        <f>T468</f>
        <v>0</v>
      </c>
      <c r="X468" s="7" t="s">
        <v>784</v>
      </c>
      <c r="Y468" s="7" t="s">
        <v>301</v>
      </c>
      <c r="AB468" s="26" t="s">
        <v>275</v>
      </c>
      <c r="AC468" s="26" t="s">
        <v>318</v>
      </c>
      <c r="AD468" s="26" t="s">
        <v>344</v>
      </c>
      <c r="AE468" s="26" t="s">
        <v>665</v>
      </c>
      <c r="AF468" t="s">
        <v>731</v>
      </c>
      <c r="AH468" s="7"/>
      <c r="AI468" t="s">
        <v>320</v>
      </c>
      <c r="AJ468" t="s">
        <v>320</v>
      </c>
      <c r="AK468" t="s">
        <v>320</v>
      </c>
    </row>
    <row r="469" spans="1:37" ht="13.25" customHeight="1" x14ac:dyDescent="0.15">
      <c r="A469" s="7" t="s">
        <v>295</v>
      </c>
      <c r="B469" s="7" t="s">
        <v>294</v>
      </c>
      <c r="C469" s="7" t="s">
        <v>296</v>
      </c>
      <c r="D469" s="7" t="s">
        <v>267</v>
      </c>
      <c r="E469" s="7" t="s">
        <v>297</v>
      </c>
      <c r="F469" s="7" t="s">
        <v>298</v>
      </c>
      <c r="G469" s="7" t="s">
        <v>298</v>
      </c>
      <c r="H469" s="7" t="s">
        <v>299</v>
      </c>
      <c r="I469" s="7" t="str">
        <f t="shared" si="35"/>
        <v>2018-01-01</v>
      </c>
      <c r="J469" s="29" t="s">
        <v>36</v>
      </c>
      <c r="M469" t="s">
        <v>86</v>
      </c>
      <c r="N469" t="s">
        <v>38</v>
      </c>
      <c r="O469">
        <v>4</v>
      </c>
      <c r="P469">
        <v>10</v>
      </c>
      <c r="Q469" t="str">
        <f t="shared" si="33"/>
        <v>Em.4</v>
      </c>
      <c r="R469" t="str">
        <f t="shared" si="34"/>
        <v>Em.4.10</v>
      </c>
      <c r="S469" t="s">
        <v>370</v>
      </c>
      <c r="T469" s="27">
        <v>31</v>
      </c>
      <c r="V469" s="26" t="s">
        <v>346</v>
      </c>
      <c r="W469" s="39">
        <f>T469</f>
        <v>31</v>
      </c>
      <c r="X469" t="s">
        <v>39</v>
      </c>
      <c r="Y469" s="7" t="s">
        <v>301</v>
      </c>
      <c r="AB469" s="26" t="s">
        <v>275</v>
      </c>
      <c r="AC469" s="26" t="s">
        <v>318</v>
      </c>
      <c r="AD469" s="26" t="s">
        <v>372</v>
      </c>
      <c r="AE469" s="26" t="s">
        <v>652</v>
      </c>
      <c r="AF469" s="26" t="s">
        <v>731</v>
      </c>
      <c r="AH469" s="26"/>
      <c r="AI469" t="s">
        <v>320</v>
      </c>
      <c r="AJ469" t="s">
        <v>320</v>
      </c>
      <c r="AK469" t="s">
        <v>320</v>
      </c>
    </row>
    <row r="470" spans="1:37" ht="13.25" customHeight="1" x14ac:dyDescent="0.15">
      <c r="A470" s="7" t="s">
        <v>295</v>
      </c>
      <c r="B470" s="7" t="s">
        <v>294</v>
      </c>
      <c r="C470" s="7" t="s">
        <v>296</v>
      </c>
      <c r="D470" s="7" t="s">
        <v>267</v>
      </c>
      <c r="E470" s="7" t="s">
        <v>297</v>
      </c>
      <c r="F470" s="7" t="s">
        <v>298</v>
      </c>
      <c r="G470" s="7" t="s">
        <v>298</v>
      </c>
      <c r="H470" s="7" t="s">
        <v>299</v>
      </c>
      <c r="I470" s="7" t="str">
        <f t="shared" si="35"/>
        <v>2018-01-01</v>
      </c>
      <c r="J470" s="29" t="s">
        <v>36</v>
      </c>
      <c r="M470" t="s">
        <v>70</v>
      </c>
      <c r="N470" t="s">
        <v>38</v>
      </c>
      <c r="O470">
        <v>4</v>
      </c>
      <c r="P470">
        <v>7</v>
      </c>
      <c r="Q470" t="str">
        <f t="shared" si="33"/>
        <v>Em.4</v>
      </c>
      <c r="R470" t="str">
        <f t="shared" si="34"/>
        <v>Em.4.7</v>
      </c>
      <c r="S470" t="s">
        <v>374</v>
      </c>
      <c r="T470" s="27">
        <v>68</v>
      </c>
      <c r="V470" s="26" t="s">
        <v>375</v>
      </c>
      <c r="W470" s="26">
        <f>T470*1000000</f>
        <v>68000000</v>
      </c>
      <c r="X470" t="s">
        <v>39</v>
      </c>
      <c r="Y470" s="7" t="s">
        <v>301</v>
      </c>
      <c r="AB470" s="26" t="s">
        <v>275</v>
      </c>
      <c r="AC470" s="26" t="s">
        <v>318</v>
      </c>
      <c r="AD470" s="26" t="s">
        <v>372</v>
      </c>
      <c r="AE470" s="26" t="s">
        <v>374</v>
      </c>
      <c r="AF470" s="26" t="s">
        <v>731</v>
      </c>
      <c r="AH470" s="26"/>
      <c r="AI470" t="s">
        <v>320</v>
      </c>
      <c r="AJ470" t="s">
        <v>320</v>
      </c>
      <c r="AK470" t="s">
        <v>320</v>
      </c>
    </row>
    <row r="471" spans="1:37" ht="13.25" customHeight="1" x14ac:dyDescent="0.15">
      <c r="A471" s="7" t="s">
        <v>295</v>
      </c>
      <c r="B471" s="7" t="s">
        <v>294</v>
      </c>
      <c r="C471" s="7" t="s">
        <v>296</v>
      </c>
      <c r="D471" s="7" t="s">
        <v>267</v>
      </c>
      <c r="E471" s="7" t="s">
        <v>297</v>
      </c>
      <c r="F471" s="7" t="s">
        <v>298</v>
      </c>
      <c r="G471" s="7" t="s">
        <v>298</v>
      </c>
      <c r="H471" s="7" t="s">
        <v>299</v>
      </c>
      <c r="I471" s="7" t="str">
        <f t="shared" si="35"/>
        <v>2018-01-01</v>
      </c>
      <c r="J471" s="29" t="s">
        <v>36</v>
      </c>
      <c r="M471" t="s">
        <v>74</v>
      </c>
      <c r="N471" t="s">
        <v>38</v>
      </c>
      <c r="O471">
        <v>4</v>
      </c>
      <c r="P471">
        <v>8</v>
      </c>
      <c r="Q471" t="str">
        <f t="shared" si="33"/>
        <v>Em.4</v>
      </c>
      <c r="R471" t="str">
        <f t="shared" si="34"/>
        <v>Em.4.8</v>
      </c>
      <c r="S471" t="s">
        <v>799</v>
      </c>
      <c r="T471" s="27">
        <v>92</v>
      </c>
      <c r="V471" s="26" t="s">
        <v>797</v>
      </c>
      <c r="W471" s="26">
        <f>T471*1000</f>
        <v>92000</v>
      </c>
      <c r="X471" t="s">
        <v>39</v>
      </c>
      <c r="Y471" s="7" t="s">
        <v>301</v>
      </c>
      <c r="AB471" s="26" t="s">
        <v>275</v>
      </c>
      <c r="AC471" s="26" t="s">
        <v>318</v>
      </c>
      <c r="AD471" s="26" t="s">
        <v>372</v>
      </c>
      <c r="AE471" s="26" t="s">
        <v>795</v>
      </c>
      <c r="AF471" s="26" t="s">
        <v>731</v>
      </c>
      <c r="AH471" s="26"/>
      <c r="AI471" t="s">
        <v>320</v>
      </c>
      <c r="AJ471" t="s">
        <v>320</v>
      </c>
      <c r="AK471" t="s">
        <v>320</v>
      </c>
    </row>
    <row r="472" spans="1:37" ht="13.25" customHeight="1" x14ac:dyDescent="0.15">
      <c r="A472" s="7" t="s">
        <v>295</v>
      </c>
      <c r="B472" s="7" t="s">
        <v>294</v>
      </c>
      <c r="C472" s="7" t="s">
        <v>296</v>
      </c>
      <c r="D472" s="7" t="s">
        <v>267</v>
      </c>
      <c r="E472" s="7" t="s">
        <v>297</v>
      </c>
      <c r="F472" s="7" t="s">
        <v>298</v>
      </c>
      <c r="G472" s="7" t="s">
        <v>298</v>
      </c>
      <c r="H472" s="7" t="s">
        <v>299</v>
      </c>
      <c r="I472" s="7" t="str">
        <f t="shared" si="35"/>
        <v>2018-01-01</v>
      </c>
      <c r="J472" s="29" t="s">
        <v>36</v>
      </c>
      <c r="M472" t="s">
        <v>84</v>
      </c>
      <c r="N472" t="s">
        <v>38</v>
      </c>
      <c r="O472">
        <v>4</v>
      </c>
      <c r="P472">
        <v>9</v>
      </c>
      <c r="Q472" t="str">
        <f t="shared" si="33"/>
        <v>Em.4</v>
      </c>
      <c r="R472" t="str">
        <f t="shared" si="34"/>
        <v>Em.4.9</v>
      </c>
      <c r="S472" t="s">
        <v>796</v>
      </c>
      <c r="T472" s="27">
        <v>1</v>
      </c>
      <c r="V472" s="26" t="s">
        <v>797</v>
      </c>
      <c r="W472" s="26">
        <f>T472*1000</f>
        <v>1000</v>
      </c>
      <c r="X472" t="s">
        <v>39</v>
      </c>
      <c r="Y472" s="7" t="s">
        <v>301</v>
      </c>
      <c r="AB472" s="26" t="s">
        <v>275</v>
      </c>
      <c r="AC472" s="26" t="s">
        <v>318</v>
      </c>
      <c r="AD472" s="26" t="s">
        <v>372</v>
      </c>
      <c r="AE472" s="26" t="s">
        <v>796</v>
      </c>
      <c r="AF472" s="26" t="s">
        <v>731</v>
      </c>
      <c r="AH472" s="26"/>
      <c r="AI472" t="s">
        <v>320</v>
      </c>
      <c r="AJ472" t="s">
        <v>320</v>
      </c>
      <c r="AK472" t="s">
        <v>320</v>
      </c>
    </row>
    <row r="473" spans="1:37" ht="13.25" customHeight="1" x14ac:dyDescent="0.15">
      <c r="A473" s="7" t="s">
        <v>295</v>
      </c>
      <c r="B473" s="7" t="s">
        <v>294</v>
      </c>
      <c r="C473" s="7" t="s">
        <v>296</v>
      </c>
      <c r="D473" s="7" t="s">
        <v>267</v>
      </c>
      <c r="E473" s="7" t="s">
        <v>297</v>
      </c>
      <c r="F473" s="7" t="s">
        <v>298</v>
      </c>
      <c r="G473" s="7" t="s">
        <v>298</v>
      </c>
      <c r="H473" s="7" t="s">
        <v>299</v>
      </c>
      <c r="I473" s="7" t="str">
        <f t="shared" si="35"/>
        <v>2018-01-01</v>
      </c>
      <c r="J473" s="29" t="s">
        <v>36</v>
      </c>
      <c r="M473" t="s">
        <v>411</v>
      </c>
      <c r="N473" t="s">
        <v>38</v>
      </c>
      <c r="O473">
        <v>5</v>
      </c>
      <c r="P473">
        <v>1</v>
      </c>
      <c r="Q473" t="str">
        <f t="shared" si="33"/>
        <v>Em.5</v>
      </c>
      <c r="R473" t="str">
        <f t="shared" si="34"/>
        <v>Em.5.1</v>
      </c>
      <c r="S473" t="s">
        <v>412</v>
      </c>
      <c r="T473" s="27">
        <v>14.8</v>
      </c>
      <c r="V473" t="s">
        <v>410</v>
      </c>
      <c r="W473" s="28">
        <f>T473*1000000</f>
        <v>14800000</v>
      </c>
      <c r="X473" t="s">
        <v>39</v>
      </c>
      <c r="Y473" s="7" t="s">
        <v>301</v>
      </c>
      <c r="AB473" s="26" t="s">
        <v>275</v>
      </c>
      <c r="AC473" s="26" t="s">
        <v>318</v>
      </c>
      <c r="AD473" s="26" t="s">
        <v>677</v>
      </c>
      <c r="AE473" s="26" t="s">
        <v>678</v>
      </c>
      <c r="AF473" s="26" t="s">
        <v>731</v>
      </c>
      <c r="AI473" t="s">
        <v>320</v>
      </c>
      <c r="AJ473" t="s">
        <v>320</v>
      </c>
      <c r="AK473" t="s">
        <v>320</v>
      </c>
    </row>
    <row r="474" spans="1:37" ht="13.25" customHeight="1" x14ac:dyDescent="0.15">
      <c r="A474" s="7" t="s">
        <v>295</v>
      </c>
      <c r="B474" s="7" t="s">
        <v>294</v>
      </c>
      <c r="C474" s="7" t="s">
        <v>296</v>
      </c>
      <c r="D474" s="7" t="s">
        <v>267</v>
      </c>
      <c r="E474" s="7" t="s">
        <v>297</v>
      </c>
      <c r="F474" s="7" t="s">
        <v>298</v>
      </c>
      <c r="G474" s="7" t="s">
        <v>298</v>
      </c>
      <c r="H474" s="7" t="s">
        <v>299</v>
      </c>
      <c r="I474" s="7" t="str">
        <f t="shared" si="35"/>
        <v>2018-01-01</v>
      </c>
      <c r="J474" s="29" t="s">
        <v>36</v>
      </c>
      <c r="M474" t="s">
        <v>413</v>
      </c>
      <c r="N474" t="s">
        <v>38</v>
      </c>
      <c r="O474">
        <v>5</v>
      </c>
      <c r="P474">
        <v>2</v>
      </c>
      <c r="Q474" t="str">
        <f t="shared" si="33"/>
        <v>Em.5</v>
      </c>
      <c r="R474" t="str">
        <f t="shared" si="34"/>
        <v>Em.5.2</v>
      </c>
      <c r="S474" t="s">
        <v>414</v>
      </c>
      <c r="T474" s="27">
        <v>13</v>
      </c>
      <c r="V474" t="s">
        <v>410</v>
      </c>
      <c r="W474" s="28">
        <f>T474*1000000</f>
        <v>13000000</v>
      </c>
      <c r="X474" t="s">
        <v>39</v>
      </c>
      <c r="Y474" s="7" t="s">
        <v>301</v>
      </c>
      <c r="AB474" s="26" t="s">
        <v>275</v>
      </c>
      <c r="AC474" s="26" t="s">
        <v>318</v>
      </c>
      <c r="AD474" s="26" t="s">
        <v>677</v>
      </c>
      <c r="AE474" s="26" t="s">
        <v>679</v>
      </c>
      <c r="AF474" s="26" t="s">
        <v>731</v>
      </c>
      <c r="AI474" t="s">
        <v>320</v>
      </c>
      <c r="AJ474" t="s">
        <v>320</v>
      </c>
      <c r="AK474" t="s">
        <v>320</v>
      </c>
    </row>
    <row r="475" spans="1:37" ht="13.25" customHeight="1" x14ac:dyDescent="0.15">
      <c r="A475" s="7" t="s">
        <v>295</v>
      </c>
      <c r="B475" s="7" t="s">
        <v>294</v>
      </c>
      <c r="C475" s="7" t="s">
        <v>296</v>
      </c>
      <c r="D475" s="7" t="s">
        <v>267</v>
      </c>
      <c r="E475" s="7" t="s">
        <v>297</v>
      </c>
      <c r="F475" s="7" t="s">
        <v>298</v>
      </c>
      <c r="G475" s="7" t="s">
        <v>298</v>
      </c>
      <c r="H475" s="7" t="s">
        <v>299</v>
      </c>
      <c r="I475" s="7" t="str">
        <f t="shared" si="35"/>
        <v>2018-01-01</v>
      </c>
      <c r="J475" s="29" t="s">
        <v>36</v>
      </c>
      <c r="M475" t="s">
        <v>415</v>
      </c>
      <c r="N475" t="s">
        <v>38</v>
      </c>
      <c r="O475">
        <v>5</v>
      </c>
      <c r="P475">
        <v>3</v>
      </c>
      <c r="Q475" t="str">
        <f t="shared" si="33"/>
        <v>Em.5</v>
      </c>
      <c r="R475" t="str">
        <f t="shared" si="34"/>
        <v>Em.5.3</v>
      </c>
      <c r="S475" t="s">
        <v>416</v>
      </c>
      <c r="T475" s="27">
        <v>42.2</v>
      </c>
      <c r="V475" t="s">
        <v>410</v>
      </c>
      <c r="W475" s="28">
        <f>T475*1000000</f>
        <v>42200000</v>
      </c>
      <c r="X475" t="s">
        <v>39</v>
      </c>
      <c r="Y475" s="7" t="s">
        <v>301</v>
      </c>
      <c r="AB475" s="26" t="s">
        <v>275</v>
      </c>
      <c r="AC475" s="26" t="s">
        <v>318</v>
      </c>
      <c r="AD475" s="26" t="s">
        <v>677</v>
      </c>
      <c r="AE475" s="26" t="s">
        <v>680</v>
      </c>
      <c r="AF475" s="26" t="s">
        <v>731</v>
      </c>
      <c r="AI475" t="s">
        <v>320</v>
      </c>
      <c r="AJ475" t="s">
        <v>320</v>
      </c>
      <c r="AK475" t="s">
        <v>320</v>
      </c>
    </row>
    <row r="476" spans="1:37" ht="13.25" customHeight="1" x14ac:dyDescent="0.15">
      <c r="A476" s="7" t="s">
        <v>295</v>
      </c>
      <c r="B476" s="7" t="s">
        <v>294</v>
      </c>
      <c r="C476" s="7" t="s">
        <v>296</v>
      </c>
      <c r="D476" s="7" t="s">
        <v>267</v>
      </c>
      <c r="E476" s="7" t="s">
        <v>297</v>
      </c>
      <c r="F476" s="7" t="s">
        <v>298</v>
      </c>
      <c r="G476" s="7" t="s">
        <v>298</v>
      </c>
      <c r="H476" s="7" t="s">
        <v>299</v>
      </c>
      <c r="I476" s="7" t="str">
        <f t="shared" si="35"/>
        <v>2018-01-01</v>
      </c>
      <c r="J476" s="29" t="s">
        <v>36</v>
      </c>
      <c r="M476" t="s">
        <v>408</v>
      </c>
      <c r="N476" t="s">
        <v>38</v>
      </c>
      <c r="O476">
        <v>5</v>
      </c>
      <c r="P476">
        <v>4</v>
      </c>
      <c r="Q476" t="str">
        <f t="shared" si="33"/>
        <v>Em.5</v>
      </c>
      <c r="R476" t="str">
        <f t="shared" si="34"/>
        <v>Em.5.4</v>
      </c>
      <c r="S476" t="s">
        <v>409</v>
      </c>
      <c r="T476" s="27">
        <v>3</v>
      </c>
      <c r="V476" t="s">
        <v>410</v>
      </c>
      <c r="W476" s="28">
        <f>T476*1000000</f>
        <v>3000000</v>
      </c>
      <c r="X476" t="s">
        <v>39</v>
      </c>
      <c r="Y476" s="7" t="s">
        <v>301</v>
      </c>
      <c r="AB476" s="26" t="s">
        <v>275</v>
      </c>
      <c r="AC476" s="26" t="s">
        <v>318</v>
      </c>
      <c r="AD476" s="26" t="s">
        <v>677</v>
      </c>
      <c r="AE476" s="26" t="s">
        <v>409</v>
      </c>
      <c r="AF476" s="26" t="s">
        <v>731</v>
      </c>
      <c r="AI476" t="s">
        <v>320</v>
      </c>
      <c r="AJ476" t="s">
        <v>320</v>
      </c>
      <c r="AK476" t="s">
        <v>320</v>
      </c>
    </row>
    <row r="477" spans="1:37" ht="13.25" customHeight="1" x14ac:dyDescent="0.15">
      <c r="A477" s="7" t="s">
        <v>295</v>
      </c>
      <c r="B477" s="7" t="s">
        <v>294</v>
      </c>
      <c r="C477" s="7" t="s">
        <v>296</v>
      </c>
      <c r="D477" s="7" t="s">
        <v>267</v>
      </c>
      <c r="E477" s="7" t="s">
        <v>297</v>
      </c>
      <c r="F477" s="7" t="s">
        <v>298</v>
      </c>
      <c r="G477" s="7" t="s">
        <v>298</v>
      </c>
      <c r="H477" s="7" t="s">
        <v>299</v>
      </c>
      <c r="I477" s="7" t="str">
        <f t="shared" si="35"/>
        <v>2018-01-01</v>
      </c>
      <c r="J477" s="29" t="s">
        <v>36</v>
      </c>
      <c r="M477" t="s">
        <v>406</v>
      </c>
      <c r="N477" t="s">
        <v>38</v>
      </c>
      <c r="O477">
        <v>7</v>
      </c>
      <c r="P477">
        <v>0</v>
      </c>
      <c r="Q477" t="str">
        <f t="shared" si="33"/>
        <v>Em.7</v>
      </c>
      <c r="R477" t="str">
        <f t="shared" si="34"/>
        <v>Em.7.0</v>
      </c>
      <c r="S477" t="s">
        <v>407</v>
      </c>
      <c r="T477" s="27">
        <v>11</v>
      </c>
      <c r="V477" t="s">
        <v>39</v>
      </c>
      <c r="W477" s="39">
        <f>T477</f>
        <v>11</v>
      </c>
      <c r="X477" t="s">
        <v>39</v>
      </c>
      <c r="Y477" s="7" t="s">
        <v>301</v>
      </c>
      <c r="AB477" s="26" t="s">
        <v>275</v>
      </c>
      <c r="AC477" s="26" t="s">
        <v>318</v>
      </c>
      <c r="AD477" s="26" t="s">
        <v>380</v>
      </c>
      <c r="AE477" s="26" t="s">
        <v>320</v>
      </c>
      <c r="AF477" s="26" t="s">
        <v>731</v>
      </c>
      <c r="AI477" t="s">
        <v>381</v>
      </c>
      <c r="AJ477" t="s">
        <v>320</v>
      </c>
      <c r="AK477" t="s">
        <v>791</v>
      </c>
    </row>
    <row r="478" spans="1:37" ht="13.25" customHeight="1" x14ac:dyDescent="0.15">
      <c r="A478" s="7" t="s">
        <v>295</v>
      </c>
      <c r="B478" s="7" t="s">
        <v>294</v>
      </c>
      <c r="C478" s="7" t="s">
        <v>296</v>
      </c>
      <c r="D478" s="7" t="s">
        <v>267</v>
      </c>
      <c r="E478" s="7" t="s">
        <v>297</v>
      </c>
      <c r="F478" s="7" t="s">
        <v>298</v>
      </c>
      <c r="G478" s="7" t="s">
        <v>298</v>
      </c>
      <c r="H478" s="7" t="s">
        <v>299</v>
      </c>
      <c r="I478" s="7" t="str">
        <f t="shared" si="35"/>
        <v>2018-01-01</v>
      </c>
      <c r="J478" s="29" t="s">
        <v>36</v>
      </c>
      <c r="M478" t="s">
        <v>417</v>
      </c>
      <c r="N478" t="s">
        <v>38</v>
      </c>
      <c r="O478">
        <v>9</v>
      </c>
      <c r="P478">
        <v>1</v>
      </c>
      <c r="Q478" t="str">
        <f t="shared" si="33"/>
        <v>Em.9</v>
      </c>
      <c r="R478" t="str">
        <f t="shared" si="34"/>
        <v>Em.9.1</v>
      </c>
      <c r="S478" t="s">
        <v>418</v>
      </c>
      <c r="T478" s="27">
        <v>1.4</v>
      </c>
      <c r="V478" t="s">
        <v>410</v>
      </c>
      <c r="W478" s="28">
        <f>T478*1000000</f>
        <v>1400000</v>
      </c>
      <c r="X478" t="s">
        <v>39</v>
      </c>
      <c r="Y478" s="7" t="s">
        <v>301</v>
      </c>
      <c r="AB478" s="26" t="s">
        <v>275</v>
      </c>
      <c r="AC478" s="26" t="s">
        <v>318</v>
      </c>
      <c r="AD478" s="26" t="s">
        <v>681</v>
      </c>
      <c r="AE478" s="26" t="s">
        <v>678</v>
      </c>
      <c r="AF478" s="26" t="s">
        <v>731</v>
      </c>
      <c r="AI478" t="s">
        <v>320</v>
      </c>
      <c r="AJ478" t="s">
        <v>320</v>
      </c>
      <c r="AK478" t="s">
        <v>320</v>
      </c>
    </row>
    <row r="479" spans="1:37" ht="13.25" customHeight="1" x14ac:dyDescent="0.15">
      <c r="A479" s="7" t="s">
        <v>295</v>
      </c>
      <c r="B479" s="7" t="s">
        <v>294</v>
      </c>
      <c r="C479" s="7" t="s">
        <v>296</v>
      </c>
      <c r="D479" s="7" t="s">
        <v>267</v>
      </c>
      <c r="E479" s="7" t="s">
        <v>297</v>
      </c>
      <c r="F479" s="7" t="s">
        <v>298</v>
      </c>
      <c r="G479" s="7" t="s">
        <v>298</v>
      </c>
      <c r="H479" s="7" t="s">
        <v>299</v>
      </c>
      <c r="I479" s="7" t="str">
        <f t="shared" si="35"/>
        <v>2018-01-01</v>
      </c>
      <c r="J479" s="29" t="s">
        <v>36</v>
      </c>
      <c r="M479" t="s">
        <v>419</v>
      </c>
      <c r="N479" t="s">
        <v>38</v>
      </c>
      <c r="O479">
        <v>9</v>
      </c>
      <c r="P479">
        <v>2</v>
      </c>
      <c r="Q479" t="str">
        <f t="shared" si="33"/>
        <v>Em.9</v>
      </c>
      <c r="R479" t="str">
        <f t="shared" si="34"/>
        <v>Em.9.2</v>
      </c>
      <c r="S479" t="s">
        <v>420</v>
      </c>
      <c r="T479" s="27">
        <v>2.4</v>
      </c>
      <c r="V479" t="s">
        <v>410</v>
      </c>
      <c r="W479" s="28">
        <f>T479*1000000</f>
        <v>2400000</v>
      </c>
      <c r="X479" t="s">
        <v>39</v>
      </c>
      <c r="Y479" s="7" t="s">
        <v>301</v>
      </c>
      <c r="AB479" s="26" t="s">
        <v>275</v>
      </c>
      <c r="AC479" s="26" t="s">
        <v>318</v>
      </c>
      <c r="AD479" s="26" t="s">
        <v>681</v>
      </c>
      <c r="AE479" s="26" t="s">
        <v>679</v>
      </c>
      <c r="AF479" s="26" t="s">
        <v>731</v>
      </c>
      <c r="AI479" t="s">
        <v>320</v>
      </c>
      <c r="AJ479" t="s">
        <v>320</v>
      </c>
      <c r="AK479" t="s">
        <v>320</v>
      </c>
    </row>
    <row r="480" spans="1:37" ht="13.25" customHeight="1" x14ac:dyDescent="0.15">
      <c r="A480" s="7" t="s">
        <v>295</v>
      </c>
      <c r="B480" s="7" t="s">
        <v>294</v>
      </c>
      <c r="C480" s="7" t="s">
        <v>296</v>
      </c>
      <c r="D480" s="7" t="s">
        <v>267</v>
      </c>
      <c r="E480" s="7" t="s">
        <v>297</v>
      </c>
      <c r="F480" s="7" t="s">
        <v>298</v>
      </c>
      <c r="G480" s="7" t="s">
        <v>298</v>
      </c>
      <c r="H480" s="7" t="s">
        <v>299</v>
      </c>
      <c r="I480" s="7" t="str">
        <f t="shared" si="35"/>
        <v>2018-01-01</v>
      </c>
      <c r="J480" s="29" t="s">
        <v>36</v>
      </c>
      <c r="M480" t="s">
        <v>421</v>
      </c>
      <c r="N480" t="s">
        <v>38</v>
      </c>
      <c r="O480">
        <v>9</v>
      </c>
      <c r="P480">
        <v>3</v>
      </c>
      <c r="Q480" t="str">
        <f t="shared" si="33"/>
        <v>Em.9</v>
      </c>
      <c r="R480" t="str">
        <f t="shared" si="34"/>
        <v>Em.9.3</v>
      </c>
      <c r="S480" t="s">
        <v>422</v>
      </c>
      <c r="T480" s="27">
        <v>6.8</v>
      </c>
      <c r="V480" t="s">
        <v>410</v>
      </c>
      <c r="W480" s="28">
        <f>T480*1000000</f>
        <v>6800000</v>
      </c>
      <c r="X480" t="s">
        <v>39</v>
      </c>
      <c r="Y480" s="7" t="s">
        <v>301</v>
      </c>
      <c r="AB480" s="26" t="s">
        <v>275</v>
      </c>
      <c r="AC480" s="26" t="s">
        <v>318</v>
      </c>
      <c r="AD480" s="26" t="s">
        <v>681</v>
      </c>
      <c r="AE480" s="26" t="s">
        <v>680</v>
      </c>
      <c r="AF480" s="26" t="s">
        <v>731</v>
      </c>
      <c r="AI480" t="s">
        <v>320</v>
      </c>
      <c r="AJ480" t="s">
        <v>320</v>
      </c>
      <c r="AK480" t="s">
        <v>320</v>
      </c>
    </row>
    <row r="481" spans="1:37" ht="13.25" customHeight="1" x14ac:dyDescent="0.15">
      <c r="A481" s="7" t="s">
        <v>295</v>
      </c>
      <c r="B481" s="7" t="s">
        <v>294</v>
      </c>
      <c r="C481" s="7" t="s">
        <v>296</v>
      </c>
      <c r="D481" s="7" t="s">
        <v>267</v>
      </c>
      <c r="E481" s="7" t="s">
        <v>297</v>
      </c>
      <c r="F481" s="7" t="s">
        <v>298</v>
      </c>
      <c r="G481" s="7" t="s">
        <v>298</v>
      </c>
      <c r="H481" s="7" t="s">
        <v>299</v>
      </c>
      <c r="I481" s="7" t="str">
        <f t="shared" si="35"/>
        <v>2019-01-01</v>
      </c>
      <c r="J481" s="26" t="s">
        <v>278</v>
      </c>
      <c r="M481" t="s">
        <v>29</v>
      </c>
      <c r="N481" t="s">
        <v>38</v>
      </c>
      <c r="O481">
        <v>1</v>
      </c>
      <c r="P481">
        <v>1</v>
      </c>
      <c r="Q481" t="str">
        <f t="shared" si="33"/>
        <v>Em.1</v>
      </c>
      <c r="R481" t="str">
        <f t="shared" si="34"/>
        <v>Em.1.1</v>
      </c>
      <c r="S481" t="s">
        <v>300</v>
      </c>
      <c r="T481" s="27">
        <v>70</v>
      </c>
      <c r="V481" t="s">
        <v>39</v>
      </c>
      <c r="W481" s="28">
        <f>T481*1000000</f>
        <v>70000000</v>
      </c>
      <c r="X481" t="s">
        <v>39</v>
      </c>
      <c r="Y481" s="7" t="s">
        <v>301</v>
      </c>
      <c r="AB481" s="26" t="s">
        <v>275</v>
      </c>
      <c r="AC481" s="26" t="s">
        <v>318</v>
      </c>
      <c r="AD481" s="26" t="s">
        <v>319</v>
      </c>
      <c r="AE481" s="26" t="s">
        <v>320</v>
      </c>
      <c r="AF481" t="s">
        <v>731</v>
      </c>
      <c r="AG481" t="s">
        <v>669</v>
      </c>
      <c r="AH481" s="7" t="s">
        <v>785</v>
      </c>
      <c r="AI481" t="s">
        <v>322</v>
      </c>
      <c r="AJ481" t="s">
        <v>323</v>
      </c>
      <c r="AK481" t="s">
        <v>783</v>
      </c>
    </row>
    <row r="482" spans="1:37" ht="13.25" customHeight="1" x14ac:dyDescent="0.15">
      <c r="A482" s="7" t="s">
        <v>295</v>
      </c>
      <c r="B482" s="7" t="s">
        <v>294</v>
      </c>
      <c r="C482" s="7" t="s">
        <v>296</v>
      </c>
      <c r="D482" s="7" t="s">
        <v>267</v>
      </c>
      <c r="E482" s="7" t="s">
        <v>297</v>
      </c>
      <c r="F482" s="7" t="s">
        <v>298</v>
      </c>
      <c r="G482" s="7" t="s">
        <v>298</v>
      </c>
      <c r="H482" s="7" t="s">
        <v>299</v>
      </c>
      <c r="I482" s="7" t="str">
        <f t="shared" si="35"/>
        <v>2019-01-01</v>
      </c>
      <c r="J482" s="26" t="s">
        <v>278</v>
      </c>
      <c r="M482" t="s">
        <v>60</v>
      </c>
      <c r="N482" t="s">
        <v>38</v>
      </c>
      <c r="O482">
        <v>11</v>
      </c>
      <c r="P482">
        <v>11</v>
      </c>
      <c r="Q482" t="str">
        <f t="shared" si="33"/>
        <v>Em.11</v>
      </c>
      <c r="R482" t="str">
        <f t="shared" si="34"/>
        <v>Em.11.11</v>
      </c>
      <c r="S482" t="s">
        <v>336</v>
      </c>
      <c r="T482" s="27">
        <v>576</v>
      </c>
      <c r="V482" t="s">
        <v>39</v>
      </c>
      <c r="W482" s="39">
        <f>T482</f>
        <v>576</v>
      </c>
      <c r="X482" t="s">
        <v>39</v>
      </c>
      <c r="Y482" s="7" t="s">
        <v>301</v>
      </c>
      <c r="AB482" s="26" t="s">
        <v>275</v>
      </c>
      <c r="AC482" s="26" t="s">
        <v>318</v>
      </c>
      <c r="AD482" s="26" t="s">
        <v>630</v>
      </c>
      <c r="AE482" s="26" t="s">
        <v>645</v>
      </c>
      <c r="AF482" s="26" t="s">
        <v>731</v>
      </c>
      <c r="AI482" t="s">
        <v>633</v>
      </c>
      <c r="AJ482" t="s">
        <v>646</v>
      </c>
      <c r="AK482" t="s">
        <v>645</v>
      </c>
    </row>
    <row r="483" spans="1:37" ht="13.25" customHeight="1" x14ac:dyDescent="0.15">
      <c r="A483" s="7" t="s">
        <v>295</v>
      </c>
      <c r="B483" s="7" t="s">
        <v>294</v>
      </c>
      <c r="C483" s="7" t="s">
        <v>296</v>
      </c>
      <c r="D483" s="7" t="s">
        <v>267</v>
      </c>
      <c r="E483" s="7" t="s">
        <v>297</v>
      </c>
      <c r="F483" s="7" t="s">
        <v>298</v>
      </c>
      <c r="G483" s="7" t="s">
        <v>298</v>
      </c>
      <c r="H483" s="7" t="s">
        <v>299</v>
      </c>
      <c r="I483" s="7" t="str">
        <f t="shared" si="35"/>
        <v>2019-01-01</v>
      </c>
      <c r="J483" s="26" t="s">
        <v>278</v>
      </c>
      <c r="M483" t="s">
        <v>403</v>
      </c>
      <c r="N483" t="s">
        <v>38</v>
      </c>
      <c r="O483">
        <v>13</v>
      </c>
      <c r="P483">
        <v>1</v>
      </c>
      <c r="Q483" t="str">
        <f t="shared" si="33"/>
        <v>Em.13</v>
      </c>
      <c r="R483" t="str">
        <f t="shared" si="34"/>
        <v>Em.13.1</v>
      </c>
      <c r="S483" t="s">
        <v>404</v>
      </c>
      <c r="T483" s="27">
        <v>78</v>
      </c>
      <c r="V483" s="26" t="s">
        <v>405</v>
      </c>
      <c r="W483" s="39">
        <f>T483</f>
        <v>78</v>
      </c>
      <c r="X483" s="26" t="s">
        <v>405</v>
      </c>
      <c r="Y483" s="7" t="s">
        <v>301</v>
      </c>
      <c r="AB483" s="26" t="s">
        <v>275</v>
      </c>
      <c r="AC483" s="26" t="s">
        <v>318</v>
      </c>
      <c r="AD483" s="26" t="s">
        <v>559</v>
      </c>
      <c r="AE483" s="26" t="s">
        <v>560</v>
      </c>
      <c r="AF483" t="s">
        <v>731</v>
      </c>
      <c r="AH483" s="26"/>
      <c r="AI483" t="s">
        <v>561</v>
      </c>
      <c r="AJ483" t="s">
        <v>562</v>
      </c>
      <c r="AK483" t="s">
        <v>790</v>
      </c>
    </row>
    <row r="484" spans="1:37" ht="13.25" customHeight="1" x14ac:dyDescent="0.15">
      <c r="A484" s="7" t="s">
        <v>295</v>
      </c>
      <c r="B484" s="7" t="s">
        <v>294</v>
      </c>
      <c r="C484" s="7" t="s">
        <v>296</v>
      </c>
      <c r="D484" s="7" t="s">
        <v>267</v>
      </c>
      <c r="E484" s="7" t="s">
        <v>297</v>
      </c>
      <c r="F484" s="7" t="s">
        <v>298</v>
      </c>
      <c r="G484" s="7" t="s">
        <v>298</v>
      </c>
      <c r="H484" s="7" t="s">
        <v>299</v>
      </c>
      <c r="I484" s="7" t="str">
        <f t="shared" si="35"/>
        <v>2019-01-01</v>
      </c>
      <c r="J484" s="26" t="s">
        <v>278</v>
      </c>
      <c r="M484" t="s">
        <v>423</v>
      </c>
      <c r="N484" t="s">
        <v>38</v>
      </c>
      <c r="O484">
        <v>13</v>
      </c>
      <c r="P484">
        <v>29</v>
      </c>
      <c r="Q484" t="str">
        <f t="shared" si="33"/>
        <v>Em.13</v>
      </c>
      <c r="R484" t="str">
        <f t="shared" si="34"/>
        <v>Em.13.29</v>
      </c>
      <c r="S484" t="s">
        <v>424</v>
      </c>
      <c r="T484" s="27">
        <v>0.16800000000000001</v>
      </c>
      <c r="V484" s="26" t="s">
        <v>425</v>
      </c>
      <c r="W484" s="39">
        <f>T484</f>
        <v>0.16800000000000001</v>
      </c>
      <c r="X484" s="26" t="str">
        <f>V484</f>
        <v>tonnes of CO2e/ tonne of hydrocarbon production available for sale</v>
      </c>
      <c r="Y484" s="7" t="s">
        <v>301</v>
      </c>
      <c r="AB484" s="26" t="s">
        <v>275</v>
      </c>
      <c r="AC484" s="26" t="s">
        <v>318</v>
      </c>
      <c r="AD484" s="26" t="s">
        <v>559</v>
      </c>
      <c r="AE484" s="26" t="s">
        <v>424</v>
      </c>
      <c r="AF484" s="26" t="s">
        <v>731</v>
      </c>
      <c r="AH484" s="26"/>
      <c r="AI484" t="s">
        <v>320</v>
      </c>
      <c r="AJ484" t="s">
        <v>320</v>
      </c>
      <c r="AK484" t="s">
        <v>320</v>
      </c>
    </row>
    <row r="485" spans="1:37" ht="13.25" customHeight="1" x14ac:dyDescent="0.15">
      <c r="A485" s="7" t="s">
        <v>295</v>
      </c>
      <c r="B485" s="7" t="s">
        <v>294</v>
      </c>
      <c r="C485" s="7" t="s">
        <v>296</v>
      </c>
      <c r="D485" s="7" t="s">
        <v>267</v>
      </c>
      <c r="E485" s="7" t="s">
        <v>297</v>
      </c>
      <c r="F485" s="7" t="s">
        <v>298</v>
      </c>
      <c r="G485" s="7" t="s">
        <v>298</v>
      </c>
      <c r="H485" s="7" t="s">
        <v>299</v>
      </c>
      <c r="I485" s="7" t="str">
        <f t="shared" si="35"/>
        <v>2019-01-01</v>
      </c>
      <c r="J485" s="26" t="s">
        <v>278</v>
      </c>
      <c r="M485" t="s">
        <v>426</v>
      </c>
      <c r="N485" t="s">
        <v>38</v>
      </c>
      <c r="O485">
        <v>13</v>
      </c>
      <c r="P485">
        <v>30</v>
      </c>
      <c r="Q485" t="str">
        <f t="shared" si="33"/>
        <v>Em.13</v>
      </c>
      <c r="R485" t="str">
        <f t="shared" si="34"/>
        <v>Em.13.30</v>
      </c>
      <c r="S485" t="s">
        <v>427</v>
      </c>
      <c r="T485" s="27">
        <v>1.06</v>
      </c>
      <c r="V485" s="26" t="s">
        <v>428</v>
      </c>
      <c r="W485" s="39">
        <f>T485</f>
        <v>1.06</v>
      </c>
      <c r="X485" s="26" t="str">
        <f>V485</f>
        <v>tonnes of CO2e/UEDC</v>
      </c>
      <c r="Y485" s="7" t="s">
        <v>301</v>
      </c>
      <c r="AA485" s="26" t="s">
        <v>429</v>
      </c>
      <c r="AB485" s="26" t="s">
        <v>275</v>
      </c>
      <c r="AC485" s="26" t="s">
        <v>318</v>
      </c>
      <c r="AD485" s="26" t="s">
        <v>559</v>
      </c>
      <c r="AE485" s="26" t="s">
        <v>427</v>
      </c>
      <c r="AF485" s="26" t="s">
        <v>731</v>
      </c>
      <c r="AH485" s="26"/>
      <c r="AI485" t="s">
        <v>320</v>
      </c>
      <c r="AJ485" t="s">
        <v>320</v>
      </c>
      <c r="AK485" t="s">
        <v>320</v>
      </c>
    </row>
    <row r="486" spans="1:37" ht="13.25" customHeight="1" x14ac:dyDescent="0.15">
      <c r="A486" s="7" t="s">
        <v>295</v>
      </c>
      <c r="B486" s="7" t="s">
        <v>294</v>
      </c>
      <c r="C486" s="7" t="s">
        <v>296</v>
      </c>
      <c r="D486" s="7" t="s">
        <v>267</v>
      </c>
      <c r="E486" s="7" t="s">
        <v>297</v>
      </c>
      <c r="F486" s="7" t="s">
        <v>298</v>
      </c>
      <c r="G486" s="7" t="s">
        <v>298</v>
      </c>
      <c r="H486" s="7" t="s">
        <v>299</v>
      </c>
      <c r="I486" s="7" t="str">
        <f t="shared" si="35"/>
        <v>2019-01-01</v>
      </c>
      <c r="J486" s="26" t="s">
        <v>278</v>
      </c>
      <c r="M486" t="s">
        <v>430</v>
      </c>
      <c r="N486" t="s">
        <v>38</v>
      </c>
      <c r="O486">
        <v>13</v>
      </c>
      <c r="P486">
        <v>31</v>
      </c>
      <c r="Q486" t="str">
        <f t="shared" si="33"/>
        <v>Em.13</v>
      </c>
      <c r="R486" t="str">
        <f t="shared" si="34"/>
        <v>Em.13.31</v>
      </c>
      <c r="S486" t="s">
        <v>431</v>
      </c>
      <c r="T486" s="27">
        <v>1.04</v>
      </c>
      <c r="V486" s="26" t="s">
        <v>432</v>
      </c>
      <c r="W486" s="39">
        <f>T486</f>
        <v>1.04</v>
      </c>
      <c r="X486" s="26" t="str">
        <f>V486</f>
        <v>tonnes of CO2e/tonne of high-value petrochemicals produced</v>
      </c>
      <c r="Y486" s="7" t="s">
        <v>301</v>
      </c>
      <c r="AB486" s="26" t="s">
        <v>275</v>
      </c>
      <c r="AC486" s="26" t="s">
        <v>318</v>
      </c>
      <c r="AD486" s="26" t="s">
        <v>559</v>
      </c>
      <c r="AE486" s="26" t="s">
        <v>431</v>
      </c>
      <c r="AF486" s="26" t="s">
        <v>731</v>
      </c>
      <c r="AH486" s="26"/>
      <c r="AI486" t="s">
        <v>320</v>
      </c>
      <c r="AJ486" t="s">
        <v>320</v>
      </c>
      <c r="AK486" t="s">
        <v>320</v>
      </c>
    </row>
    <row r="487" spans="1:37" ht="13.25" customHeight="1" x14ac:dyDescent="0.15">
      <c r="A487" s="7" t="s">
        <v>295</v>
      </c>
      <c r="B487" s="7" t="s">
        <v>294</v>
      </c>
      <c r="C487" s="7" t="s">
        <v>296</v>
      </c>
      <c r="D487" s="7" t="s">
        <v>267</v>
      </c>
      <c r="E487" s="7" t="s">
        <v>297</v>
      </c>
      <c r="F487" s="7" t="s">
        <v>298</v>
      </c>
      <c r="G487" s="7" t="s">
        <v>298</v>
      </c>
      <c r="H487" s="7" t="s">
        <v>299</v>
      </c>
      <c r="I487" s="7" t="str">
        <f t="shared" si="35"/>
        <v>2019-01-01</v>
      </c>
      <c r="J487" s="26" t="s">
        <v>278</v>
      </c>
      <c r="M487" t="s">
        <v>152</v>
      </c>
      <c r="N487" t="s">
        <v>38</v>
      </c>
      <c r="O487">
        <v>17</v>
      </c>
      <c r="P487">
        <v>10</v>
      </c>
      <c r="Q487" t="str">
        <f t="shared" si="33"/>
        <v>Em.17</v>
      </c>
      <c r="R487" t="str">
        <f t="shared" si="34"/>
        <v>Em.17.10</v>
      </c>
      <c r="S487" t="s">
        <v>804</v>
      </c>
      <c r="T487" s="27">
        <v>108</v>
      </c>
      <c r="V487" s="26" t="s">
        <v>797</v>
      </c>
      <c r="W487" s="40">
        <f>T487*1000</f>
        <v>108000</v>
      </c>
      <c r="X487" s="7" t="s">
        <v>784</v>
      </c>
      <c r="Y487" s="7" t="s">
        <v>301</v>
      </c>
      <c r="AB487" s="26" t="s">
        <v>275</v>
      </c>
      <c r="AC487" s="26" t="s">
        <v>318</v>
      </c>
      <c r="AD487" s="26" t="s">
        <v>344</v>
      </c>
      <c r="AE487" s="26" t="s">
        <v>345</v>
      </c>
      <c r="AF487" t="s">
        <v>731</v>
      </c>
      <c r="AG487" t="s">
        <v>670</v>
      </c>
      <c r="AH487" s="7" t="s">
        <v>788</v>
      </c>
      <c r="AI487" t="s">
        <v>320</v>
      </c>
      <c r="AJ487" t="s">
        <v>320</v>
      </c>
      <c r="AK487" t="s">
        <v>320</v>
      </c>
    </row>
    <row r="488" spans="1:37" ht="13.25" customHeight="1" x14ac:dyDescent="0.15">
      <c r="A488" s="7" t="s">
        <v>295</v>
      </c>
      <c r="B488" s="7" t="s">
        <v>294</v>
      </c>
      <c r="C488" s="7" t="s">
        <v>296</v>
      </c>
      <c r="D488" s="7" t="s">
        <v>267</v>
      </c>
      <c r="E488" s="7" t="s">
        <v>297</v>
      </c>
      <c r="F488" s="7" t="s">
        <v>298</v>
      </c>
      <c r="G488" s="7" t="s">
        <v>298</v>
      </c>
      <c r="H488" s="7" t="s">
        <v>299</v>
      </c>
      <c r="I488" s="7" t="str">
        <f t="shared" si="35"/>
        <v>2019-01-01</v>
      </c>
      <c r="J488" s="26" t="s">
        <v>278</v>
      </c>
      <c r="M488" t="s">
        <v>145</v>
      </c>
      <c r="N488" t="s">
        <v>38</v>
      </c>
      <c r="O488">
        <v>17</v>
      </c>
      <c r="P488">
        <v>13</v>
      </c>
      <c r="Q488" t="str">
        <f t="shared" si="33"/>
        <v>Em.17</v>
      </c>
      <c r="R488" t="str">
        <f t="shared" si="34"/>
        <v>Em.17.13</v>
      </c>
      <c r="S488" t="s">
        <v>805</v>
      </c>
      <c r="T488" s="27">
        <v>65</v>
      </c>
      <c r="V488" s="26" t="s">
        <v>797</v>
      </c>
      <c r="W488" s="40">
        <f>T488*1000</f>
        <v>65000</v>
      </c>
      <c r="X488" s="7" t="s">
        <v>784</v>
      </c>
      <c r="Y488" s="7" t="s">
        <v>301</v>
      </c>
      <c r="AB488" s="26" t="s">
        <v>275</v>
      </c>
      <c r="AC488" s="26" t="s">
        <v>318</v>
      </c>
      <c r="AD488" s="26" t="s">
        <v>344</v>
      </c>
      <c r="AE488" s="26" t="s">
        <v>363</v>
      </c>
      <c r="AF488" t="s">
        <v>731</v>
      </c>
      <c r="AG488" t="s">
        <v>672</v>
      </c>
      <c r="AH488" s="7" t="s">
        <v>788</v>
      </c>
      <c r="AI488" t="s">
        <v>320</v>
      </c>
      <c r="AJ488" t="s">
        <v>320</v>
      </c>
      <c r="AK488" t="s">
        <v>320</v>
      </c>
    </row>
    <row r="489" spans="1:37" ht="13.25" customHeight="1" x14ac:dyDescent="0.15">
      <c r="A489" s="7" t="s">
        <v>295</v>
      </c>
      <c r="B489" s="7" t="s">
        <v>294</v>
      </c>
      <c r="C489" s="7" t="s">
        <v>296</v>
      </c>
      <c r="D489" s="7" t="s">
        <v>267</v>
      </c>
      <c r="E489" s="7" t="s">
        <v>297</v>
      </c>
      <c r="F489" s="7" t="s">
        <v>298</v>
      </c>
      <c r="G489" s="7" t="s">
        <v>298</v>
      </c>
      <c r="H489" s="7" t="s">
        <v>299</v>
      </c>
      <c r="I489" s="7" t="str">
        <f t="shared" si="35"/>
        <v>2019-01-01</v>
      </c>
      <c r="J489" s="26" t="s">
        <v>278</v>
      </c>
      <c r="M489" t="s">
        <v>146</v>
      </c>
      <c r="N489" t="s">
        <v>38</v>
      </c>
      <c r="O489">
        <v>17</v>
      </c>
      <c r="P489">
        <v>14</v>
      </c>
      <c r="Q489" t="str">
        <f t="shared" si="33"/>
        <v>Em.17</v>
      </c>
      <c r="R489" t="str">
        <f t="shared" si="34"/>
        <v>Em.17.14</v>
      </c>
      <c r="S489" t="s">
        <v>798</v>
      </c>
      <c r="T489" s="27">
        <v>55</v>
      </c>
      <c r="V489" s="26" t="s">
        <v>797</v>
      </c>
      <c r="W489" s="40">
        <f>T489*1000</f>
        <v>55000</v>
      </c>
      <c r="X489" s="7" t="s">
        <v>784</v>
      </c>
      <c r="Y489" s="7" t="s">
        <v>301</v>
      </c>
      <c r="AB489" s="26" t="s">
        <v>275</v>
      </c>
      <c r="AC489" s="26" t="s">
        <v>318</v>
      </c>
      <c r="AD489" s="26" t="s">
        <v>344</v>
      </c>
      <c r="AE489" s="26" t="s">
        <v>662</v>
      </c>
      <c r="AF489" t="s">
        <v>731</v>
      </c>
      <c r="AG489" t="s">
        <v>673</v>
      </c>
      <c r="AH489" s="7" t="s">
        <v>788</v>
      </c>
      <c r="AI489" t="s">
        <v>320</v>
      </c>
      <c r="AJ489" t="s">
        <v>320</v>
      </c>
      <c r="AK489" t="s">
        <v>320</v>
      </c>
    </row>
    <row r="490" spans="1:37" ht="13.25" customHeight="1" x14ac:dyDescent="0.15">
      <c r="A490" s="7" t="s">
        <v>295</v>
      </c>
      <c r="B490" s="7" t="s">
        <v>294</v>
      </c>
      <c r="C490" s="7" t="s">
        <v>296</v>
      </c>
      <c r="D490" s="7" t="s">
        <v>267</v>
      </c>
      <c r="E490" s="7" t="s">
        <v>297</v>
      </c>
      <c r="F490" s="7" t="s">
        <v>298</v>
      </c>
      <c r="G490" s="7" t="s">
        <v>298</v>
      </c>
      <c r="H490" s="7" t="s">
        <v>299</v>
      </c>
      <c r="I490" s="7" t="str">
        <f t="shared" si="35"/>
        <v>2019-01-01</v>
      </c>
      <c r="J490" s="26" t="s">
        <v>278</v>
      </c>
      <c r="M490" t="s">
        <v>156</v>
      </c>
      <c r="N490" t="s">
        <v>38</v>
      </c>
      <c r="O490">
        <v>17</v>
      </c>
      <c r="P490">
        <v>2</v>
      </c>
      <c r="Q490" t="str">
        <f t="shared" si="33"/>
        <v>Em.17</v>
      </c>
      <c r="R490" t="str">
        <f t="shared" si="34"/>
        <v>Em.17.2</v>
      </c>
      <c r="S490" t="s">
        <v>369</v>
      </c>
      <c r="T490" s="27">
        <v>8</v>
      </c>
      <c r="V490" s="26" t="s">
        <v>346</v>
      </c>
      <c r="W490" s="41">
        <f>T490</f>
        <v>8</v>
      </c>
      <c r="X490" s="7" t="s">
        <v>784</v>
      </c>
      <c r="Y490" s="7" t="s">
        <v>301</v>
      </c>
      <c r="AB490" s="26" t="s">
        <v>275</v>
      </c>
      <c r="AC490" s="26" t="s">
        <v>318</v>
      </c>
      <c r="AD490" s="26" t="s">
        <v>344</v>
      </c>
      <c r="AE490" s="26" t="s">
        <v>665</v>
      </c>
      <c r="AF490" t="s">
        <v>731</v>
      </c>
      <c r="AH490" s="7"/>
      <c r="AI490" t="s">
        <v>320</v>
      </c>
      <c r="AJ490" t="s">
        <v>320</v>
      </c>
      <c r="AK490" t="s">
        <v>320</v>
      </c>
    </row>
    <row r="491" spans="1:37" ht="13.25" customHeight="1" x14ac:dyDescent="0.15">
      <c r="A491" s="7" t="s">
        <v>295</v>
      </c>
      <c r="B491" s="7" t="s">
        <v>294</v>
      </c>
      <c r="C491" s="7" t="s">
        <v>296</v>
      </c>
      <c r="D491" s="7" t="s">
        <v>267</v>
      </c>
      <c r="E491" s="7" t="s">
        <v>297</v>
      </c>
      <c r="F491" s="7" t="s">
        <v>298</v>
      </c>
      <c r="G491" s="7" t="s">
        <v>298</v>
      </c>
      <c r="H491" s="7" t="s">
        <v>772</v>
      </c>
      <c r="I491" s="7" t="str">
        <f t="shared" si="35"/>
        <v>2019-01-01</v>
      </c>
      <c r="J491" s="26" t="s">
        <v>278</v>
      </c>
      <c r="M491" t="s">
        <v>156</v>
      </c>
      <c r="N491" t="s">
        <v>38</v>
      </c>
      <c r="O491">
        <v>17</v>
      </c>
      <c r="P491">
        <v>2</v>
      </c>
      <c r="Q491" t="str">
        <f t="shared" si="33"/>
        <v>Em.17</v>
      </c>
      <c r="R491" t="str">
        <f t="shared" si="34"/>
        <v>Em.17.2</v>
      </c>
      <c r="S491" t="s">
        <v>368</v>
      </c>
      <c r="T491" s="27">
        <v>0</v>
      </c>
      <c r="V491" s="26" t="s">
        <v>346</v>
      </c>
      <c r="W491" s="41">
        <f>T491</f>
        <v>0</v>
      </c>
      <c r="X491" s="7" t="s">
        <v>784</v>
      </c>
      <c r="Y491" s="7" t="s">
        <v>301</v>
      </c>
      <c r="AB491" s="26" t="s">
        <v>275</v>
      </c>
      <c r="AC491" s="26" t="s">
        <v>318</v>
      </c>
      <c r="AD491" s="26" t="s">
        <v>344</v>
      </c>
      <c r="AE491" s="26" t="s">
        <v>665</v>
      </c>
      <c r="AF491" t="s">
        <v>731</v>
      </c>
      <c r="AH491" s="7"/>
      <c r="AI491" t="s">
        <v>320</v>
      </c>
      <c r="AJ491" t="s">
        <v>320</v>
      </c>
      <c r="AK491" t="s">
        <v>320</v>
      </c>
    </row>
    <row r="492" spans="1:37" ht="13.25" customHeight="1" x14ac:dyDescent="0.15">
      <c r="A492" s="7" t="s">
        <v>295</v>
      </c>
      <c r="B492" s="7" t="s">
        <v>294</v>
      </c>
      <c r="C492" s="7" t="s">
        <v>296</v>
      </c>
      <c r="D492" s="7" t="s">
        <v>267</v>
      </c>
      <c r="E492" s="7" t="s">
        <v>297</v>
      </c>
      <c r="F492" s="7" t="s">
        <v>298</v>
      </c>
      <c r="G492" s="7" t="s">
        <v>298</v>
      </c>
      <c r="H492" s="7" t="s">
        <v>299</v>
      </c>
      <c r="I492" s="7" t="str">
        <f t="shared" si="35"/>
        <v>2019-01-01</v>
      </c>
      <c r="J492" s="26" t="s">
        <v>278</v>
      </c>
      <c r="M492" t="s">
        <v>86</v>
      </c>
      <c r="N492" t="s">
        <v>38</v>
      </c>
      <c r="O492">
        <v>4</v>
      </c>
      <c r="P492">
        <v>10</v>
      </c>
      <c r="Q492" t="str">
        <f t="shared" si="33"/>
        <v>Em.4</v>
      </c>
      <c r="R492" t="str">
        <f t="shared" si="34"/>
        <v>Em.4.10</v>
      </c>
      <c r="S492" t="s">
        <v>370</v>
      </c>
      <c r="T492" s="27">
        <v>29</v>
      </c>
      <c r="V492" s="26" t="s">
        <v>346</v>
      </c>
      <c r="W492" s="39">
        <f>T492</f>
        <v>29</v>
      </c>
      <c r="X492" t="s">
        <v>39</v>
      </c>
      <c r="Y492" s="7" t="s">
        <v>301</v>
      </c>
      <c r="AB492" s="26" t="s">
        <v>275</v>
      </c>
      <c r="AC492" s="26" t="s">
        <v>318</v>
      </c>
      <c r="AD492" s="26" t="s">
        <v>372</v>
      </c>
      <c r="AE492" s="26" t="s">
        <v>652</v>
      </c>
      <c r="AF492" s="26" t="s">
        <v>731</v>
      </c>
      <c r="AH492" s="26"/>
      <c r="AI492" t="s">
        <v>320</v>
      </c>
      <c r="AJ492" t="s">
        <v>320</v>
      </c>
      <c r="AK492" t="s">
        <v>320</v>
      </c>
    </row>
    <row r="493" spans="1:37" ht="13.25" customHeight="1" x14ac:dyDescent="0.15">
      <c r="A493" s="7" t="s">
        <v>295</v>
      </c>
      <c r="B493" s="7" t="s">
        <v>294</v>
      </c>
      <c r="C493" s="7" t="s">
        <v>296</v>
      </c>
      <c r="D493" s="7" t="s">
        <v>267</v>
      </c>
      <c r="E493" s="7" t="s">
        <v>297</v>
      </c>
      <c r="F493" s="7" t="s">
        <v>298</v>
      </c>
      <c r="G493" s="7" t="s">
        <v>298</v>
      </c>
      <c r="H493" s="7" t="s">
        <v>299</v>
      </c>
      <c r="I493" s="7" t="str">
        <f t="shared" si="35"/>
        <v>2019-01-01</v>
      </c>
      <c r="J493" s="26" t="s">
        <v>278</v>
      </c>
      <c r="M493" t="s">
        <v>70</v>
      </c>
      <c r="N493" t="s">
        <v>38</v>
      </c>
      <c r="O493">
        <v>4</v>
      </c>
      <c r="P493">
        <v>7</v>
      </c>
      <c r="Q493" t="str">
        <f t="shared" si="33"/>
        <v>Em.4</v>
      </c>
      <c r="R493" t="str">
        <f t="shared" si="34"/>
        <v>Em.4.7</v>
      </c>
      <c r="S493" t="s">
        <v>374</v>
      </c>
      <c r="T493" s="27">
        <v>67</v>
      </c>
      <c r="V493" s="26" t="s">
        <v>375</v>
      </c>
      <c r="W493" s="26">
        <f>T493*1000000</f>
        <v>67000000</v>
      </c>
      <c r="X493" t="s">
        <v>39</v>
      </c>
      <c r="Y493" s="7" t="s">
        <v>301</v>
      </c>
      <c r="AB493" s="26" t="s">
        <v>275</v>
      </c>
      <c r="AC493" s="26" t="s">
        <v>318</v>
      </c>
      <c r="AD493" s="26" t="s">
        <v>372</v>
      </c>
      <c r="AE493" s="26" t="s">
        <v>374</v>
      </c>
      <c r="AF493" t="s">
        <v>731</v>
      </c>
      <c r="AG493" s="26"/>
      <c r="AH493" s="26"/>
      <c r="AI493" t="s">
        <v>320</v>
      </c>
      <c r="AJ493" t="s">
        <v>320</v>
      </c>
      <c r="AK493" t="s">
        <v>320</v>
      </c>
    </row>
    <row r="494" spans="1:37" ht="13.25" customHeight="1" x14ac:dyDescent="0.15">
      <c r="A494" s="7" t="s">
        <v>295</v>
      </c>
      <c r="B494" s="7" t="s">
        <v>294</v>
      </c>
      <c r="C494" s="7" t="s">
        <v>296</v>
      </c>
      <c r="D494" s="7" t="s">
        <v>267</v>
      </c>
      <c r="E494" s="7" t="s">
        <v>297</v>
      </c>
      <c r="F494" s="7" t="s">
        <v>298</v>
      </c>
      <c r="G494" s="7" t="s">
        <v>298</v>
      </c>
      <c r="H494" s="7" t="s">
        <v>299</v>
      </c>
      <c r="I494" s="7" t="str">
        <f t="shared" si="35"/>
        <v>2019-01-01</v>
      </c>
      <c r="J494" s="26" t="s">
        <v>278</v>
      </c>
      <c r="M494" t="s">
        <v>74</v>
      </c>
      <c r="N494" t="s">
        <v>38</v>
      </c>
      <c r="O494">
        <v>4</v>
      </c>
      <c r="P494">
        <v>8</v>
      </c>
      <c r="Q494" t="str">
        <f t="shared" si="33"/>
        <v>Em.4</v>
      </c>
      <c r="R494" t="str">
        <f t="shared" si="34"/>
        <v>Em.4.8</v>
      </c>
      <c r="S494" t="s">
        <v>799</v>
      </c>
      <c r="T494" s="27">
        <v>91</v>
      </c>
      <c r="V494" s="26" t="s">
        <v>797</v>
      </c>
      <c r="W494" s="26">
        <f>T494*1000</f>
        <v>91000</v>
      </c>
      <c r="X494" t="s">
        <v>39</v>
      </c>
      <c r="Y494" s="7" t="s">
        <v>301</v>
      </c>
      <c r="AB494" s="26" t="s">
        <v>275</v>
      </c>
      <c r="AC494" s="26" t="s">
        <v>318</v>
      </c>
      <c r="AD494" s="26" t="s">
        <v>372</v>
      </c>
      <c r="AE494" s="26" t="s">
        <v>795</v>
      </c>
      <c r="AF494" t="s">
        <v>731</v>
      </c>
      <c r="AH494" s="26"/>
      <c r="AI494" t="s">
        <v>320</v>
      </c>
      <c r="AJ494" t="s">
        <v>320</v>
      </c>
      <c r="AK494" t="s">
        <v>320</v>
      </c>
    </row>
    <row r="495" spans="1:37" ht="13.25" customHeight="1" x14ac:dyDescent="0.15">
      <c r="A495" s="7" t="s">
        <v>295</v>
      </c>
      <c r="B495" s="7" t="s">
        <v>294</v>
      </c>
      <c r="C495" s="7" t="s">
        <v>296</v>
      </c>
      <c r="D495" s="7" t="s">
        <v>267</v>
      </c>
      <c r="E495" s="7" t="s">
        <v>297</v>
      </c>
      <c r="F495" s="7" t="s">
        <v>298</v>
      </c>
      <c r="G495" s="7" t="s">
        <v>298</v>
      </c>
      <c r="H495" s="7" t="s">
        <v>299</v>
      </c>
      <c r="I495" s="7" t="str">
        <f t="shared" si="35"/>
        <v>2019-01-01</v>
      </c>
      <c r="J495" s="26" t="s">
        <v>278</v>
      </c>
      <c r="M495" t="s">
        <v>84</v>
      </c>
      <c r="N495" t="s">
        <v>38</v>
      </c>
      <c r="O495">
        <v>4</v>
      </c>
      <c r="P495">
        <v>9</v>
      </c>
      <c r="Q495" t="str">
        <f t="shared" ref="Q495:Q558" si="36">_xlfn.CONCAT($N495,".",$O495)</f>
        <v>Em.4</v>
      </c>
      <c r="R495" t="str">
        <f t="shared" ref="R495:R558" si="37">_xlfn.CONCAT($N495,".",$O495,".",$P495)</f>
        <v>Em.4.9</v>
      </c>
      <c r="S495" t="s">
        <v>796</v>
      </c>
      <c r="T495" s="27">
        <v>1</v>
      </c>
      <c r="V495" s="26" t="s">
        <v>797</v>
      </c>
      <c r="W495" s="26">
        <f>T495*1000</f>
        <v>1000</v>
      </c>
      <c r="X495" t="s">
        <v>39</v>
      </c>
      <c r="Y495" s="7" t="s">
        <v>301</v>
      </c>
      <c r="AB495" s="26" t="s">
        <v>275</v>
      </c>
      <c r="AC495" s="26" t="s">
        <v>318</v>
      </c>
      <c r="AD495" s="26" t="s">
        <v>372</v>
      </c>
      <c r="AE495" s="26" t="s">
        <v>796</v>
      </c>
      <c r="AF495" t="s">
        <v>731</v>
      </c>
      <c r="AH495" s="26"/>
      <c r="AI495" t="s">
        <v>320</v>
      </c>
      <c r="AJ495" t="s">
        <v>320</v>
      </c>
      <c r="AK495" t="s">
        <v>320</v>
      </c>
    </row>
    <row r="496" spans="1:37" ht="13.25" customHeight="1" x14ac:dyDescent="0.15">
      <c r="A496" s="7" t="s">
        <v>295</v>
      </c>
      <c r="B496" s="7" t="s">
        <v>294</v>
      </c>
      <c r="C496" s="7" t="s">
        <v>296</v>
      </c>
      <c r="D496" s="7" t="s">
        <v>267</v>
      </c>
      <c r="E496" s="7" t="s">
        <v>297</v>
      </c>
      <c r="F496" s="7" t="s">
        <v>298</v>
      </c>
      <c r="G496" s="7" t="s">
        <v>298</v>
      </c>
      <c r="H496" s="7" t="s">
        <v>299</v>
      </c>
      <c r="I496" s="7" t="str">
        <f t="shared" si="35"/>
        <v>2019-01-01</v>
      </c>
      <c r="J496" s="26" t="s">
        <v>278</v>
      </c>
      <c r="M496" t="s">
        <v>411</v>
      </c>
      <c r="N496" t="s">
        <v>38</v>
      </c>
      <c r="O496">
        <v>5</v>
      </c>
      <c r="P496">
        <v>1</v>
      </c>
      <c r="Q496" t="str">
        <f t="shared" si="36"/>
        <v>Em.5</v>
      </c>
      <c r="R496" t="str">
        <f t="shared" si="37"/>
        <v>Em.5.1</v>
      </c>
      <c r="S496" t="s">
        <v>412</v>
      </c>
      <c r="T496" s="27">
        <v>12.9</v>
      </c>
      <c r="V496" t="s">
        <v>410</v>
      </c>
      <c r="W496" s="28">
        <f>T496*1000000</f>
        <v>12900000</v>
      </c>
      <c r="X496" t="s">
        <v>39</v>
      </c>
      <c r="Y496" s="7" t="s">
        <v>301</v>
      </c>
      <c r="AB496" s="26" t="s">
        <v>275</v>
      </c>
      <c r="AC496" s="26" t="s">
        <v>318</v>
      </c>
      <c r="AD496" s="26" t="s">
        <v>677</v>
      </c>
      <c r="AE496" s="26" t="s">
        <v>678</v>
      </c>
      <c r="AF496" s="26" t="s">
        <v>731</v>
      </c>
      <c r="AI496" t="s">
        <v>320</v>
      </c>
      <c r="AJ496" t="s">
        <v>320</v>
      </c>
      <c r="AK496" t="s">
        <v>320</v>
      </c>
    </row>
    <row r="497" spans="1:37" ht="13.25" customHeight="1" x14ac:dyDescent="0.15">
      <c r="A497" s="7" t="s">
        <v>295</v>
      </c>
      <c r="B497" s="7" t="s">
        <v>294</v>
      </c>
      <c r="C497" s="7" t="s">
        <v>296</v>
      </c>
      <c r="D497" s="7" t="s">
        <v>267</v>
      </c>
      <c r="E497" s="7" t="s">
        <v>297</v>
      </c>
      <c r="F497" s="7" t="s">
        <v>298</v>
      </c>
      <c r="G497" s="7" t="s">
        <v>298</v>
      </c>
      <c r="H497" s="7" t="s">
        <v>299</v>
      </c>
      <c r="I497" s="7" t="str">
        <f t="shared" si="35"/>
        <v>2019-01-01</v>
      </c>
      <c r="J497" s="26" t="s">
        <v>278</v>
      </c>
      <c r="M497" t="s">
        <v>413</v>
      </c>
      <c r="N497" t="s">
        <v>38</v>
      </c>
      <c r="O497">
        <v>5</v>
      </c>
      <c r="P497">
        <v>2</v>
      </c>
      <c r="Q497" t="str">
        <f t="shared" si="36"/>
        <v>Em.5</v>
      </c>
      <c r="R497" t="str">
        <f t="shared" si="37"/>
        <v>Em.5.2</v>
      </c>
      <c r="S497" t="s">
        <v>414</v>
      </c>
      <c r="T497" s="27">
        <v>16.3</v>
      </c>
      <c r="V497" t="s">
        <v>410</v>
      </c>
      <c r="W497" s="28">
        <f>T497*1000000</f>
        <v>16300000</v>
      </c>
      <c r="X497" t="s">
        <v>39</v>
      </c>
      <c r="Y497" s="7" t="s">
        <v>301</v>
      </c>
      <c r="AB497" s="26" t="s">
        <v>275</v>
      </c>
      <c r="AC497" s="26" t="s">
        <v>318</v>
      </c>
      <c r="AD497" s="26" t="s">
        <v>677</v>
      </c>
      <c r="AE497" s="26" t="s">
        <v>679</v>
      </c>
      <c r="AF497" s="26" t="s">
        <v>731</v>
      </c>
      <c r="AI497" t="s">
        <v>320</v>
      </c>
      <c r="AJ497" t="s">
        <v>320</v>
      </c>
      <c r="AK497" t="s">
        <v>320</v>
      </c>
    </row>
    <row r="498" spans="1:37" ht="13.25" customHeight="1" x14ac:dyDescent="0.15">
      <c r="A498" s="7" t="s">
        <v>295</v>
      </c>
      <c r="B498" s="7" t="s">
        <v>294</v>
      </c>
      <c r="C498" s="7" t="s">
        <v>296</v>
      </c>
      <c r="D498" s="7" t="s">
        <v>267</v>
      </c>
      <c r="E498" s="7" t="s">
        <v>297</v>
      </c>
      <c r="F498" s="7" t="s">
        <v>298</v>
      </c>
      <c r="G498" s="7" t="s">
        <v>298</v>
      </c>
      <c r="H498" s="7" t="s">
        <v>299</v>
      </c>
      <c r="I498" s="7" t="str">
        <f t="shared" si="35"/>
        <v>2019-01-01</v>
      </c>
      <c r="J498" s="26" t="s">
        <v>278</v>
      </c>
      <c r="M498" t="s">
        <v>415</v>
      </c>
      <c r="N498" t="s">
        <v>38</v>
      </c>
      <c r="O498">
        <v>5</v>
      </c>
      <c r="P498">
        <v>3</v>
      </c>
      <c r="Q498" t="str">
        <f t="shared" si="36"/>
        <v>Em.5</v>
      </c>
      <c r="R498" t="str">
        <f t="shared" si="37"/>
        <v>Em.5.3</v>
      </c>
      <c r="S498" t="s">
        <v>416</v>
      </c>
      <c r="T498" s="27">
        <v>40.299999999999997</v>
      </c>
      <c r="V498" t="s">
        <v>410</v>
      </c>
      <c r="W498" s="28">
        <f>T498*1000000</f>
        <v>40300000</v>
      </c>
      <c r="X498" t="s">
        <v>39</v>
      </c>
      <c r="Y498" s="7" t="s">
        <v>301</v>
      </c>
      <c r="AB498" s="26" t="s">
        <v>275</v>
      </c>
      <c r="AC498" s="26" t="s">
        <v>318</v>
      </c>
      <c r="AD498" s="26" t="s">
        <v>677</v>
      </c>
      <c r="AE498" s="26" t="s">
        <v>680</v>
      </c>
      <c r="AF498" s="26" t="s">
        <v>731</v>
      </c>
      <c r="AI498" t="s">
        <v>320</v>
      </c>
      <c r="AJ498" t="s">
        <v>320</v>
      </c>
      <c r="AK498" t="s">
        <v>320</v>
      </c>
    </row>
    <row r="499" spans="1:37" ht="13.25" customHeight="1" x14ac:dyDescent="0.15">
      <c r="A499" s="7" t="s">
        <v>295</v>
      </c>
      <c r="B499" s="7" t="s">
        <v>294</v>
      </c>
      <c r="C499" s="7" t="s">
        <v>296</v>
      </c>
      <c r="D499" s="7" t="s">
        <v>267</v>
      </c>
      <c r="E499" s="7" t="s">
        <v>297</v>
      </c>
      <c r="F499" s="7" t="s">
        <v>298</v>
      </c>
      <c r="G499" s="7" t="s">
        <v>298</v>
      </c>
      <c r="H499" s="7" t="s">
        <v>299</v>
      </c>
      <c r="I499" s="7" t="str">
        <f t="shared" si="35"/>
        <v>2019-01-01</v>
      </c>
      <c r="J499" s="26" t="s">
        <v>278</v>
      </c>
      <c r="M499" t="s">
        <v>408</v>
      </c>
      <c r="N499" t="s">
        <v>38</v>
      </c>
      <c r="O499">
        <v>5</v>
      </c>
      <c r="P499">
        <v>4</v>
      </c>
      <c r="Q499" t="str">
        <f t="shared" si="36"/>
        <v>Em.5</v>
      </c>
      <c r="R499" t="str">
        <f t="shared" si="37"/>
        <v>Em.5.4</v>
      </c>
      <c r="S499" t="s">
        <v>409</v>
      </c>
      <c r="T499" s="27">
        <v>3</v>
      </c>
      <c r="V499" t="s">
        <v>410</v>
      </c>
      <c r="W499" s="28">
        <f>T499*1000000</f>
        <v>3000000</v>
      </c>
      <c r="X499" t="s">
        <v>39</v>
      </c>
      <c r="Y499" s="7" t="s">
        <v>301</v>
      </c>
      <c r="AB499" s="26" t="s">
        <v>275</v>
      </c>
      <c r="AC499" s="26" t="s">
        <v>318</v>
      </c>
      <c r="AD499" s="26" t="s">
        <v>677</v>
      </c>
      <c r="AE499" s="26" t="s">
        <v>409</v>
      </c>
      <c r="AF499" s="26" t="s">
        <v>731</v>
      </c>
      <c r="AI499" t="s">
        <v>320</v>
      </c>
      <c r="AJ499" t="s">
        <v>320</v>
      </c>
      <c r="AK499" t="s">
        <v>320</v>
      </c>
    </row>
    <row r="500" spans="1:37" ht="13.25" customHeight="1" x14ac:dyDescent="0.15">
      <c r="A500" s="7" t="s">
        <v>295</v>
      </c>
      <c r="B500" s="7" t="s">
        <v>294</v>
      </c>
      <c r="C500" s="7" t="s">
        <v>296</v>
      </c>
      <c r="D500" s="7" t="s">
        <v>267</v>
      </c>
      <c r="E500" s="7" t="s">
        <v>297</v>
      </c>
      <c r="F500" s="7" t="s">
        <v>298</v>
      </c>
      <c r="G500" s="7" t="s">
        <v>298</v>
      </c>
      <c r="H500" s="7" t="s">
        <v>299</v>
      </c>
      <c r="I500" s="7" t="str">
        <f t="shared" si="35"/>
        <v>2019-01-01</v>
      </c>
      <c r="J500" s="26" t="s">
        <v>278</v>
      </c>
      <c r="M500" t="s">
        <v>406</v>
      </c>
      <c r="N500" t="s">
        <v>38</v>
      </c>
      <c r="O500">
        <v>7</v>
      </c>
      <c r="P500">
        <v>0</v>
      </c>
      <c r="Q500" t="str">
        <f t="shared" si="36"/>
        <v>Em.7</v>
      </c>
      <c r="R500" t="str">
        <f t="shared" si="37"/>
        <v>Em.7.0</v>
      </c>
      <c r="S500" t="s">
        <v>407</v>
      </c>
      <c r="T500" s="27">
        <v>10</v>
      </c>
      <c r="V500" t="s">
        <v>39</v>
      </c>
      <c r="W500" s="39">
        <f>T500</f>
        <v>10</v>
      </c>
      <c r="X500" t="s">
        <v>39</v>
      </c>
      <c r="Y500" s="7" t="s">
        <v>301</v>
      </c>
      <c r="AB500" s="26" t="s">
        <v>275</v>
      </c>
      <c r="AC500" s="26" t="s">
        <v>318</v>
      </c>
      <c r="AD500" s="26" t="s">
        <v>380</v>
      </c>
      <c r="AE500" s="26" t="s">
        <v>320</v>
      </c>
      <c r="AF500" s="26" t="s">
        <v>731</v>
      </c>
      <c r="AI500" t="s">
        <v>381</v>
      </c>
      <c r="AJ500" t="s">
        <v>320</v>
      </c>
      <c r="AK500" t="s">
        <v>791</v>
      </c>
    </row>
    <row r="501" spans="1:37" ht="13.25" customHeight="1" x14ac:dyDescent="0.15">
      <c r="A501" s="7" t="s">
        <v>295</v>
      </c>
      <c r="B501" s="7" t="s">
        <v>294</v>
      </c>
      <c r="C501" s="7" t="s">
        <v>296</v>
      </c>
      <c r="D501" s="7" t="s">
        <v>267</v>
      </c>
      <c r="E501" s="7" t="s">
        <v>297</v>
      </c>
      <c r="F501" s="7" t="s">
        <v>298</v>
      </c>
      <c r="G501" s="7" t="s">
        <v>298</v>
      </c>
      <c r="H501" s="7" t="s">
        <v>299</v>
      </c>
      <c r="I501" s="7" t="str">
        <f t="shared" si="35"/>
        <v>2019-01-01</v>
      </c>
      <c r="J501" s="26" t="s">
        <v>278</v>
      </c>
      <c r="M501" t="s">
        <v>417</v>
      </c>
      <c r="N501" t="s">
        <v>38</v>
      </c>
      <c r="O501">
        <v>9</v>
      </c>
      <c r="P501">
        <v>1</v>
      </c>
      <c r="Q501" t="str">
        <f t="shared" si="36"/>
        <v>Em.9</v>
      </c>
      <c r="R501" t="str">
        <f t="shared" si="37"/>
        <v>Em.9.1</v>
      </c>
      <c r="S501" t="s">
        <v>418</v>
      </c>
      <c r="T501" s="27">
        <v>1.1000000000000001</v>
      </c>
      <c r="V501" t="s">
        <v>410</v>
      </c>
      <c r="W501" s="28">
        <f>T501*1000000</f>
        <v>1100000</v>
      </c>
      <c r="X501" t="s">
        <v>39</v>
      </c>
      <c r="Y501" s="7" t="s">
        <v>301</v>
      </c>
      <c r="AB501" s="26" t="s">
        <v>275</v>
      </c>
      <c r="AC501" s="26" t="s">
        <v>318</v>
      </c>
      <c r="AD501" s="26" t="s">
        <v>681</v>
      </c>
      <c r="AE501" s="26" t="s">
        <v>678</v>
      </c>
      <c r="AF501" s="26" t="s">
        <v>731</v>
      </c>
      <c r="AI501" t="s">
        <v>320</v>
      </c>
      <c r="AJ501" t="s">
        <v>320</v>
      </c>
      <c r="AK501" t="s">
        <v>320</v>
      </c>
    </row>
    <row r="502" spans="1:37" ht="13.25" customHeight="1" x14ac:dyDescent="0.15">
      <c r="A502" s="7" t="s">
        <v>295</v>
      </c>
      <c r="B502" s="7" t="s">
        <v>294</v>
      </c>
      <c r="C502" s="7" t="s">
        <v>296</v>
      </c>
      <c r="D502" s="7" t="s">
        <v>267</v>
      </c>
      <c r="E502" s="7" t="s">
        <v>297</v>
      </c>
      <c r="F502" s="7" t="s">
        <v>298</v>
      </c>
      <c r="G502" s="7" t="s">
        <v>298</v>
      </c>
      <c r="H502" s="7" t="s">
        <v>299</v>
      </c>
      <c r="I502" s="7" t="str">
        <f t="shared" si="35"/>
        <v>2019-01-01</v>
      </c>
      <c r="J502" s="26" t="s">
        <v>278</v>
      </c>
      <c r="M502" t="s">
        <v>419</v>
      </c>
      <c r="N502" t="s">
        <v>38</v>
      </c>
      <c r="O502">
        <v>9</v>
      </c>
      <c r="P502">
        <v>2</v>
      </c>
      <c r="Q502" t="str">
        <f t="shared" si="36"/>
        <v>Em.9</v>
      </c>
      <c r="R502" t="str">
        <f t="shared" si="37"/>
        <v>Em.9.2</v>
      </c>
      <c r="S502" t="s">
        <v>420</v>
      </c>
      <c r="T502" s="27">
        <v>1.6</v>
      </c>
      <c r="V502" t="s">
        <v>410</v>
      </c>
      <c r="W502" s="28">
        <f>T502*1000000</f>
        <v>1600000</v>
      </c>
      <c r="X502" t="s">
        <v>39</v>
      </c>
      <c r="Y502" s="7" t="s">
        <v>301</v>
      </c>
      <c r="AB502" s="26" t="s">
        <v>275</v>
      </c>
      <c r="AC502" s="26" t="s">
        <v>318</v>
      </c>
      <c r="AD502" s="26" t="s">
        <v>681</v>
      </c>
      <c r="AE502" s="26" t="s">
        <v>679</v>
      </c>
      <c r="AF502" s="26" t="s">
        <v>731</v>
      </c>
      <c r="AI502" t="s">
        <v>320</v>
      </c>
      <c r="AJ502" t="s">
        <v>320</v>
      </c>
      <c r="AK502" t="s">
        <v>320</v>
      </c>
    </row>
    <row r="503" spans="1:37" ht="13.25" customHeight="1" x14ac:dyDescent="0.15">
      <c r="A503" s="7" t="s">
        <v>295</v>
      </c>
      <c r="B503" s="7" t="s">
        <v>294</v>
      </c>
      <c r="C503" s="7" t="s">
        <v>296</v>
      </c>
      <c r="D503" s="7" t="s">
        <v>267</v>
      </c>
      <c r="E503" s="7" t="s">
        <v>297</v>
      </c>
      <c r="F503" s="7" t="s">
        <v>298</v>
      </c>
      <c r="G503" s="7" t="s">
        <v>298</v>
      </c>
      <c r="H503" s="7" t="s">
        <v>299</v>
      </c>
      <c r="I503" s="7" t="str">
        <f t="shared" si="35"/>
        <v>2019-01-01</v>
      </c>
      <c r="J503" s="26" t="s">
        <v>278</v>
      </c>
      <c r="M503" t="s">
        <v>421</v>
      </c>
      <c r="N503" t="s">
        <v>38</v>
      </c>
      <c r="O503">
        <v>9</v>
      </c>
      <c r="P503">
        <v>3</v>
      </c>
      <c r="Q503" t="str">
        <f t="shared" si="36"/>
        <v>Em.9</v>
      </c>
      <c r="R503" t="str">
        <f t="shared" si="37"/>
        <v>Em.9.3</v>
      </c>
      <c r="S503" t="s">
        <v>422</v>
      </c>
      <c r="T503" s="27">
        <v>7.3</v>
      </c>
      <c r="V503" t="s">
        <v>410</v>
      </c>
      <c r="W503" s="28">
        <f>T503*1000000</f>
        <v>7300000</v>
      </c>
      <c r="X503" t="s">
        <v>39</v>
      </c>
      <c r="Y503" s="7" t="s">
        <v>301</v>
      </c>
      <c r="AB503" s="26" t="s">
        <v>275</v>
      </c>
      <c r="AC503" s="26" t="s">
        <v>318</v>
      </c>
      <c r="AD503" s="26" t="s">
        <v>681</v>
      </c>
      <c r="AE503" s="26" t="s">
        <v>680</v>
      </c>
      <c r="AF503" s="26" t="s">
        <v>731</v>
      </c>
      <c r="AI503" t="s">
        <v>320</v>
      </c>
      <c r="AJ503" t="s">
        <v>320</v>
      </c>
      <c r="AK503" t="s">
        <v>320</v>
      </c>
    </row>
    <row r="504" spans="1:37" ht="13.25" customHeight="1" x14ac:dyDescent="0.2">
      <c r="A504" s="18" t="s">
        <v>333</v>
      </c>
      <c r="B504" s="18" t="s">
        <v>332</v>
      </c>
      <c r="C504" s="18" t="s">
        <v>304</v>
      </c>
      <c r="D504" s="18" t="s">
        <v>305</v>
      </c>
      <c r="E504" s="18" t="s">
        <v>305</v>
      </c>
      <c r="F504" s="18" t="s">
        <v>306</v>
      </c>
      <c r="G504" s="18" t="s">
        <v>306</v>
      </c>
      <c r="I504" t="str">
        <f t="shared" si="35"/>
        <v>2019-01-01</v>
      </c>
      <c r="J504" t="s">
        <v>278</v>
      </c>
      <c r="M504" t="s">
        <v>29</v>
      </c>
      <c r="N504" t="s">
        <v>38</v>
      </c>
      <c r="O504">
        <v>1</v>
      </c>
      <c r="P504">
        <v>1</v>
      </c>
      <c r="Q504" t="str">
        <f t="shared" si="36"/>
        <v>Em.1</v>
      </c>
      <c r="R504" t="str">
        <f t="shared" si="37"/>
        <v>Em.1.1</v>
      </c>
      <c r="S504" t="s">
        <v>307</v>
      </c>
      <c r="T504" s="25">
        <v>97534302</v>
      </c>
      <c r="V504" s="21" t="s">
        <v>39</v>
      </c>
      <c r="W504" s="38">
        <f>T504</f>
        <v>97534302</v>
      </c>
      <c r="X504" s="7" t="s">
        <v>39</v>
      </c>
      <c r="Y504" t="s">
        <v>334</v>
      </c>
      <c r="AB504" t="s">
        <v>275</v>
      </c>
      <c r="AC504" t="s">
        <v>318</v>
      </c>
      <c r="AD504" t="s">
        <v>319</v>
      </c>
      <c r="AE504">
        <v>0</v>
      </c>
      <c r="AF504" t="s">
        <v>321</v>
      </c>
      <c r="AG504" t="s">
        <v>309</v>
      </c>
      <c r="AH504" s="7" t="s">
        <v>786</v>
      </c>
      <c r="AI504" t="s">
        <v>322</v>
      </c>
      <c r="AJ504" t="s">
        <v>323</v>
      </c>
      <c r="AK504" t="s">
        <v>783</v>
      </c>
    </row>
    <row r="505" spans="1:37" ht="13.25" customHeight="1" x14ac:dyDescent="0.2">
      <c r="A505" s="18" t="s">
        <v>333</v>
      </c>
      <c r="B505" s="18" t="s">
        <v>332</v>
      </c>
      <c r="C505" s="18" t="s">
        <v>304</v>
      </c>
      <c r="D505" s="18" t="s">
        <v>305</v>
      </c>
      <c r="E505" s="18" t="s">
        <v>305</v>
      </c>
      <c r="F505" s="18" t="s">
        <v>306</v>
      </c>
      <c r="G505" s="18" t="s">
        <v>306</v>
      </c>
      <c r="I505" t="str">
        <f t="shared" si="35"/>
        <v>2019-01-01</v>
      </c>
      <c r="J505" t="s">
        <v>278</v>
      </c>
      <c r="M505" t="s">
        <v>774</v>
      </c>
      <c r="N505" t="s">
        <v>38</v>
      </c>
      <c r="O505">
        <v>17</v>
      </c>
      <c r="P505">
        <v>11</v>
      </c>
      <c r="Q505" t="str">
        <f t="shared" si="36"/>
        <v>Em.17</v>
      </c>
      <c r="R505" t="str">
        <f t="shared" si="37"/>
        <v>Em.17.11</v>
      </c>
      <c r="S505" t="s">
        <v>737</v>
      </c>
      <c r="T505" s="20">
        <v>15</v>
      </c>
      <c r="V505" s="21" t="s">
        <v>357</v>
      </c>
      <c r="W505" s="41">
        <f>T505*1000</f>
        <v>15000</v>
      </c>
      <c r="X505" s="7" t="s">
        <v>784</v>
      </c>
      <c r="Y505" t="s">
        <v>358</v>
      </c>
      <c r="AB505" t="s">
        <v>275</v>
      </c>
      <c r="AC505" t="s">
        <v>318</v>
      </c>
      <c r="AD505" t="s">
        <v>344</v>
      </c>
      <c r="AE505" t="s">
        <v>663</v>
      </c>
      <c r="AF505" t="s">
        <v>321</v>
      </c>
      <c r="AG505" t="s">
        <v>353</v>
      </c>
      <c r="AH505" s="7" t="s">
        <v>789</v>
      </c>
      <c r="AI505" t="s">
        <v>320</v>
      </c>
      <c r="AJ505" t="s">
        <v>320</v>
      </c>
      <c r="AK505" t="s">
        <v>320</v>
      </c>
    </row>
    <row r="506" spans="1:37" ht="13.25" customHeight="1" x14ac:dyDescent="0.2">
      <c r="A506" s="18" t="s">
        <v>333</v>
      </c>
      <c r="B506" s="18" t="s">
        <v>332</v>
      </c>
      <c r="C506" s="18" t="s">
        <v>304</v>
      </c>
      <c r="D506" s="18" t="s">
        <v>305</v>
      </c>
      <c r="E506" s="18" t="s">
        <v>305</v>
      </c>
      <c r="F506" s="18" t="s">
        <v>306</v>
      </c>
      <c r="G506" s="18" t="s">
        <v>306</v>
      </c>
      <c r="I506" t="str">
        <f t="shared" si="35"/>
        <v>2019-01-01</v>
      </c>
      <c r="J506" t="s">
        <v>278</v>
      </c>
      <c r="M506" t="s">
        <v>145</v>
      </c>
      <c r="N506" t="s">
        <v>38</v>
      </c>
      <c r="O506">
        <v>17</v>
      </c>
      <c r="P506">
        <v>13</v>
      </c>
      <c r="Q506" t="str">
        <f t="shared" si="36"/>
        <v>Em.17</v>
      </c>
      <c r="R506" t="str">
        <f t="shared" si="37"/>
        <v>Em.17.13</v>
      </c>
      <c r="S506" t="s">
        <v>739</v>
      </c>
      <c r="T506" s="20">
        <v>32</v>
      </c>
      <c r="V506" s="21" t="s">
        <v>357</v>
      </c>
      <c r="W506" s="41">
        <f>T506*1000</f>
        <v>32000</v>
      </c>
      <c r="X506" s="7" t="s">
        <v>784</v>
      </c>
      <c r="Y506" t="s">
        <v>358</v>
      </c>
      <c r="AB506" t="s">
        <v>275</v>
      </c>
      <c r="AC506" t="s">
        <v>318</v>
      </c>
      <c r="AD506" t="s">
        <v>344</v>
      </c>
      <c r="AE506" t="s">
        <v>363</v>
      </c>
      <c r="AF506" t="s">
        <v>321</v>
      </c>
      <c r="AG506" t="s">
        <v>361</v>
      </c>
      <c r="AH506" s="7" t="s">
        <v>789</v>
      </c>
      <c r="AI506" t="s">
        <v>320</v>
      </c>
      <c r="AJ506" t="s">
        <v>320</v>
      </c>
      <c r="AK506" t="s">
        <v>320</v>
      </c>
    </row>
    <row r="507" spans="1:37" ht="13.25" customHeight="1" x14ac:dyDescent="0.2">
      <c r="A507" s="18" t="s">
        <v>333</v>
      </c>
      <c r="B507" s="18" t="s">
        <v>332</v>
      </c>
      <c r="C507" s="18" t="s">
        <v>304</v>
      </c>
      <c r="D507" s="18" t="s">
        <v>305</v>
      </c>
      <c r="E507" s="18" t="s">
        <v>305</v>
      </c>
      <c r="F507" s="18" t="s">
        <v>306</v>
      </c>
      <c r="G507" s="18" t="s">
        <v>306</v>
      </c>
      <c r="I507" t="str">
        <f t="shared" si="35"/>
        <v>2019-01-01</v>
      </c>
      <c r="J507" t="s">
        <v>278</v>
      </c>
      <c r="M507" t="s">
        <v>453</v>
      </c>
      <c r="N507" t="s">
        <v>38</v>
      </c>
      <c r="O507">
        <v>17</v>
      </c>
      <c r="P507">
        <v>8</v>
      </c>
      <c r="Q507" t="str">
        <f t="shared" si="36"/>
        <v>Em.17</v>
      </c>
      <c r="R507" t="str">
        <f t="shared" si="37"/>
        <v>Em.17.8</v>
      </c>
      <c r="S507" t="s">
        <v>759</v>
      </c>
      <c r="T507" s="20">
        <v>137</v>
      </c>
      <c r="V507" s="21" t="s">
        <v>455</v>
      </c>
      <c r="W507">
        <f>T507</f>
        <v>137</v>
      </c>
      <c r="X507" s="21" t="str">
        <f>V507</f>
        <v>kg</v>
      </c>
      <c r="Y507" t="s">
        <v>358</v>
      </c>
      <c r="AB507" t="s">
        <v>275</v>
      </c>
      <c r="AC507" t="s">
        <v>318</v>
      </c>
      <c r="AD507" t="s">
        <v>344</v>
      </c>
      <c r="AE507" t="s">
        <v>454</v>
      </c>
      <c r="AF507" t="s">
        <v>321</v>
      </c>
      <c r="AG507" t="s">
        <v>456</v>
      </c>
      <c r="AH507" s="7" t="s">
        <v>789</v>
      </c>
      <c r="AI507" t="s">
        <v>320</v>
      </c>
      <c r="AJ507" t="s">
        <v>320</v>
      </c>
      <c r="AK507" t="s">
        <v>320</v>
      </c>
    </row>
    <row r="508" spans="1:37" ht="13.25" customHeight="1" x14ac:dyDescent="0.2">
      <c r="A508" s="18" t="s">
        <v>333</v>
      </c>
      <c r="B508" s="18" t="s">
        <v>332</v>
      </c>
      <c r="C508" s="18" t="s">
        <v>304</v>
      </c>
      <c r="D508" s="18" t="s">
        <v>305</v>
      </c>
      <c r="E508" s="18" t="s">
        <v>305</v>
      </c>
      <c r="F508" s="18" t="s">
        <v>306</v>
      </c>
      <c r="G508" s="18" t="s">
        <v>306</v>
      </c>
      <c r="I508" t="str">
        <f t="shared" si="35"/>
        <v>2019-01-01</v>
      </c>
      <c r="J508" t="s">
        <v>278</v>
      </c>
      <c r="M508" t="s">
        <v>224</v>
      </c>
      <c r="N508" t="s">
        <v>221</v>
      </c>
      <c r="O508">
        <v>1</v>
      </c>
      <c r="P508">
        <v>1</v>
      </c>
      <c r="Q508" t="str">
        <f t="shared" si="36"/>
        <v>WR.1</v>
      </c>
      <c r="R508" t="str">
        <f t="shared" si="37"/>
        <v>WR.1.1</v>
      </c>
      <c r="S508" t="s">
        <v>395</v>
      </c>
      <c r="T508" s="24">
        <v>4.0000000000000002E-4</v>
      </c>
      <c r="V508" s="21" t="s">
        <v>398</v>
      </c>
      <c r="Y508" t="s">
        <v>358</v>
      </c>
      <c r="AB508" t="s">
        <v>275</v>
      </c>
      <c r="AC508" t="s">
        <v>394</v>
      </c>
      <c r="AD508" t="s">
        <v>225</v>
      </c>
      <c r="AE508" t="s">
        <v>395</v>
      </c>
      <c r="AF508" t="s">
        <v>321</v>
      </c>
      <c r="AG508" t="s">
        <v>391</v>
      </c>
      <c r="AH508" s="7" t="s">
        <v>733</v>
      </c>
      <c r="AI508" t="s">
        <v>320</v>
      </c>
      <c r="AJ508" t="s">
        <v>320</v>
      </c>
      <c r="AK508" t="s">
        <v>320</v>
      </c>
    </row>
    <row r="509" spans="1:37" ht="13.25" customHeight="1" x14ac:dyDescent="0.2">
      <c r="A509" s="18" t="s">
        <v>333</v>
      </c>
      <c r="B509" s="18" t="s">
        <v>332</v>
      </c>
      <c r="C509" s="18" t="s">
        <v>304</v>
      </c>
      <c r="D509" s="18" t="s">
        <v>305</v>
      </c>
      <c r="E509" s="18" t="s">
        <v>305</v>
      </c>
      <c r="F509" s="18" t="s">
        <v>306</v>
      </c>
      <c r="G509" s="18" t="s">
        <v>306</v>
      </c>
      <c r="I509" t="str">
        <f t="shared" si="35"/>
        <v>2019-01-01</v>
      </c>
      <c r="J509" t="s">
        <v>278</v>
      </c>
      <c r="M509" t="s">
        <v>219</v>
      </c>
      <c r="N509" t="s">
        <v>221</v>
      </c>
      <c r="O509">
        <v>2</v>
      </c>
      <c r="P509">
        <v>1</v>
      </c>
      <c r="Q509" t="str">
        <f t="shared" si="36"/>
        <v>WR.2</v>
      </c>
      <c r="R509" t="str">
        <f t="shared" si="37"/>
        <v>WR.2.1</v>
      </c>
      <c r="S509" t="s">
        <v>402</v>
      </c>
      <c r="T509" s="24">
        <v>5.0000000000000001E-3</v>
      </c>
      <c r="V509" s="21" t="s">
        <v>398</v>
      </c>
      <c r="Y509" t="s">
        <v>358</v>
      </c>
      <c r="AB509" t="s">
        <v>275</v>
      </c>
      <c r="AC509" t="s">
        <v>394</v>
      </c>
      <c r="AD509" t="s">
        <v>401</v>
      </c>
      <c r="AE509" t="s">
        <v>402</v>
      </c>
      <c r="AF509" t="s">
        <v>321</v>
      </c>
      <c r="AG509" t="s">
        <v>399</v>
      </c>
      <c r="AH509" s="7" t="s">
        <v>733</v>
      </c>
      <c r="AI509" t="s">
        <v>320</v>
      </c>
      <c r="AJ509" t="s">
        <v>320</v>
      </c>
      <c r="AK509" t="s">
        <v>320</v>
      </c>
    </row>
    <row r="510" spans="1:37" ht="13.25" customHeight="1" x14ac:dyDescent="0.2">
      <c r="A510" s="18" t="s">
        <v>328</v>
      </c>
      <c r="B510" s="18" t="s">
        <v>327</v>
      </c>
      <c r="C510" s="18" t="s">
        <v>304</v>
      </c>
      <c r="D510" s="18" t="s">
        <v>305</v>
      </c>
      <c r="E510" s="18" t="s">
        <v>305</v>
      </c>
      <c r="F510" s="18" t="s">
        <v>306</v>
      </c>
      <c r="G510" s="18" t="s">
        <v>306</v>
      </c>
      <c r="I510" t="str">
        <f t="shared" si="35"/>
        <v>2017-01-01</v>
      </c>
      <c r="J510" t="s">
        <v>68</v>
      </c>
      <c r="M510" t="s">
        <v>444</v>
      </c>
      <c r="N510" t="s">
        <v>107</v>
      </c>
      <c r="O510">
        <v>6</v>
      </c>
      <c r="P510">
        <v>1</v>
      </c>
      <c r="Q510" t="str">
        <f t="shared" si="36"/>
        <v>EF.6</v>
      </c>
      <c r="R510" t="str">
        <f t="shared" si="37"/>
        <v>EF.6.1</v>
      </c>
      <c r="S510" t="s">
        <v>688</v>
      </c>
      <c r="T510" s="5"/>
      <c r="V510" s="21"/>
      <c r="W510" s="21"/>
      <c r="X510" s="21"/>
      <c r="Y510" t="s">
        <v>329</v>
      </c>
      <c r="Z510">
        <v>3</v>
      </c>
      <c r="AB510" t="s">
        <v>275</v>
      </c>
      <c r="AC510" t="s">
        <v>565</v>
      </c>
      <c r="AD510" t="s">
        <v>687</v>
      </c>
      <c r="AE510" t="s">
        <v>688</v>
      </c>
      <c r="AF510" t="s">
        <v>321</v>
      </c>
      <c r="AG510" t="s">
        <v>446</v>
      </c>
      <c r="AH510" s="7" t="s">
        <v>743</v>
      </c>
      <c r="AI510" t="s">
        <v>320</v>
      </c>
      <c r="AJ510" t="s">
        <v>320</v>
      </c>
      <c r="AK510" s="20" t="s">
        <v>582</v>
      </c>
    </row>
    <row r="511" spans="1:37" ht="13.25" customHeight="1" x14ac:dyDescent="0.2">
      <c r="A511" s="18" t="s">
        <v>328</v>
      </c>
      <c r="B511" s="18" t="s">
        <v>327</v>
      </c>
      <c r="C511" s="18" t="s">
        <v>304</v>
      </c>
      <c r="D511" s="18" t="s">
        <v>305</v>
      </c>
      <c r="E511" s="18" t="s">
        <v>305</v>
      </c>
      <c r="F511" s="18" t="s">
        <v>306</v>
      </c>
      <c r="G511" s="18" t="s">
        <v>306</v>
      </c>
      <c r="I511" t="str">
        <f t="shared" si="35"/>
        <v>2017-01-01</v>
      </c>
      <c r="J511" t="s">
        <v>68</v>
      </c>
      <c r="M511" t="s">
        <v>447</v>
      </c>
      <c r="N511" t="s">
        <v>107</v>
      </c>
      <c r="O511">
        <v>6</v>
      </c>
      <c r="P511">
        <v>2</v>
      </c>
      <c r="Q511" t="str">
        <f t="shared" si="36"/>
        <v>EF.6</v>
      </c>
      <c r="R511" t="str">
        <f t="shared" si="37"/>
        <v>EF.6.2</v>
      </c>
      <c r="S511" s="49" t="s">
        <v>689</v>
      </c>
      <c r="T511" s="5"/>
      <c r="V511" s="21"/>
      <c r="W511" s="21"/>
      <c r="X511" s="21"/>
      <c r="Y511" t="s">
        <v>329</v>
      </c>
      <c r="Z511">
        <v>3</v>
      </c>
      <c r="AB511" t="s">
        <v>275</v>
      </c>
      <c r="AC511" t="s">
        <v>565</v>
      </c>
      <c r="AD511" t="s">
        <v>687</v>
      </c>
      <c r="AE511" t="s">
        <v>689</v>
      </c>
      <c r="AF511" t="s">
        <v>321</v>
      </c>
      <c r="AG511" t="s">
        <v>449</v>
      </c>
      <c r="AH511" s="7" t="s">
        <v>743</v>
      </c>
      <c r="AI511" t="s">
        <v>320</v>
      </c>
      <c r="AJ511" t="s">
        <v>320</v>
      </c>
      <c r="AK511" s="43" t="s">
        <v>582</v>
      </c>
    </row>
    <row r="512" spans="1:37" ht="13.25" customHeight="1" x14ac:dyDescent="0.2">
      <c r="A512" s="18" t="s">
        <v>328</v>
      </c>
      <c r="B512" s="18" t="s">
        <v>327</v>
      </c>
      <c r="C512" s="18" t="s">
        <v>304</v>
      </c>
      <c r="D512" s="18" t="s">
        <v>305</v>
      </c>
      <c r="E512" s="18" t="s">
        <v>305</v>
      </c>
      <c r="F512" s="18" t="s">
        <v>306</v>
      </c>
      <c r="G512" s="18" t="s">
        <v>306</v>
      </c>
      <c r="I512" t="str">
        <f t="shared" si="35"/>
        <v>2017-01-01</v>
      </c>
      <c r="J512" t="s">
        <v>68</v>
      </c>
      <c r="M512" t="s">
        <v>538</v>
      </c>
      <c r="N512" t="s">
        <v>107</v>
      </c>
      <c r="O512">
        <v>6</v>
      </c>
      <c r="P512">
        <v>3</v>
      </c>
      <c r="Q512" t="str">
        <f t="shared" si="36"/>
        <v>EF.6</v>
      </c>
      <c r="R512" t="str">
        <f t="shared" si="37"/>
        <v>EF.6.3</v>
      </c>
      <c r="S512" t="s">
        <v>756</v>
      </c>
      <c r="T512" s="5"/>
      <c r="V512" s="21"/>
      <c r="W512" s="21"/>
      <c r="X512" s="21"/>
      <c r="Y512" t="s">
        <v>329</v>
      </c>
      <c r="Z512">
        <v>3</v>
      </c>
      <c r="AB512" t="s">
        <v>275</v>
      </c>
      <c r="AC512" t="s">
        <v>565</v>
      </c>
      <c r="AD512" t="s">
        <v>687</v>
      </c>
      <c r="AE512" t="s">
        <v>686</v>
      </c>
      <c r="AF512" t="s">
        <v>321</v>
      </c>
      <c r="AG512" t="s">
        <v>540</v>
      </c>
      <c r="AH512" s="7" t="s">
        <v>743</v>
      </c>
      <c r="AI512" t="s">
        <v>320</v>
      </c>
      <c r="AJ512" t="s">
        <v>320</v>
      </c>
      <c r="AK512" s="20" t="s">
        <v>582</v>
      </c>
    </row>
    <row r="513" spans="1:37" ht="13.25" customHeight="1" x14ac:dyDescent="0.2">
      <c r="A513" s="18" t="s">
        <v>328</v>
      </c>
      <c r="B513" s="18" t="s">
        <v>327</v>
      </c>
      <c r="C513" s="18" t="s">
        <v>304</v>
      </c>
      <c r="D513" s="18" t="s">
        <v>305</v>
      </c>
      <c r="E513" s="18" t="s">
        <v>305</v>
      </c>
      <c r="F513" s="18" t="s">
        <v>306</v>
      </c>
      <c r="G513" s="18" t="s">
        <v>306</v>
      </c>
      <c r="I513" t="str">
        <f t="shared" si="35"/>
        <v>2017-01-01</v>
      </c>
      <c r="J513" t="s">
        <v>68</v>
      </c>
      <c r="M513" t="s">
        <v>541</v>
      </c>
      <c r="N513" t="s">
        <v>107</v>
      </c>
      <c r="O513">
        <v>7</v>
      </c>
      <c r="P513">
        <v>1</v>
      </c>
      <c r="Q513" t="str">
        <f t="shared" si="36"/>
        <v>EF.7</v>
      </c>
      <c r="R513" t="str">
        <f t="shared" si="37"/>
        <v>EF.7.1</v>
      </c>
      <c r="S513" t="s">
        <v>714</v>
      </c>
      <c r="T513" s="5"/>
      <c r="V513" s="21"/>
      <c r="W513" s="21"/>
      <c r="X513" s="21"/>
      <c r="Y513" t="s">
        <v>329</v>
      </c>
      <c r="Z513">
        <v>3</v>
      </c>
      <c r="AB513" t="s">
        <v>275</v>
      </c>
      <c r="AC513" t="s">
        <v>565</v>
      </c>
      <c r="AD513" t="s">
        <v>566</v>
      </c>
      <c r="AE513" t="s">
        <v>714</v>
      </c>
      <c r="AF513" t="s">
        <v>321</v>
      </c>
      <c r="AG513" t="s">
        <v>544</v>
      </c>
      <c r="AH513" s="7" t="s">
        <v>748</v>
      </c>
      <c r="AI513" t="s">
        <v>320</v>
      </c>
      <c r="AJ513" t="s">
        <v>320</v>
      </c>
      <c r="AK513" s="20" t="s">
        <v>337</v>
      </c>
    </row>
    <row r="514" spans="1:37" ht="13.25" customHeight="1" x14ac:dyDescent="0.2">
      <c r="A514" s="18" t="s">
        <v>328</v>
      </c>
      <c r="B514" s="18" t="s">
        <v>327</v>
      </c>
      <c r="C514" s="18" t="s">
        <v>304</v>
      </c>
      <c r="D514" s="18" t="s">
        <v>305</v>
      </c>
      <c r="E514" s="18" t="s">
        <v>305</v>
      </c>
      <c r="F514" s="18" t="s">
        <v>306</v>
      </c>
      <c r="G514" s="18" t="s">
        <v>306</v>
      </c>
      <c r="I514" t="str">
        <f t="shared" ref="I514:I577" si="38">_xlfn.CONCAT(SUBSTITUTE(J514,"FY","20"),"-01-01")</f>
        <v>2017-01-01</v>
      </c>
      <c r="J514" t="s">
        <v>68</v>
      </c>
      <c r="M514" t="s">
        <v>497</v>
      </c>
      <c r="N514" t="s">
        <v>107</v>
      </c>
      <c r="O514">
        <v>7</v>
      </c>
      <c r="P514">
        <v>2</v>
      </c>
      <c r="Q514" t="str">
        <f t="shared" si="36"/>
        <v>EF.7</v>
      </c>
      <c r="R514" t="str">
        <f t="shared" si="37"/>
        <v>EF.7.2</v>
      </c>
      <c r="S514" s="49" t="s">
        <v>567</v>
      </c>
      <c r="T514" s="20">
        <v>6</v>
      </c>
      <c r="V514" s="21" t="s">
        <v>499</v>
      </c>
      <c r="W514" s="19">
        <f>T514</f>
        <v>6</v>
      </c>
      <c r="X514" s="19" t="str">
        <f>V514</f>
        <v>minutes</v>
      </c>
      <c r="Y514" t="s">
        <v>329</v>
      </c>
      <c r="Z514">
        <v>3</v>
      </c>
      <c r="AB514" t="s">
        <v>275</v>
      </c>
      <c r="AC514" t="s">
        <v>565</v>
      </c>
      <c r="AD514" t="s">
        <v>566</v>
      </c>
      <c r="AE514" t="s">
        <v>567</v>
      </c>
      <c r="AF514" t="s">
        <v>321</v>
      </c>
      <c r="AG514" t="s">
        <v>547</v>
      </c>
      <c r="AH514" s="7" t="s">
        <v>749</v>
      </c>
      <c r="AI514" t="s">
        <v>320</v>
      </c>
      <c r="AJ514" t="s">
        <v>320</v>
      </c>
      <c r="AK514" t="s">
        <v>320</v>
      </c>
    </row>
    <row r="515" spans="1:37" ht="13.25" customHeight="1" x14ac:dyDescent="0.2">
      <c r="A515" s="18" t="s">
        <v>328</v>
      </c>
      <c r="B515" s="18" t="s">
        <v>327</v>
      </c>
      <c r="C515" s="18" t="s">
        <v>304</v>
      </c>
      <c r="D515" s="18" t="s">
        <v>305</v>
      </c>
      <c r="E515" s="18" t="s">
        <v>305</v>
      </c>
      <c r="F515" s="18" t="s">
        <v>306</v>
      </c>
      <c r="G515" s="18" t="s">
        <v>306</v>
      </c>
      <c r="I515" t="str">
        <f t="shared" si="38"/>
        <v>2017-01-01</v>
      </c>
      <c r="J515" t="s">
        <v>68</v>
      </c>
      <c r="M515" t="s">
        <v>503</v>
      </c>
      <c r="N515" t="s">
        <v>107</v>
      </c>
      <c r="O515">
        <v>7</v>
      </c>
      <c r="P515">
        <v>3</v>
      </c>
      <c r="Q515" t="str">
        <f t="shared" si="36"/>
        <v>EF.7</v>
      </c>
      <c r="R515" t="str">
        <f t="shared" si="37"/>
        <v>EF.7.3</v>
      </c>
      <c r="S515" s="49" t="s">
        <v>568</v>
      </c>
      <c r="T515" s="37">
        <v>0.09</v>
      </c>
      <c r="V515" s="21" t="s">
        <v>587</v>
      </c>
      <c r="W515">
        <f>T515</f>
        <v>0.09</v>
      </c>
      <c r="X515" t="str">
        <f>V515</f>
        <v>times</v>
      </c>
      <c r="Y515" t="s">
        <v>329</v>
      </c>
      <c r="Z515">
        <v>3</v>
      </c>
      <c r="AB515" t="s">
        <v>275</v>
      </c>
      <c r="AC515" t="s">
        <v>565</v>
      </c>
      <c r="AD515" t="s">
        <v>566</v>
      </c>
      <c r="AE515" t="s">
        <v>568</v>
      </c>
      <c r="AF515" t="s">
        <v>321</v>
      </c>
      <c r="AG515" t="s">
        <v>549</v>
      </c>
      <c r="AH515" s="7" t="s">
        <v>749</v>
      </c>
      <c r="AI515" t="s">
        <v>320</v>
      </c>
      <c r="AJ515" t="s">
        <v>320</v>
      </c>
      <c r="AK515" t="s">
        <v>320</v>
      </c>
    </row>
    <row r="516" spans="1:37" ht="13.25" customHeight="1" x14ac:dyDescent="0.2">
      <c r="A516" s="18" t="s">
        <v>328</v>
      </c>
      <c r="B516" s="18" t="s">
        <v>327</v>
      </c>
      <c r="C516" s="18" t="s">
        <v>304</v>
      </c>
      <c r="D516" s="18" t="s">
        <v>305</v>
      </c>
      <c r="E516" s="18" t="s">
        <v>305</v>
      </c>
      <c r="F516" s="18" t="s">
        <v>306</v>
      </c>
      <c r="G516" s="18" t="s">
        <v>306</v>
      </c>
      <c r="I516" t="str">
        <f t="shared" si="38"/>
        <v>2017-01-01</v>
      </c>
      <c r="J516" t="s">
        <v>68</v>
      </c>
      <c r="M516" t="s">
        <v>507</v>
      </c>
      <c r="N516" t="s">
        <v>107</v>
      </c>
      <c r="O516">
        <v>7</v>
      </c>
      <c r="P516">
        <v>4</v>
      </c>
      <c r="Q516" t="str">
        <f t="shared" si="36"/>
        <v>EF.7</v>
      </c>
      <c r="R516" t="str">
        <f t="shared" si="37"/>
        <v>EF.7.4</v>
      </c>
      <c r="S516" s="49" t="s">
        <v>569</v>
      </c>
      <c r="T516" s="37">
        <v>66.66</v>
      </c>
      <c r="V516" s="21" t="s">
        <v>588</v>
      </c>
      <c r="W516" s="19">
        <f>T516</f>
        <v>66.66</v>
      </c>
      <c r="X516" s="19" t="str">
        <f>V516</f>
        <v>minutes/times</v>
      </c>
      <c r="Y516" t="s">
        <v>329</v>
      </c>
      <c r="Z516">
        <v>3</v>
      </c>
      <c r="AB516" t="s">
        <v>275</v>
      </c>
      <c r="AC516" t="s">
        <v>565</v>
      </c>
      <c r="AD516" t="s">
        <v>566</v>
      </c>
      <c r="AE516" t="s">
        <v>569</v>
      </c>
      <c r="AF516" t="s">
        <v>321</v>
      </c>
      <c r="AG516" t="s">
        <v>551</v>
      </c>
      <c r="AH516" s="7" t="s">
        <v>749</v>
      </c>
      <c r="AI516" t="s">
        <v>320</v>
      </c>
      <c r="AJ516" t="s">
        <v>320</v>
      </c>
      <c r="AK516" t="s">
        <v>320</v>
      </c>
    </row>
    <row r="517" spans="1:37" ht="13.25" customHeight="1" x14ac:dyDescent="0.2">
      <c r="A517" s="18" t="s">
        <v>328</v>
      </c>
      <c r="B517" s="18" t="s">
        <v>327</v>
      </c>
      <c r="C517" s="18" t="s">
        <v>304</v>
      </c>
      <c r="D517" s="18" t="s">
        <v>305</v>
      </c>
      <c r="E517" s="18" t="s">
        <v>305</v>
      </c>
      <c r="F517" s="18" t="s">
        <v>306</v>
      </c>
      <c r="G517" s="18" t="s">
        <v>306</v>
      </c>
      <c r="I517" t="str">
        <f t="shared" si="38"/>
        <v>2017-01-01</v>
      </c>
      <c r="J517" t="s">
        <v>68</v>
      </c>
      <c r="M517" t="s">
        <v>552</v>
      </c>
      <c r="N517" t="s">
        <v>107</v>
      </c>
      <c r="O517">
        <v>7</v>
      </c>
      <c r="P517">
        <v>5</v>
      </c>
      <c r="Q517" t="str">
        <f t="shared" si="36"/>
        <v>EF.7</v>
      </c>
      <c r="R517" t="str">
        <f t="shared" si="37"/>
        <v>EF.7.5</v>
      </c>
      <c r="S517" t="s">
        <v>715</v>
      </c>
      <c r="T517" s="8"/>
      <c r="V517" s="21" t="s">
        <v>577</v>
      </c>
      <c r="W517" s="21"/>
      <c r="X517" s="21"/>
      <c r="Y517" t="s">
        <v>329</v>
      </c>
      <c r="Z517">
        <v>3</v>
      </c>
      <c r="AB517" t="s">
        <v>275</v>
      </c>
      <c r="AC517" t="s">
        <v>565</v>
      </c>
      <c r="AD517" t="s">
        <v>566</v>
      </c>
      <c r="AE517" t="s">
        <v>715</v>
      </c>
      <c r="AF517" t="s">
        <v>321</v>
      </c>
      <c r="AG517" t="s">
        <v>554</v>
      </c>
      <c r="AH517" s="7" t="s">
        <v>749</v>
      </c>
      <c r="AI517" t="s">
        <v>320</v>
      </c>
      <c r="AJ517" t="s">
        <v>320</v>
      </c>
      <c r="AK517" s="20" t="s">
        <v>337</v>
      </c>
    </row>
    <row r="518" spans="1:37" ht="13.25" customHeight="1" x14ac:dyDescent="0.2">
      <c r="A518" s="18" t="s">
        <v>328</v>
      </c>
      <c r="B518" s="18" t="s">
        <v>327</v>
      </c>
      <c r="C518" s="18" t="s">
        <v>304</v>
      </c>
      <c r="D518" s="18" t="s">
        <v>305</v>
      </c>
      <c r="E518" s="18" t="s">
        <v>305</v>
      </c>
      <c r="F518" s="18" t="s">
        <v>306</v>
      </c>
      <c r="G518" s="18" t="s">
        <v>306</v>
      </c>
      <c r="I518" t="str">
        <f t="shared" si="38"/>
        <v>2017-01-01</v>
      </c>
      <c r="J518" t="s">
        <v>68</v>
      </c>
      <c r="M518" t="s">
        <v>493</v>
      </c>
      <c r="N518" t="s">
        <v>107</v>
      </c>
      <c r="O518">
        <v>8</v>
      </c>
      <c r="P518">
        <v>1</v>
      </c>
      <c r="Q518" t="str">
        <f t="shared" si="36"/>
        <v>EF.8</v>
      </c>
      <c r="R518" t="str">
        <f t="shared" si="37"/>
        <v>EF.8.1</v>
      </c>
      <c r="S518" s="49" t="s">
        <v>706</v>
      </c>
      <c r="T518" s="8"/>
      <c r="V518" s="21"/>
      <c r="W518" s="21"/>
      <c r="X518" s="21"/>
      <c r="Y518" t="s">
        <v>329</v>
      </c>
      <c r="Z518">
        <v>3</v>
      </c>
      <c r="AB518" t="s">
        <v>275</v>
      </c>
      <c r="AC518" t="s">
        <v>565</v>
      </c>
      <c r="AD518" t="s">
        <v>705</v>
      </c>
      <c r="AE518" t="s">
        <v>706</v>
      </c>
      <c r="AF518" t="s">
        <v>321</v>
      </c>
      <c r="AG518" t="s">
        <v>494</v>
      </c>
      <c r="AH518" s="7" t="s">
        <v>537</v>
      </c>
      <c r="AI518" t="s">
        <v>320</v>
      </c>
      <c r="AJ518" t="s">
        <v>320</v>
      </c>
      <c r="AK518" s="43" t="s">
        <v>582</v>
      </c>
    </row>
    <row r="519" spans="1:37" ht="13.25" customHeight="1" x14ac:dyDescent="0.2">
      <c r="A519" s="18" t="s">
        <v>328</v>
      </c>
      <c r="B519" s="18" t="s">
        <v>327</v>
      </c>
      <c r="C519" s="18" t="s">
        <v>304</v>
      </c>
      <c r="D519" s="18" t="s">
        <v>305</v>
      </c>
      <c r="E519" s="18" t="s">
        <v>305</v>
      </c>
      <c r="F519" s="18" t="s">
        <v>306</v>
      </c>
      <c r="G519" s="18" t="s">
        <v>306</v>
      </c>
      <c r="I519" t="str">
        <f t="shared" si="38"/>
        <v>2017-01-01</v>
      </c>
      <c r="J519" t="s">
        <v>68</v>
      </c>
      <c r="M519" t="s">
        <v>495</v>
      </c>
      <c r="N519" t="s">
        <v>107</v>
      </c>
      <c r="O519">
        <v>8</v>
      </c>
      <c r="P519">
        <v>2</v>
      </c>
      <c r="Q519" t="str">
        <f t="shared" si="36"/>
        <v>EF.8</v>
      </c>
      <c r="R519" t="str">
        <f t="shared" si="37"/>
        <v>EF.8.2</v>
      </c>
      <c r="S519" t="s">
        <v>707</v>
      </c>
      <c r="T519" s="8"/>
      <c r="V519" s="21"/>
      <c r="W519" s="21"/>
      <c r="X519" s="21"/>
      <c r="Y519" t="s">
        <v>329</v>
      </c>
      <c r="Z519">
        <v>3</v>
      </c>
      <c r="AB519" t="s">
        <v>275</v>
      </c>
      <c r="AC519" t="s">
        <v>565</v>
      </c>
      <c r="AD519" t="s">
        <v>705</v>
      </c>
      <c r="AE519" t="s">
        <v>707</v>
      </c>
      <c r="AF519" t="s">
        <v>321</v>
      </c>
      <c r="AG519" t="s">
        <v>496</v>
      </c>
      <c r="AH519" s="7" t="s">
        <v>537</v>
      </c>
      <c r="AI519" t="s">
        <v>320</v>
      </c>
      <c r="AJ519" t="s">
        <v>320</v>
      </c>
      <c r="AK519" s="43" t="s">
        <v>582</v>
      </c>
    </row>
    <row r="520" spans="1:37" ht="13.25" customHeight="1" x14ac:dyDescent="0.2">
      <c r="A520" s="18" t="s">
        <v>328</v>
      </c>
      <c r="B520" s="18" t="s">
        <v>327</v>
      </c>
      <c r="C520" s="18" t="s">
        <v>304</v>
      </c>
      <c r="D520" s="18" t="s">
        <v>305</v>
      </c>
      <c r="E520" s="18" t="s">
        <v>305</v>
      </c>
      <c r="F520" s="18" t="s">
        <v>306</v>
      </c>
      <c r="G520" s="18" t="s">
        <v>306</v>
      </c>
      <c r="I520" t="str">
        <f t="shared" si="38"/>
        <v>2017-01-01</v>
      </c>
      <c r="J520" t="s">
        <v>68</v>
      </c>
      <c r="M520" t="s">
        <v>516</v>
      </c>
      <c r="N520" t="s">
        <v>107</v>
      </c>
      <c r="O520">
        <v>8</v>
      </c>
      <c r="P520">
        <v>3</v>
      </c>
      <c r="Q520" t="str">
        <f t="shared" si="36"/>
        <v>EF.8</v>
      </c>
      <c r="R520" t="str">
        <f t="shared" si="37"/>
        <v>EF.8.3</v>
      </c>
      <c r="S520" s="49" t="s">
        <v>708</v>
      </c>
      <c r="T520" s="8"/>
      <c r="V520" s="21"/>
      <c r="W520" s="21"/>
      <c r="X520" s="21"/>
      <c r="Y520" t="s">
        <v>329</v>
      </c>
      <c r="Z520">
        <v>3</v>
      </c>
      <c r="AB520" t="s">
        <v>275</v>
      </c>
      <c r="AC520" t="s">
        <v>565</v>
      </c>
      <c r="AD520" t="s">
        <v>705</v>
      </c>
      <c r="AE520" t="s">
        <v>708</v>
      </c>
      <c r="AF520" t="s">
        <v>321</v>
      </c>
      <c r="AG520" t="s">
        <v>520</v>
      </c>
      <c r="AH520" s="7" t="s">
        <v>746</v>
      </c>
      <c r="AI520" t="s">
        <v>320</v>
      </c>
      <c r="AJ520" t="s">
        <v>320</v>
      </c>
      <c r="AK520" s="43" t="s">
        <v>337</v>
      </c>
    </row>
    <row r="521" spans="1:37" ht="13.25" customHeight="1" x14ac:dyDescent="0.2">
      <c r="A521" s="18" t="s">
        <v>328</v>
      </c>
      <c r="B521" s="18" t="s">
        <v>327</v>
      </c>
      <c r="C521" s="18" t="s">
        <v>304</v>
      </c>
      <c r="D521" s="18" t="s">
        <v>305</v>
      </c>
      <c r="E521" s="18" t="s">
        <v>305</v>
      </c>
      <c r="F521" s="18" t="s">
        <v>306</v>
      </c>
      <c r="G521" s="18" t="s">
        <v>306</v>
      </c>
      <c r="I521" t="str">
        <f t="shared" si="38"/>
        <v>2017-01-01</v>
      </c>
      <c r="J521" t="s">
        <v>68</v>
      </c>
      <c r="M521" t="s">
        <v>521</v>
      </c>
      <c r="N521" t="s">
        <v>107</v>
      </c>
      <c r="O521">
        <v>8</v>
      </c>
      <c r="P521">
        <v>4</v>
      </c>
      <c r="Q521" t="str">
        <f t="shared" si="36"/>
        <v>EF.8</v>
      </c>
      <c r="R521" t="str">
        <f t="shared" si="37"/>
        <v>EF.8.4</v>
      </c>
      <c r="S521" t="s">
        <v>709</v>
      </c>
      <c r="T521" s="8"/>
      <c r="V521" s="21" t="s">
        <v>539</v>
      </c>
      <c r="W521" s="21"/>
      <c r="X521" s="21"/>
      <c r="Y521" t="s">
        <v>329</v>
      </c>
      <c r="Z521">
        <v>3</v>
      </c>
      <c r="AB521" t="s">
        <v>275</v>
      </c>
      <c r="AC521" t="s">
        <v>565</v>
      </c>
      <c r="AD521" t="s">
        <v>705</v>
      </c>
      <c r="AE521" t="s">
        <v>709</v>
      </c>
      <c r="AF521" t="s">
        <v>321</v>
      </c>
      <c r="AG521" t="s">
        <v>522</v>
      </c>
      <c r="AH521" s="7" t="s">
        <v>746</v>
      </c>
      <c r="AI521" t="s">
        <v>320</v>
      </c>
      <c r="AJ521" t="s">
        <v>320</v>
      </c>
      <c r="AK521" s="25" t="s">
        <v>586</v>
      </c>
    </row>
    <row r="522" spans="1:37" ht="13.25" customHeight="1" x14ac:dyDescent="0.2">
      <c r="A522" s="18" t="s">
        <v>328</v>
      </c>
      <c r="B522" s="18" t="s">
        <v>327</v>
      </c>
      <c r="C522" s="18" t="s">
        <v>304</v>
      </c>
      <c r="D522" s="18" t="s">
        <v>305</v>
      </c>
      <c r="E522" s="18" t="s">
        <v>305</v>
      </c>
      <c r="F522" s="18" t="s">
        <v>306</v>
      </c>
      <c r="G522" s="18" t="s">
        <v>306</v>
      </c>
      <c r="I522" t="str">
        <f t="shared" si="38"/>
        <v>2017-01-01</v>
      </c>
      <c r="J522" t="s">
        <v>68</v>
      </c>
      <c r="M522" t="s">
        <v>523</v>
      </c>
      <c r="N522" t="s">
        <v>107</v>
      </c>
      <c r="O522">
        <v>8</v>
      </c>
      <c r="P522">
        <v>5</v>
      </c>
      <c r="Q522" t="str">
        <f t="shared" si="36"/>
        <v>EF.8</v>
      </c>
      <c r="R522" t="str">
        <f t="shared" si="37"/>
        <v>EF.8.5</v>
      </c>
      <c r="S522" t="s">
        <v>710</v>
      </c>
      <c r="T522" s="8"/>
      <c r="V522" s="21"/>
      <c r="W522" s="21"/>
      <c r="X522" s="21"/>
      <c r="Y522" t="s">
        <v>329</v>
      </c>
      <c r="Z522">
        <v>3</v>
      </c>
      <c r="AB522" t="s">
        <v>275</v>
      </c>
      <c r="AC522" t="s">
        <v>565</v>
      </c>
      <c r="AD522" t="s">
        <v>705</v>
      </c>
      <c r="AE522" t="s">
        <v>710</v>
      </c>
      <c r="AF522" t="s">
        <v>321</v>
      </c>
      <c r="AG522" t="s">
        <v>525</v>
      </c>
      <c r="AH522" s="7" t="s">
        <v>747</v>
      </c>
      <c r="AI522" t="s">
        <v>320</v>
      </c>
      <c r="AJ522" t="s">
        <v>320</v>
      </c>
      <c r="AK522" s="20" t="s">
        <v>337</v>
      </c>
    </row>
    <row r="523" spans="1:37" ht="13.25" customHeight="1" x14ac:dyDescent="0.2">
      <c r="A523" s="18" t="s">
        <v>328</v>
      </c>
      <c r="B523" s="18" t="s">
        <v>327</v>
      </c>
      <c r="C523" s="18" t="s">
        <v>304</v>
      </c>
      <c r="D523" s="18" t="s">
        <v>305</v>
      </c>
      <c r="E523" s="18" t="s">
        <v>305</v>
      </c>
      <c r="F523" s="18" t="s">
        <v>306</v>
      </c>
      <c r="G523" s="18" t="s">
        <v>306</v>
      </c>
      <c r="I523" t="str">
        <f t="shared" si="38"/>
        <v>2017-01-01</v>
      </c>
      <c r="J523" t="s">
        <v>68</v>
      </c>
      <c r="M523" t="s">
        <v>526</v>
      </c>
      <c r="N523" t="s">
        <v>107</v>
      </c>
      <c r="O523">
        <v>8</v>
      </c>
      <c r="P523">
        <v>6</v>
      </c>
      <c r="Q523" t="str">
        <f t="shared" si="36"/>
        <v>EF.8</v>
      </c>
      <c r="R523" t="str">
        <f t="shared" si="37"/>
        <v>EF.8.6</v>
      </c>
      <c r="S523" t="s">
        <v>711</v>
      </c>
      <c r="T523" s="8"/>
      <c r="V523" s="21"/>
      <c r="W523" s="21"/>
      <c r="X523" s="21"/>
      <c r="Y523" t="s">
        <v>329</v>
      </c>
      <c r="Z523">
        <v>3</v>
      </c>
      <c r="AB523" t="s">
        <v>275</v>
      </c>
      <c r="AC523" t="s">
        <v>565</v>
      </c>
      <c r="AD523" t="s">
        <v>705</v>
      </c>
      <c r="AE523" t="s">
        <v>711</v>
      </c>
      <c r="AF523" t="s">
        <v>321</v>
      </c>
      <c r="AG523" t="s">
        <v>527</v>
      </c>
      <c r="AH523" s="7" t="s">
        <v>747</v>
      </c>
      <c r="AI523" t="s">
        <v>320</v>
      </c>
      <c r="AJ523" t="s">
        <v>320</v>
      </c>
      <c r="AK523" s="20" t="s">
        <v>337</v>
      </c>
    </row>
    <row r="524" spans="1:37" ht="13.25" customHeight="1" x14ac:dyDescent="0.2">
      <c r="A524" s="18" t="s">
        <v>328</v>
      </c>
      <c r="B524" s="18" t="s">
        <v>327</v>
      </c>
      <c r="C524" s="18" t="s">
        <v>304</v>
      </c>
      <c r="D524" s="18" t="s">
        <v>305</v>
      </c>
      <c r="E524" s="18" t="s">
        <v>305</v>
      </c>
      <c r="F524" s="18" t="s">
        <v>306</v>
      </c>
      <c r="G524" s="18" t="s">
        <v>306</v>
      </c>
      <c r="I524" t="str">
        <f t="shared" si="38"/>
        <v>2017-01-01</v>
      </c>
      <c r="J524" t="s">
        <v>68</v>
      </c>
      <c r="M524" t="s">
        <v>475</v>
      </c>
      <c r="N524" t="s">
        <v>107</v>
      </c>
      <c r="O524">
        <v>9</v>
      </c>
      <c r="P524">
        <v>1</v>
      </c>
      <c r="Q524" t="str">
        <f t="shared" si="36"/>
        <v>EF.9</v>
      </c>
      <c r="R524" t="str">
        <f t="shared" si="37"/>
        <v>EF.9.1</v>
      </c>
      <c r="S524" s="49" t="s">
        <v>698</v>
      </c>
      <c r="T524" s="37">
        <v>25.3</v>
      </c>
      <c r="V524" s="21" t="s">
        <v>584</v>
      </c>
      <c r="W524">
        <f t="shared" ref="W524:W529" si="39">T524</f>
        <v>25.3</v>
      </c>
      <c r="X524" t="str">
        <f t="shared" ref="X524:X529" si="40">V524</f>
        <v>yen</v>
      </c>
      <c r="Y524" t="s">
        <v>329</v>
      </c>
      <c r="Z524">
        <v>3</v>
      </c>
      <c r="AB524" t="s">
        <v>275</v>
      </c>
      <c r="AC524" t="s">
        <v>565</v>
      </c>
      <c r="AD524" t="s">
        <v>697</v>
      </c>
      <c r="AE524" t="s">
        <v>698</v>
      </c>
      <c r="AF524" t="s">
        <v>321</v>
      </c>
      <c r="AG524" t="s">
        <v>477</v>
      </c>
      <c r="AH524" s="7" t="s">
        <v>744</v>
      </c>
      <c r="AI524" t="s">
        <v>320</v>
      </c>
      <c r="AJ524" t="s">
        <v>320</v>
      </c>
      <c r="AK524" t="s">
        <v>320</v>
      </c>
    </row>
    <row r="525" spans="1:37" ht="13.25" customHeight="1" x14ac:dyDescent="0.2">
      <c r="A525" s="18" t="s">
        <v>328</v>
      </c>
      <c r="B525" s="18" t="s">
        <v>327</v>
      </c>
      <c r="C525" s="18" t="s">
        <v>304</v>
      </c>
      <c r="D525" s="18" t="s">
        <v>305</v>
      </c>
      <c r="E525" s="18" t="s">
        <v>305</v>
      </c>
      <c r="F525" s="18" t="s">
        <v>306</v>
      </c>
      <c r="G525" s="18" t="s">
        <v>306</v>
      </c>
      <c r="I525" t="str">
        <f t="shared" si="38"/>
        <v>2017-01-01</v>
      </c>
      <c r="J525" t="s">
        <v>68</v>
      </c>
      <c r="M525" t="s">
        <v>478</v>
      </c>
      <c r="N525" t="s">
        <v>107</v>
      </c>
      <c r="O525">
        <v>9</v>
      </c>
      <c r="P525">
        <v>2</v>
      </c>
      <c r="Q525" t="str">
        <f t="shared" si="36"/>
        <v>EF.9</v>
      </c>
      <c r="R525" t="str">
        <f t="shared" si="37"/>
        <v>EF.9.2</v>
      </c>
      <c r="S525" s="49" t="s">
        <v>699</v>
      </c>
      <c r="T525" s="37">
        <v>19.829999999999998</v>
      </c>
      <c r="V525" s="21" t="s">
        <v>584</v>
      </c>
      <c r="W525">
        <f t="shared" si="39"/>
        <v>19.829999999999998</v>
      </c>
      <c r="X525" t="str">
        <f t="shared" si="40"/>
        <v>yen</v>
      </c>
      <c r="Y525" t="s">
        <v>329</v>
      </c>
      <c r="Z525">
        <v>3</v>
      </c>
      <c r="AB525" t="s">
        <v>275</v>
      </c>
      <c r="AC525" t="s">
        <v>565</v>
      </c>
      <c r="AD525" t="s">
        <v>697</v>
      </c>
      <c r="AE525" t="s">
        <v>699</v>
      </c>
      <c r="AF525" t="s">
        <v>321</v>
      </c>
      <c r="AG525" t="s">
        <v>479</v>
      </c>
      <c r="AH525" s="7" t="s">
        <v>744</v>
      </c>
      <c r="AI525" t="s">
        <v>320</v>
      </c>
      <c r="AJ525" t="s">
        <v>320</v>
      </c>
      <c r="AK525" t="s">
        <v>320</v>
      </c>
    </row>
    <row r="526" spans="1:37" ht="13.25" customHeight="1" x14ac:dyDescent="0.2">
      <c r="A526" s="18" t="s">
        <v>328</v>
      </c>
      <c r="B526" s="18" t="s">
        <v>327</v>
      </c>
      <c r="C526" s="18" t="s">
        <v>304</v>
      </c>
      <c r="D526" s="18" t="s">
        <v>305</v>
      </c>
      <c r="E526" s="18" t="s">
        <v>305</v>
      </c>
      <c r="F526" s="18" t="s">
        <v>306</v>
      </c>
      <c r="G526" s="18" t="s">
        <v>306</v>
      </c>
      <c r="I526" t="str">
        <f t="shared" si="38"/>
        <v>2017-01-01</v>
      </c>
      <c r="J526" t="s">
        <v>68</v>
      </c>
      <c r="M526" t="s">
        <v>480</v>
      </c>
      <c r="N526" t="s">
        <v>107</v>
      </c>
      <c r="O526">
        <v>9</v>
      </c>
      <c r="P526">
        <v>3</v>
      </c>
      <c r="Q526" t="str">
        <f t="shared" si="36"/>
        <v>EF.9</v>
      </c>
      <c r="R526" t="str">
        <f t="shared" si="37"/>
        <v>EF.9.3</v>
      </c>
      <c r="S526" s="49" t="s">
        <v>700</v>
      </c>
      <c r="T526" s="37">
        <v>19.829999999999998</v>
      </c>
      <c r="V526" s="21" t="s">
        <v>584</v>
      </c>
      <c r="W526">
        <f t="shared" si="39"/>
        <v>19.829999999999998</v>
      </c>
      <c r="X526" t="str">
        <f t="shared" si="40"/>
        <v>yen</v>
      </c>
      <c r="Y526" t="s">
        <v>329</v>
      </c>
      <c r="Z526">
        <v>3</v>
      </c>
      <c r="AB526" t="s">
        <v>275</v>
      </c>
      <c r="AC526" t="s">
        <v>565</v>
      </c>
      <c r="AD526" t="s">
        <v>697</v>
      </c>
      <c r="AE526" t="s">
        <v>700</v>
      </c>
      <c r="AF526" t="s">
        <v>321</v>
      </c>
      <c r="AG526" t="s">
        <v>481</v>
      </c>
      <c r="AH526" s="7" t="s">
        <v>744</v>
      </c>
      <c r="AI526" t="s">
        <v>320</v>
      </c>
      <c r="AJ526" t="s">
        <v>320</v>
      </c>
      <c r="AK526" t="s">
        <v>320</v>
      </c>
    </row>
    <row r="527" spans="1:37" ht="13.25" customHeight="1" x14ac:dyDescent="0.2">
      <c r="A527" s="18" t="s">
        <v>328</v>
      </c>
      <c r="B527" s="18" t="s">
        <v>327</v>
      </c>
      <c r="C527" s="18" t="s">
        <v>304</v>
      </c>
      <c r="D527" s="18" t="s">
        <v>305</v>
      </c>
      <c r="E527" s="18" t="s">
        <v>305</v>
      </c>
      <c r="F527" s="18" t="s">
        <v>306</v>
      </c>
      <c r="G527" s="18" t="s">
        <v>306</v>
      </c>
      <c r="I527" t="str">
        <f t="shared" si="38"/>
        <v>2017-01-01</v>
      </c>
      <c r="J527" t="s">
        <v>68</v>
      </c>
      <c r="M527" t="s">
        <v>482</v>
      </c>
      <c r="N527" t="s">
        <v>107</v>
      </c>
      <c r="O527">
        <v>9</v>
      </c>
      <c r="P527">
        <v>4</v>
      </c>
      <c r="Q527" t="str">
        <f t="shared" si="36"/>
        <v>EF.9</v>
      </c>
      <c r="R527" t="str">
        <f t="shared" si="37"/>
        <v>EF.9.4</v>
      </c>
      <c r="S527" s="49" t="s">
        <v>701</v>
      </c>
      <c r="T527" s="20">
        <v>12367</v>
      </c>
      <c r="V527" s="21" t="s">
        <v>584</v>
      </c>
      <c r="W527">
        <f t="shared" si="39"/>
        <v>12367</v>
      </c>
      <c r="X527" t="str">
        <f t="shared" si="40"/>
        <v>yen</v>
      </c>
      <c r="Y527" t="s">
        <v>329</v>
      </c>
      <c r="Z527">
        <v>3</v>
      </c>
      <c r="AB527" t="s">
        <v>275</v>
      </c>
      <c r="AC527" t="s">
        <v>565</v>
      </c>
      <c r="AD527" t="s">
        <v>697</v>
      </c>
      <c r="AE527" t="s">
        <v>701</v>
      </c>
      <c r="AF527" t="s">
        <v>321</v>
      </c>
      <c r="AG527" t="s">
        <v>484</v>
      </c>
      <c r="AH527" s="7" t="s">
        <v>745</v>
      </c>
      <c r="AI527" t="s">
        <v>320</v>
      </c>
      <c r="AJ527" t="s">
        <v>320</v>
      </c>
      <c r="AK527" t="s">
        <v>320</v>
      </c>
    </row>
    <row r="528" spans="1:37" ht="13.25" customHeight="1" x14ac:dyDescent="0.2">
      <c r="A528" s="18" t="s">
        <v>328</v>
      </c>
      <c r="B528" s="18" t="s">
        <v>327</v>
      </c>
      <c r="C528" s="18" t="s">
        <v>304</v>
      </c>
      <c r="D528" s="18" t="s">
        <v>305</v>
      </c>
      <c r="E528" s="18" t="s">
        <v>305</v>
      </c>
      <c r="F528" s="18" t="s">
        <v>306</v>
      </c>
      <c r="G528" s="18" t="s">
        <v>306</v>
      </c>
      <c r="I528" t="str">
        <f t="shared" si="38"/>
        <v>2017-01-01</v>
      </c>
      <c r="J528" t="s">
        <v>68</v>
      </c>
      <c r="M528" t="s">
        <v>485</v>
      </c>
      <c r="N528" t="s">
        <v>107</v>
      </c>
      <c r="O528">
        <v>9</v>
      </c>
      <c r="P528">
        <v>5</v>
      </c>
      <c r="Q528" t="str">
        <f t="shared" si="36"/>
        <v>EF.9</v>
      </c>
      <c r="R528" t="str">
        <f t="shared" si="37"/>
        <v>EF.9.5</v>
      </c>
      <c r="S528" s="49" t="s">
        <v>702</v>
      </c>
      <c r="T528" s="20">
        <v>26738</v>
      </c>
      <c r="V528" s="21" t="s">
        <v>584</v>
      </c>
      <c r="W528">
        <f t="shared" si="39"/>
        <v>26738</v>
      </c>
      <c r="X528" t="str">
        <f t="shared" si="40"/>
        <v>yen</v>
      </c>
      <c r="Y528" t="s">
        <v>329</v>
      </c>
      <c r="Z528">
        <v>3</v>
      </c>
      <c r="AB528" t="s">
        <v>275</v>
      </c>
      <c r="AC528" t="s">
        <v>565</v>
      </c>
      <c r="AD528" t="s">
        <v>697</v>
      </c>
      <c r="AE528" t="s">
        <v>702</v>
      </c>
      <c r="AF528" t="s">
        <v>321</v>
      </c>
      <c r="AG528" t="s">
        <v>487</v>
      </c>
      <c r="AH528" s="7" t="s">
        <v>745</v>
      </c>
      <c r="AI528" t="s">
        <v>320</v>
      </c>
      <c r="AJ528" t="s">
        <v>320</v>
      </c>
      <c r="AK528" t="s">
        <v>320</v>
      </c>
    </row>
    <row r="529" spans="1:37" ht="13.25" customHeight="1" x14ac:dyDescent="0.2">
      <c r="A529" s="18" t="s">
        <v>328</v>
      </c>
      <c r="B529" s="18" t="s">
        <v>327</v>
      </c>
      <c r="C529" s="18" t="s">
        <v>304</v>
      </c>
      <c r="D529" s="18" t="s">
        <v>305</v>
      </c>
      <c r="E529" s="18" t="s">
        <v>305</v>
      </c>
      <c r="F529" s="18" t="s">
        <v>306</v>
      </c>
      <c r="G529" s="18" t="s">
        <v>306</v>
      </c>
      <c r="I529" t="str">
        <f t="shared" si="38"/>
        <v>2017-01-01</v>
      </c>
      <c r="J529" t="s">
        <v>68</v>
      </c>
      <c r="M529" t="s">
        <v>488</v>
      </c>
      <c r="N529" t="s">
        <v>107</v>
      </c>
      <c r="O529">
        <v>9</v>
      </c>
      <c r="P529">
        <v>6</v>
      </c>
      <c r="Q529" t="str">
        <f t="shared" si="36"/>
        <v>EF.9</v>
      </c>
      <c r="R529" t="str">
        <f t="shared" si="37"/>
        <v>EF.9.6</v>
      </c>
      <c r="S529" s="49" t="s">
        <v>703</v>
      </c>
      <c r="T529" s="20">
        <v>21928</v>
      </c>
      <c r="V529" s="21" t="s">
        <v>577</v>
      </c>
      <c r="W529">
        <f t="shared" si="39"/>
        <v>21928</v>
      </c>
      <c r="X529" t="str">
        <f t="shared" si="40"/>
        <v>number</v>
      </c>
      <c r="Y529" t="s">
        <v>329</v>
      </c>
      <c r="Z529">
        <v>3</v>
      </c>
      <c r="AB529" t="s">
        <v>275</v>
      </c>
      <c r="AC529" t="s">
        <v>565</v>
      </c>
      <c r="AD529" t="s">
        <v>697</v>
      </c>
      <c r="AE529" t="s">
        <v>703</v>
      </c>
      <c r="AF529" t="s">
        <v>321</v>
      </c>
      <c r="AG529" t="s">
        <v>490</v>
      </c>
      <c r="AH529" s="7" t="s">
        <v>743</v>
      </c>
      <c r="AI529" t="s">
        <v>320</v>
      </c>
      <c r="AJ529" t="s">
        <v>320</v>
      </c>
      <c r="AK529" t="s">
        <v>320</v>
      </c>
    </row>
    <row r="530" spans="1:37" ht="13.25" customHeight="1" x14ac:dyDescent="0.2">
      <c r="A530" s="18" t="s">
        <v>328</v>
      </c>
      <c r="B530" s="18" t="s">
        <v>327</v>
      </c>
      <c r="C530" s="18" t="s">
        <v>304</v>
      </c>
      <c r="D530" s="18" t="s">
        <v>305</v>
      </c>
      <c r="E530" s="18" t="s">
        <v>305</v>
      </c>
      <c r="F530" s="18" t="s">
        <v>306</v>
      </c>
      <c r="G530" s="18" t="s">
        <v>306</v>
      </c>
      <c r="I530" t="str">
        <f t="shared" si="38"/>
        <v>2017-01-01</v>
      </c>
      <c r="J530" t="s">
        <v>68</v>
      </c>
      <c r="M530" t="s">
        <v>491</v>
      </c>
      <c r="N530" t="s">
        <v>107</v>
      </c>
      <c r="O530">
        <v>9</v>
      </c>
      <c r="P530">
        <v>7</v>
      </c>
      <c r="Q530" t="str">
        <f t="shared" si="36"/>
        <v>EF.9</v>
      </c>
      <c r="R530" t="str">
        <f t="shared" si="37"/>
        <v>EF.9.7</v>
      </c>
      <c r="S530" t="s">
        <v>704</v>
      </c>
      <c r="T530" s="8"/>
      <c r="V530" s="21"/>
      <c r="W530" s="21"/>
      <c r="X530" s="21"/>
      <c r="Y530" t="s">
        <v>329</v>
      </c>
      <c r="Z530">
        <v>3</v>
      </c>
      <c r="AB530" t="s">
        <v>275</v>
      </c>
      <c r="AC530" t="s">
        <v>565</v>
      </c>
      <c r="AD530" t="s">
        <v>697</v>
      </c>
      <c r="AE530" t="s">
        <v>704</v>
      </c>
      <c r="AF530" t="s">
        <v>321</v>
      </c>
      <c r="AG530" t="s">
        <v>492</v>
      </c>
      <c r="AH530" s="7" t="s">
        <v>743</v>
      </c>
      <c r="AI530" t="s">
        <v>320</v>
      </c>
      <c r="AJ530" t="s">
        <v>320</v>
      </c>
      <c r="AK530" s="43" t="s">
        <v>337</v>
      </c>
    </row>
    <row r="531" spans="1:37" ht="13.25" customHeight="1" x14ac:dyDescent="0.2">
      <c r="A531" s="18" t="s">
        <v>328</v>
      </c>
      <c r="B531" s="18" t="s">
        <v>327</v>
      </c>
      <c r="C531" s="18" t="s">
        <v>304</v>
      </c>
      <c r="D531" s="18" t="s">
        <v>305</v>
      </c>
      <c r="E531" s="18" t="s">
        <v>305</v>
      </c>
      <c r="F531" s="18" t="s">
        <v>306</v>
      </c>
      <c r="G531" s="18" t="s">
        <v>306</v>
      </c>
      <c r="I531" t="str">
        <f t="shared" si="38"/>
        <v>2017-01-01</v>
      </c>
      <c r="J531" t="s">
        <v>68</v>
      </c>
      <c r="M531" t="s">
        <v>530</v>
      </c>
      <c r="N531" t="s">
        <v>107</v>
      </c>
      <c r="O531">
        <v>9</v>
      </c>
      <c r="P531">
        <v>8</v>
      </c>
      <c r="Q531" t="str">
        <f t="shared" si="36"/>
        <v>EF.9</v>
      </c>
      <c r="R531" t="str">
        <f t="shared" si="37"/>
        <v>EF.9.8</v>
      </c>
      <c r="S531" t="s">
        <v>712</v>
      </c>
      <c r="T531" s="8"/>
      <c r="V531" s="21" t="s">
        <v>539</v>
      </c>
      <c r="W531" s="21"/>
      <c r="X531" s="21"/>
      <c r="Y531" t="s">
        <v>329</v>
      </c>
      <c r="Z531">
        <v>3</v>
      </c>
      <c r="AB531" t="s">
        <v>275</v>
      </c>
      <c r="AC531" t="s">
        <v>565</v>
      </c>
      <c r="AD531" t="s">
        <v>697</v>
      </c>
      <c r="AE531" t="s">
        <v>712</v>
      </c>
      <c r="AF531" t="s">
        <v>321</v>
      </c>
      <c r="AG531" t="s">
        <v>532</v>
      </c>
      <c r="AH531" s="7" t="s">
        <v>742</v>
      </c>
      <c r="AI531" t="s">
        <v>320</v>
      </c>
      <c r="AJ531" t="s">
        <v>320</v>
      </c>
      <c r="AK531" s="25" t="s">
        <v>585</v>
      </c>
    </row>
    <row r="532" spans="1:37" ht="13.25" customHeight="1" x14ac:dyDescent="0.2">
      <c r="A532" s="18" t="s">
        <v>328</v>
      </c>
      <c r="B532" s="18" t="s">
        <v>327</v>
      </c>
      <c r="C532" s="18" t="s">
        <v>304</v>
      </c>
      <c r="D532" s="18" t="s">
        <v>305</v>
      </c>
      <c r="E532" s="18" t="s">
        <v>305</v>
      </c>
      <c r="F532" s="18" t="s">
        <v>306</v>
      </c>
      <c r="G532" s="18" t="s">
        <v>306</v>
      </c>
      <c r="I532" t="str">
        <f t="shared" si="38"/>
        <v>2017-01-01</v>
      </c>
      <c r="J532" t="s">
        <v>68</v>
      </c>
      <c r="M532" t="s">
        <v>29</v>
      </c>
      <c r="N532" t="s">
        <v>38</v>
      </c>
      <c r="O532">
        <v>1</v>
      </c>
      <c r="P532">
        <v>1</v>
      </c>
      <c r="Q532" t="str">
        <f t="shared" si="36"/>
        <v>Em.1</v>
      </c>
      <c r="R532" t="str">
        <f t="shared" si="37"/>
        <v>Em.1.1</v>
      </c>
      <c r="S532" t="s">
        <v>307</v>
      </c>
      <c r="T532" s="20">
        <v>84300000</v>
      </c>
      <c r="V532" t="s">
        <v>326</v>
      </c>
      <c r="W532" s="36">
        <f>T532</f>
        <v>84300000</v>
      </c>
      <c r="X532" s="7" t="s">
        <v>39</v>
      </c>
      <c r="Y532" t="s">
        <v>329</v>
      </c>
      <c r="Z532">
        <v>3</v>
      </c>
      <c r="AB532" t="s">
        <v>275</v>
      </c>
      <c r="AC532" t="s">
        <v>318</v>
      </c>
      <c r="AD532" t="s">
        <v>319</v>
      </c>
      <c r="AE532">
        <v>0</v>
      </c>
      <c r="AF532" t="s">
        <v>321</v>
      </c>
      <c r="AG532" t="s">
        <v>309</v>
      </c>
      <c r="AH532" s="7" t="s">
        <v>786</v>
      </c>
      <c r="AI532" t="s">
        <v>322</v>
      </c>
      <c r="AJ532" t="s">
        <v>323</v>
      </c>
      <c r="AK532" t="s">
        <v>783</v>
      </c>
    </row>
    <row r="533" spans="1:37" ht="13.25" customHeight="1" x14ac:dyDescent="0.2">
      <c r="A533" s="18" t="s">
        <v>328</v>
      </c>
      <c r="B533" s="18" t="s">
        <v>327</v>
      </c>
      <c r="C533" s="18" t="s">
        <v>304</v>
      </c>
      <c r="D533" s="18" t="s">
        <v>305</v>
      </c>
      <c r="E533" s="18" t="s">
        <v>305</v>
      </c>
      <c r="F533" s="18" t="s">
        <v>306</v>
      </c>
      <c r="G533" s="18" t="s">
        <v>306</v>
      </c>
      <c r="I533" t="str">
        <f t="shared" si="38"/>
        <v>2017-01-01</v>
      </c>
      <c r="J533" t="s">
        <v>68</v>
      </c>
      <c r="M533" t="s">
        <v>442</v>
      </c>
      <c r="N533" t="s">
        <v>38</v>
      </c>
      <c r="O533">
        <v>14</v>
      </c>
      <c r="P533">
        <v>7</v>
      </c>
      <c r="Q533" t="str">
        <f t="shared" si="36"/>
        <v>Em.14</v>
      </c>
      <c r="R533" t="str">
        <f t="shared" si="37"/>
        <v>Em.14.7</v>
      </c>
      <c r="S533" t="s">
        <v>752</v>
      </c>
      <c r="T533" s="8"/>
      <c r="V533" s="21" t="s">
        <v>539</v>
      </c>
      <c r="W533" s="21"/>
      <c r="X533" s="21"/>
      <c r="Y533" t="s">
        <v>329</v>
      </c>
      <c r="Z533">
        <v>3</v>
      </c>
      <c r="AB533" t="s">
        <v>275</v>
      </c>
      <c r="AC533" t="s">
        <v>318</v>
      </c>
      <c r="AD533" t="s">
        <v>685</v>
      </c>
      <c r="AE533" t="s">
        <v>686</v>
      </c>
      <c r="AF533" t="s">
        <v>321</v>
      </c>
      <c r="AG533" t="s">
        <v>443</v>
      </c>
      <c r="AH533" s="7" t="s">
        <v>742</v>
      </c>
      <c r="AI533" t="s">
        <v>320</v>
      </c>
      <c r="AJ533" t="s">
        <v>320</v>
      </c>
      <c r="AK533" s="25" t="s">
        <v>581</v>
      </c>
    </row>
    <row r="534" spans="1:37" ht="13.25" customHeight="1" x14ac:dyDescent="0.2">
      <c r="A534" s="18" t="s">
        <v>328</v>
      </c>
      <c r="B534" s="18" t="s">
        <v>327</v>
      </c>
      <c r="C534" s="18" t="s">
        <v>304</v>
      </c>
      <c r="D534" s="18" t="s">
        <v>305</v>
      </c>
      <c r="E534" s="18" t="s">
        <v>305</v>
      </c>
      <c r="F534" s="18" t="s">
        <v>306</v>
      </c>
      <c r="G534" s="18" t="s">
        <v>306</v>
      </c>
      <c r="I534" t="str">
        <f t="shared" si="38"/>
        <v>2017-01-01</v>
      </c>
      <c r="J534" t="s">
        <v>68</v>
      </c>
      <c r="M534" t="s">
        <v>152</v>
      </c>
      <c r="N534" t="s">
        <v>38</v>
      </c>
      <c r="O534">
        <v>17</v>
      </c>
      <c r="P534">
        <v>10</v>
      </c>
      <c r="Q534" t="str">
        <f t="shared" si="36"/>
        <v>Em.17</v>
      </c>
      <c r="R534" t="str">
        <f t="shared" si="37"/>
        <v>Em.17.10</v>
      </c>
      <c r="S534" t="s">
        <v>735</v>
      </c>
      <c r="T534">
        <v>18000</v>
      </c>
      <c r="V534" t="s">
        <v>346</v>
      </c>
      <c r="W534" s="41">
        <f>T534</f>
        <v>18000</v>
      </c>
      <c r="X534" s="7" t="s">
        <v>784</v>
      </c>
      <c r="Y534" t="s">
        <v>329</v>
      </c>
      <c r="Z534">
        <v>3</v>
      </c>
      <c r="AB534" t="s">
        <v>275</v>
      </c>
      <c r="AC534" t="s">
        <v>318</v>
      </c>
      <c r="AD534" t="s">
        <v>344</v>
      </c>
      <c r="AE534" t="s">
        <v>671</v>
      </c>
      <c r="AF534" t="s">
        <v>321</v>
      </c>
      <c r="AG534" t="s">
        <v>342</v>
      </c>
      <c r="AH534" s="7" t="s">
        <v>789</v>
      </c>
      <c r="AI534" t="s">
        <v>320</v>
      </c>
      <c r="AJ534" t="s">
        <v>320</v>
      </c>
      <c r="AK534" t="s">
        <v>320</v>
      </c>
    </row>
    <row r="535" spans="1:37" ht="13.25" customHeight="1" x14ac:dyDescent="0.2">
      <c r="A535" s="18" t="s">
        <v>328</v>
      </c>
      <c r="B535" s="18" t="s">
        <v>327</v>
      </c>
      <c r="C535" s="18" t="s">
        <v>304</v>
      </c>
      <c r="D535" s="18" t="s">
        <v>305</v>
      </c>
      <c r="E535" s="18" t="s">
        <v>305</v>
      </c>
      <c r="F535" s="18" t="s">
        <v>306</v>
      </c>
      <c r="G535" s="18" t="s">
        <v>306</v>
      </c>
      <c r="I535" t="str">
        <f t="shared" si="38"/>
        <v>2017-01-01</v>
      </c>
      <c r="J535" t="s">
        <v>68</v>
      </c>
      <c r="M535" t="s">
        <v>774</v>
      </c>
      <c r="N535" t="s">
        <v>38</v>
      </c>
      <c r="O535">
        <v>17</v>
      </c>
      <c r="P535">
        <v>11</v>
      </c>
      <c r="Q535" t="str">
        <f t="shared" si="36"/>
        <v>Em.17</v>
      </c>
      <c r="R535" t="str">
        <f t="shared" si="37"/>
        <v>Em.17.11</v>
      </c>
      <c r="S535" t="s">
        <v>737</v>
      </c>
      <c r="T535" s="8"/>
      <c r="Y535" t="s">
        <v>329</v>
      </c>
      <c r="Z535">
        <v>3</v>
      </c>
      <c r="AB535" t="s">
        <v>275</v>
      </c>
      <c r="AC535" t="s">
        <v>318</v>
      </c>
      <c r="AD535" t="s">
        <v>344</v>
      </c>
      <c r="AE535" t="s">
        <v>663</v>
      </c>
      <c r="AF535" t="s">
        <v>321</v>
      </c>
      <c r="AG535" t="s">
        <v>353</v>
      </c>
      <c r="AH535" s="7" t="s">
        <v>789</v>
      </c>
      <c r="AI535" t="s">
        <v>320</v>
      </c>
      <c r="AJ535" t="s">
        <v>320</v>
      </c>
      <c r="AK535" t="s">
        <v>124</v>
      </c>
    </row>
    <row r="536" spans="1:37" ht="13.25" customHeight="1" x14ac:dyDescent="0.2">
      <c r="A536" s="18" t="s">
        <v>328</v>
      </c>
      <c r="B536" s="18" t="s">
        <v>327</v>
      </c>
      <c r="C536" s="18" t="s">
        <v>304</v>
      </c>
      <c r="D536" s="18" t="s">
        <v>305</v>
      </c>
      <c r="E536" s="18" t="s">
        <v>305</v>
      </c>
      <c r="F536" s="18" t="s">
        <v>306</v>
      </c>
      <c r="G536" s="18" t="s">
        <v>306</v>
      </c>
      <c r="I536" t="str">
        <f t="shared" si="38"/>
        <v>2017-01-01</v>
      </c>
      <c r="J536" t="s">
        <v>68</v>
      </c>
      <c r="M536" t="s">
        <v>145</v>
      </c>
      <c r="N536" t="s">
        <v>38</v>
      </c>
      <c r="O536">
        <v>17</v>
      </c>
      <c r="P536">
        <v>13</v>
      </c>
      <c r="Q536" t="str">
        <f t="shared" si="36"/>
        <v>Em.17</v>
      </c>
      <c r="R536" t="str">
        <f t="shared" si="37"/>
        <v>Em.17.13</v>
      </c>
      <c r="S536" t="s">
        <v>739</v>
      </c>
      <c r="T536">
        <v>7000</v>
      </c>
      <c r="W536" s="41">
        <f>T536</f>
        <v>7000</v>
      </c>
      <c r="X536" s="7" t="s">
        <v>784</v>
      </c>
      <c r="Y536" t="s">
        <v>329</v>
      </c>
      <c r="Z536">
        <v>3</v>
      </c>
      <c r="AB536" t="s">
        <v>275</v>
      </c>
      <c r="AC536" t="s">
        <v>318</v>
      </c>
      <c r="AD536" t="s">
        <v>344</v>
      </c>
      <c r="AE536" t="s">
        <v>363</v>
      </c>
      <c r="AF536" t="s">
        <v>321</v>
      </c>
      <c r="AG536" t="s">
        <v>361</v>
      </c>
      <c r="AH536" s="7" t="s">
        <v>789</v>
      </c>
      <c r="AI536" t="s">
        <v>320</v>
      </c>
      <c r="AJ536" t="s">
        <v>320</v>
      </c>
      <c r="AK536" t="s">
        <v>320</v>
      </c>
    </row>
    <row r="537" spans="1:37" ht="13.25" customHeight="1" x14ac:dyDescent="0.2">
      <c r="A537" s="18" t="s">
        <v>328</v>
      </c>
      <c r="B537" s="18" t="s">
        <v>327</v>
      </c>
      <c r="C537" s="18" t="s">
        <v>304</v>
      </c>
      <c r="D537" s="18" t="s">
        <v>305</v>
      </c>
      <c r="E537" s="18" t="s">
        <v>305</v>
      </c>
      <c r="F537" s="18" t="s">
        <v>306</v>
      </c>
      <c r="G537" s="18" t="s">
        <v>306</v>
      </c>
      <c r="I537" t="str">
        <f t="shared" si="38"/>
        <v>2017-01-01</v>
      </c>
      <c r="J537" t="s">
        <v>68</v>
      </c>
      <c r="M537" t="s">
        <v>450</v>
      </c>
      <c r="N537" t="s">
        <v>38</v>
      </c>
      <c r="O537">
        <v>17</v>
      </c>
      <c r="P537">
        <v>6</v>
      </c>
      <c r="Q537" t="str">
        <f t="shared" si="36"/>
        <v>Em.17</v>
      </c>
      <c r="R537" t="str">
        <f t="shared" si="37"/>
        <v>Em.17.6</v>
      </c>
      <c r="S537" t="s">
        <v>755</v>
      </c>
      <c r="T537" s="8"/>
      <c r="Y537" t="s">
        <v>329</v>
      </c>
      <c r="Z537">
        <v>3</v>
      </c>
      <c r="AB537" t="s">
        <v>275</v>
      </c>
      <c r="AC537" t="s">
        <v>318</v>
      </c>
      <c r="AD537" t="s">
        <v>344</v>
      </c>
      <c r="AE537" t="s">
        <v>451</v>
      </c>
      <c r="AF537" t="s">
        <v>321</v>
      </c>
      <c r="AG537" t="s">
        <v>452</v>
      </c>
      <c r="AH537" s="7" t="s">
        <v>789</v>
      </c>
      <c r="AI537" t="s">
        <v>320</v>
      </c>
      <c r="AJ537" t="s">
        <v>320</v>
      </c>
      <c r="AK537" t="s">
        <v>124</v>
      </c>
    </row>
    <row r="538" spans="1:37" ht="13.25" customHeight="1" x14ac:dyDescent="0.2">
      <c r="A538" s="18" t="s">
        <v>328</v>
      </c>
      <c r="B538" s="18" t="s">
        <v>327</v>
      </c>
      <c r="C538" s="18" t="s">
        <v>304</v>
      </c>
      <c r="D538" s="18" t="s">
        <v>305</v>
      </c>
      <c r="E538" s="18" t="s">
        <v>305</v>
      </c>
      <c r="F538" s="18" t="s">
        <v>306</v>
      </c>
      <c r="G538" s="18" t="s">
        <v>306</v>
      </c>
      <c r="I538" t="str">
        <f t="shared" si="38"/>
        <v>2017-01-01</v>
      </c>
      <c r="J538" t="s">
        <v>68</v>
      </c>
      <c r="M538" t="s">
        <v>453</v>
      </c>
      <c r="N538" t="s">
        <v>38</v>
      </c>
      <c r="O538">
        <v>17</v>
      </c>
      <c r="P538">
        <v>8</v>
      </c>
      <c r="Q538" t="str">
        <f t="shared" si="36"/>
        <v>Em.17</v>
      </c>
      <c r="R538" t="str">
        <f t="shared" si="37"/>
        <v>Em.17.8</v>
      </c>
      <c r="S538" t="s">
        <v>759</v>
      </c>
      <c r="T538" s="8"/>
      <c r="Y538" t="s">
        <v>329</v>
      </c>
      <c r="Z538">
        <v>3</v>
      </c>
      <c r="AB538" t="s">
        <v>275</v>
      </c>
      <c r="AC538" t="s">
        <v>318</v>
      </c>
      <c r="AD538" t="s">
        <v>344</v>
      </c>
      <c r="AE538" t="s">
        <v>454</v>
      </c>
      <c r="AF538" t="s">
        <v>321</v>
      </c>
      <c r="AG538" t="s">
        <v>456</v>
      </c>
      <c r="AH538" s="7" t="s">
        <v>789</v>
      </c>
      <c r="AI538" t="s">
        <v>320</v>
      </c>
      <c r="AJ538" t="s">
        <v>320</v>
      </c>
      <c r="AK538" t="s">
        <v>124</v>
      </c>
    </row>
    <row r="539" spans="1:37" ht="13.25" customHeight="1" x14ac:dyDescent="0.2">
      <c r="A539" s="18" t="s">
        <v>328</v>
      </c>
      <c r="B539" s="18" t="s">
        <v>327</v>
      </c>
      <c r="C539" s="18" t="s">
        <v>304</v>
      </c>
      <c r="D539" s="18" t="s">
        <v>305</v>
      </c>
      <c r="E539" s="18" t="s">
        <v>305</v>
      </c>
      <c r="F539" s="18" t="s">
        <v>306</v>
      </c>
      <c r="G539" s="18" t="s">
        <v>306</v>
      </c>
      <c r="I539" t="str">
        <f t="shared" si="38"/>
        <v>2017-01-01</v>
      </c>
      <c r="J539" t="s">
        <v>68</v>
      </c>
      <c r="M539" t="s">
        <v>433</v>
      </c>
      <c r="N539" t="s">
        <v>38</v>
      </c>
      <c r="O539">
        <v>2</v>
      </c>
      <c r="P539">
        <v>1</v>
      </c>
      <c r="Q539" t="str">
        <f t="shared" si="36"/>
        <v>Em.2</v>
      </c>
      <c r="R539" t="str">
        <f t="shared" si="37"/>
        <v>Em.2.1</v>
      </c>
      <c r="S539" t="s">
        <v>434</v>
      </c>
      <c r="T539" s="8"/>
      <c r="V539" s="21"/>
      <c r="W539" s="38"/>
      <c r="X539" s="21"/>
      <c r="Y539" t="s">
        <v>329</v>
      </c>
      <c r="Z539">
        <v>3</v>
      </c>
      <c r="AB539" t="s">
        <v>275</v>
      </c>
      <c r="AC539" t="s">
        <v>318</v>
      </c>
      <c r="AD539" t="s">
        <v>682</v>
      </c>
      <c r="AE539" t="s">
        <v>683</v>
      </c>
      <c r="AF539" t="s">
        <v>321</v>
      </c>
      <c r="AG539" t="s">
        <v>435</v>
      </c>
      <c r="AH539" s="7" t="s">
        <v>786</v>
      </c>
      <c r="AI539" t="s">
        <v>320</v>
      </c>
      <c r="AJ539" t="s">
        <v>320</v>
      </c>
      <c r="AK539" s="43" t="s">
        <v>337</v>
      </c>
    </row>
    <row r="540" spans="1:37" ht="13.25" customHeight="1" x14ac:dyDescent="0.2">
      <c r="A540" s="18" t="s">
        <v>328</v>
      </c>
      <c r="B540" s="18" t="s">
        <v>327</v>
      </c>
      <c r="C540" s="18" t="s">
        <v>304</v>
      </c>
      <c r="D540" s="18" t="s">
        <v>305</v>
      </c>
      <c r="E540" s="18" t="s">
        <v>305</v>
      </c>
      <c r="F540" s="18" t="s">
        <v>306</v>
      </c>
      <c r="G540" s="18" t="s">
        <v>306</v>
      </c>
      <c r="I540" t="str">
        <f t="shared" si="38"/>
        <v>2017-01-01</v>
      </c>
      <c r="J540" t="s">
        <v>68</v>
      </c>
      <c r="M540" t="s">
        <v>436</v>
      </c>
      <c r="N540" t="s">
        <v>38</v>
      </c>
      <c r="O540">
        <v>2</v>
      </c>
      <c r="P540">
        <v>2</v>
      </c>
      <c r="Q540" t="str">
        <f t="shared" si="36"/>
        <v>Em.2</v>
      </c>
      <c r="R540" t="str">
        <f t="shared" si="37"/>
        <v>Em.2.2</v>
      </c>
      <c r="S540" t="s">
        <v>437</v>
      </c>
      <c r="T540" s="8"/>
      <c r="V540" s="21"/>
      <c r="W540" s="38"/>
      <c r="X540" s="21"/>
      <c r="Y540" t="s">
        <v>329</v>
      </c>
      <c r="Z540">
        <v>3</v>
      </c>
      <c r="AB540" t="s">
        <v>275</v>
      </c>
      <c r="AC540" t="s">
        <v>318</v>
      </c>
      <c r="AD540" t="s">
        <v>682</v>
      </c>
      <c r="AE540" t="s">
        <v>684</v>
      </c>
      <c r="AF540" t="s">
        <v>321</v>
      </c>
      <c r="AG540" t="s">
        <v>438</v>
      </c>
      <c r="AH540" s="7" t="s">
        <v>786</v>
      </c>
      <c r="AI540" t="s">
        <v>320</v>
      </c>
      <c r="AJ540" t="s">
        <v>320</v>
      </c>
      <c r="AK540" s="43" t="s">
        <v>337</v>
      </c>
    </row>
    <row r="541" spans="1:37" ht="13.25" customHeight="1" x14ac:dyDescent="0.2">
      <c r="A541" s="18" t="s">
        <v>328</v>
      </c>
      <c r="B541" s="18" t="s">
        <v>327</v>
      </c>
      <c r="C541" s="18" t="s">
        <v>304</v>
      </c>
      <c r="D541" s="18" t="s">
        <v>305</v>
      </c>
      <c r="E541" s="18" t="s">
        <v>305</v>
      </c>
      <c r="F541" s="18" t="s">
        <v>306</v>
      </c>
      <c r="G541" s="18" t="s">
        <v>306</v>
      </c>
      <c r="I541" t="str">
        <f t="shared" si="38"/>
        <v>2017-01-01</v>
      </c>
      <c r="J541" t="s">
        <v>68</v>
      </c>
      <c r="M541" t="s">
        <v>439</v>
      </c>
      <c r="N541" t="s">
        <v>38</v>
      </c>
      <c r="O541">
        <v>5</v>
      </c>
      <c r="P541">
        <v>5</v>
      </c>
      <c r="Q541" t="str">
        <f t="shared" si="36"/>
        <v>Em.5</v>
      </c>
      <c r="R541" t="str">
        <f t="shared" si="37"/>
        <v>Em.5.5</v>
      </c>
      <c r="S541" s="49" t="s">
        <v>440</v>
      </c>
      <c r="T541" s="20">
        <v>115000000</v>
      </c>
      <c r="V541" s="21" t="s">
        <v>326</v>
      </c>
      <c r="W541" s="36">
        <f>T541</f>
        <v>115000000</v>
      </c>
      <c r="X541" s="7" t="s">
        <v>39</v>
      </c>
      <c r="Y541" t="s">
        <v>329</v>
      </c>
      <c r="Z541">
        <v>3</v>
      </c>
      <c r="AB541" t="s">
        <v>275</v>
      </c>
      <c r="AC541" t="s">
        <v>318</v>
      </c>
      <c r="AD541" t="s">
        <v>677</v>
      </c>
      <c r="AE541" t="s">
        <v>440</v>
      </c>
      <c r="AF541" t="s">
        <v>321</v>
      </c>
      <c r="AG541" t="s">
        <v>441</v>
      </c>
      <c r="AH541" s="7" t="s">
        <v>792</v>
      </c>
      <c r="AI541" t="s">
        <v>320</v>
      </c>
      <c r="AJ541" t="s">
        <v>320</v>
      </c>
      <c r="AK541" t="s">
        <v>320</v>
      </c>
    </row>
    <row r="542" spans="1:37" ht="13.25" customHeight="1" x14ac:dyDescent="0.2">
      <c r="A542" s="18" t="s">
        <v>328</v>
      </c>
      <c r="B542" s="18" t="s">
        <v>327</v>
      </c>
      <c r="C542" s="18" t="s">
        <v>304</v>
      </c>
      <c r="D542" s="18" t="s">
        <v>305</v>
      </c>
      <c r="E542" s="18" t="s">
        <v>305</v>
      </c>
      <c r="F542" s="18" t="s">
        <v>306</v>
      </c>
      <c r="G542" s="18" t="s">
        <v>306</v>
      </c>
      <c r="I542" t="str">
        <f t="shared" si="38"/>
        <v>2017-01-01</v>
      </c>
      <c r="J542" t="s">
        <v>68</v>
      </c>
      <c r="M542" t="s">
        <v>224</v>
      </c>
      <c r="N542" t="s">
        <v>221</v>
      </c>
      <c r="O542">
        <v>1</v>
      </c>
      <c r="P542">
        <v>1</v>
      </c>
      <c r="Q542" t="str">
        <f t="shared" si="36"/>
        <v>WR.1</v>
      </c>
      <c r="R542" t="str">
        <f t="shared" si="37"/>
        <v>WR.1.1</v>
      </c>
      <c r="S542" t="s">
        <v>395</v>
      </c>
      <c r="T542" s="20">
        <v>9634</v>
      </c>
      <c r="V542" s="21" t="s">
        <v>397</v>
      </c>
      <c r="W542" s="28">
        <f>T542</f>
        <v>9634</v>
      </c>
      <c r="X542" t="s">
        <v>782</v>
      </c>
      <c r="Y542" t="s">
        <v>329</v>
      </c>
      <c r="Z542">
        <v>3</v>
      </c>
      <c r="AB542" t="s">
        <v>275</v>
      </c>
      <c r="AC542" t="s">
        <v>394</v>
      </c>
      <c r="AD542" t="s">
        <v>225</v>
      </c>
      <c r="AE542" t="s">
        <v>395</v>
      </c>
      <c r="AF542" t="s">
        <v>321</v>
      </c>
      <c r="AG542" t="s">
        <v>391</v>
      </c>
      <c r="AH542" s="7" t="s">
        <v>733</v>
      </c>
      <c r="AI542" t="s">
        <v>320</v>
      </c>
      <c r="AJ542" t="s">
        <v>320</v>
      </c>
      <c r="AK542" t="s">
        <v>320</v>
      </c>
    </row>
    <row r="543" spans="1:37" ht="13.25" customHeight="1" x14ac:dyDescent="0.2">
      <c r="A543" s="18" t="s">
        <v>328</v>
      </c>
      <c r="B543" s="18" t="s">
        <v>327</v>
      </c>
      <c r="C543" s="18" t="s">
        <v>304</v>
      </c>
      <c r="D543" s="18" t="s">
        <v>305</v>
      </c>
      <c r="E543" s="18" t="s">
        <v>305</v>
      </c>
      <c r="F543" s="18" t="s">
        <v>306</v>
      </c>
      <c r="G543" s="18" t="s">
        <v>306</v>
      </c>
      <c r="I543" t="str">
        <f t="shared" si="38"/>
        <v>2017-01-01</v>
      </c>
      <c r="J543" t="s">
        <v>68</v>
      </c>
      <c r="M543" t="s">
        <v>473</v>
      </c>
      <c r="N543" t="s">
        <v>221</v>
      </c>
      <c r="O543">
        <v>1</v>
      </c>
      <c r="P543">
        <v>3</v>
      </c>
      <c r="Q543" t="str">
        <f t="shared" si="36"/>
        <v>WR.1</v>
      </c>
      <c r="R543" t="str">
        <f t="shared" si="37"/>
        <v>WR.1.3</v>
      </c>
      <c r="S543" t="s">
        <v>754</v>
      </c>
      <c r="V543" s="21"/>
      <c r="W543" s="21"/>
      <c r="X543" s="21"/>
      <c r="Y543" t="s">
        <v>329</v>
      </c>
      <c r="Z543">
        <v>3</v>
      </c>
      <c r="AB543" t="s">
        <v>275</v>
      </c>
      <c r="AC543" t="s">
        <v>394</v>
      </c>
      <c r="AD543" t="s">
        <v>225</v>
      </c>
      <c r="AE543" t="s">
        <v>696</v>
      </c>
      <c r="AF543" t="s">
        <v>321</v>
      </c>
      <c r="AG543" t="s">
        <v>474</v>
      </c>
      <c r="AH543" s="7" t="s">
        <v>733</v>
      </c>
      <c r="AI543" t="s">
        <v>320</v>
      </c>
      <c r="AJ543" t="s">
        <v>320</v>
      </c>
      <c r="AK543" s="43" t="s">
        <v>337</v>
      </c>
    </row>
    <row r="544" spans="1:37" ht="13.25" customHeight="1" x14ac:dyDescent="0.2">
      <c r="A544" s="18" t="s">
        <v>328</v>
      </c>
      <c r="B544" s="18" t="s">
        <v>327</v>
      </c>
      <c r="C544" s="18" t="s">
        <v>304</v>
      </c>
      <c r="D544" s="18" t="s">
        <v>305</v>
      </c>
      <c r="E544" s="18" t="s">
        <v>305</v>
      </c>
      <c r="F544" s="18" t="s">
        <v>306</v>
      </c>
      <c r="G544" s="18" t="s">
        <v>306</v>
      </c>
      <c r="I544" t="str">
        <f t="shared" si="38"/>
        <v>2017-01-01</v>
      </c>
      <c r="J544" t="s">
        <v>68</v>
      </c>
      <c r="M544" t="s">
        <v>219</v>
      </c>
      <c r="N544" t="s">
        <v>221</v>
      </c>
      <c r="O544">
        <v>2</v>
      </c>
      <c r="P544">
        <v>1</v>
      </c>
      <c r="Q544" t="str">
        <f t="shared" si="36"/>
        <v>WR.2</v>
      </c>
      <c r="R544" t="str">
        <f t="shared" si="37"/>
        <v>WR.2.1</v>
      </c>
      <c r="S544" t="s">
        <v>402</v>
      </c>
      <c r="T544" s="20">
        <v>63761486</v>
      </c>
      <c r="V544" s="21" t="s">
        <v>397</v>
      </c>
      <c r="W544" s="28">
        <f>T544</f>
        <v>63761486</v>
      </c>
      <c r="X544" t="s">
        <v>782</v>
      </c>
      <c r="Y544" t="s">
        <v>329</v>
      </c>
      <c r="Z544">
        <v>3</v>
      </c>
      <c r="AB544" t="s">
        <v>275</v>
      </c>
      <c r="AC544" t="s">
        <v>394</v>
      </c>
      <c r="AD544" t="s">
        <v>401</v>
      </c>
      <c r="AE544" t="s">
        <v>402</v>
      </c>
      <c r="AF544" t="s">
        <v>321</v>
      </c>
      <c r="AG544" t="s">
        <v>399</v>
      </c>
      <c r="AH544" s="7" t="s">
        <v>733</v>
      </c>
      <c r="AI544" t="s">
        <v>320</v>
      </c>
      <c r="AJ544" t="s">
        <v>320</v>
      </c>
      <c r="AK544" t="s">
        <v>320</v>
      </c>
    </row>
    <row r="545" spans="1:37" ht="13.25" customHeight="1" x14ac:dyDescent="0.2">
      <c r="A545" s="18" t="s">
        <v>328</v>
      </c>
      <c r="B545" s="18" t="s">
        <v>327</v>
      </c>
      <c r="C545" s="18" t="s">
        <v>304</v>
      </c>
      <c r="D545" s="18" t="s">
        <v>305</v>
      </c>
      <c r="E545" s="18" t="s">
        <v>305</v>
      </c>
      <c r="F545" s="18" t="s">
        <v>306</v>
      </c>
      <c r="G545" s="18" t="s">
        <v>306</v>
      </c>
      <c r="I545" t="str">
        <f t="shared" si="38"/>
        <v>2017-01-01</v>
      </c>
      <c r="J545" t="s">
        <v>68</v>
      </c>
      <c r="M545" t="s">
        <v>471</v>
      </c>
      <c r="N545" t="s">
        <v>221</v>
      </c>
      <c r="O545">
        <v>2</v>
      </c>
      <c r="P545">
        <v>3</v>
      </c>
      <c r="Q545" t="str">
        <f t="shared" si="36"/>
        <v>WR.2</v>
      </c>
      <c r="R545" t="str">
        <f t="shared" si="37"/>
        <v>WR.2.3</v>
      </c>
      <c r="S545" t="s">
        <v>753</v>
      </c>
      <c r="V545" s="21"/>
      <c r="W545" s="21"/>
      <c r="X545" s="21"/>
      <c r="Y545" t="s">
        <v>329</v>
      </c>
      <c r="Z545">
        <v>3</v>
      </c>
      <c r="AB545" t="s">
        <v>275</v>
      </c>
      <c r="AC545" t="s">
        <v>394</v>
      </c>
      <c r="AD545" t="s">
        <v>401</v>
      </c>
      <c r="AE545" t="s">
        <v>695</v>
      </c>
      <c r="AF545" t="s">
        <v>321</v>
      </c>
      <c r="AG545" t="s">
        <v>472</v>
      </c>
      <c r="AH545" s="7" t="s">
        <v>733</v>
      </c>
      <c r="AI545" t="s">
        <v>320</v>
      </c>
      <c r="AJ545" t="s">
        <v>320</v>
      </c>
      <c r="AK545" s="43" t="s">
        <v>337</v>
      </c>
    </row>
    <row r="546" spans="1:37" ht="13.25" customHeight="1" x14ac:dyDescent="0.2">
      <c r="A546" s="18" t="s">
        <v>328</v>
      </c>
      <c r="B546" s="18" t="s">
        <v>327</v>
      </c>
      <c r="C546" s="18" t="s">
        <v>304</v>
      </c>
      <c r="D546" s="18" t="s">
        <v>305</v>
      </c>
      <c r="E546" s="18" t="s">
        <v>305</v>
      </c>
      <c r="F546" s="18" t="s">
        <v>306</v>
      </c>
      <c r="G546" s="18" t="s">
        <v>306</v>
      </c>
      <c r="I546" t="str">
        <f t="shared" si="38"/>
        <v>2017-01-01</v>
      </c>
      <c r="J546" t="s">
        <v>68</v>
      </c>
      <c r="M546" t="s">
        <v>555</v>
      </c>
      <c r="N546" t="s">
        <v>221</v>
      </c>
      <c r="O546">
        <v>3</v>
      </c>
      <c r="P546">
        <v>1</v>
      </c>
      <c r="Q546" t="str">
        <f t="shared" si="36"/>
        <v>WR.3</v>
      </c>
      <c r="R546" t="str">
        <f t="shared" si="37"/>
        <v>WR.3.1</v>
      </c>
      <c r="S546" t="s">
        <v>757</v>
      </c>
      <c r="T546" s="20">
        <v>0</v>
      </c>
      <c r="V546" s="21" t="s">
        <v>577</v>
      </c>
      <c r="W546">
        <f>T546</f>
        <v>0</v>
      </c>
      <c r="X546" t="str">
        <f>V546</f>
        <v>number</v>
      </c>
      <c r="Y546" t="s">
        <v>329</v>
      </c>
      <c r="Z546">
        <v>3</v>
      </c>
      <c r="AB546" t="s">
        <v>275</v>
      </c>
      <c r="AC546" t="s">
        <v>394</v>
      </c>
      <c r="AD546" t="s">
        <v>674</v>
      </c>
      <c r="AE546" t="s">
        <v>716</v>
      </c>
      <c r="AF546" t="s">
        <v>321</v>
      </c>
      <c r="AG546" t="s">
        <v>556</v>
      </c>
      <c r="AH546" s="7" t="s">
        <v>748</v>
      </c>
      <c r="AI546" t="s">
        <v>320</v>
      </c>
      <c r="AJ546" t="s">
        <v>320</v>
      </c>
      <c r="AK546" t="s">
        <v>320</v>
      </c>
    </row>
    <row r="547" spans="1:37" ht="13.25" customHeight="1" x14ac:dyDescent="0.2">
      <c r="A547" s="18" t="s">
        <v>328</v>
      </c>
      <c r="B547" s="18" t="s">
        <v>327</v>
      </c>
      <c r="C547" s="18" t="s">
        <v>304</v>
      </c>
      <c r="D547" s="18" t="s">
        <v>305</v>
      </c>
      <c r="E547" s="18" t="s">
        <v>305</v>
      </c>
      <c r="F547" s="18" t="s">
        <v>306</v>
      </c>
      <c r="G547" s="18" t="s">
        <v>306</v>
      </c>
      <c r="I547" t="str">
        <f t="shared" si="38"/>
        <v>2017-01-01</v>
      </c>
      <c r="J547" t="s">
        <v>68</v>
      </c>
      <c r="M547" t="s">
        <v>557</v>
      </c>
      <c r="N547" t="s">
        <v>221</v>
      </c>
      <c r="O547">
        <v>3</v>
      </c>
      <c r="P547">
        <v>2</v>
      </c>
      <c r="Q547" t="str">
        <f t="shared" si="36"/>
        <v>WR.3</v>
      </c>
      <c r="R547" t="str">
        <f t="shared" si="37"/>
        <v>WR.3.2</v>
      </c>
      <c r="S547" t="s">
        <v>758</v>
      </c>
      <c r="V547" s="21" t="s">
        <v>539</v>
      </c>
      <c r="W547" s="21"/>
      <c r="X547" s="21"/>
      <c r="Y547" t="s">
        <v>329</v>
      </c>
      <c r="Z547">
        <v>3</v>
      </c>
      <c r="AB547" t="s">
        <v>275</v>
      </c>
      <c r="AC547" t="s">
        <v>394</v>
      </c>
      <c r="AD547" t="s">
        <v>674</v>
      </c>
      <c r="AE547" t="s">
        <v>686</v>
      </c>
      <c r="AF547" t="s">
        <v>321</v>
      </c>
      <c r="AG547" t="s">
        <v>558</v>
      </c>
      <c r="AH547" s="7" t="s">
        <v>742</v>
      </c>
      <c r="AI547" t="s">
        <v>320</v>
      </c>
      <c r="AJ547" t="s">
        <v>320</v>
      </c>
      <c r="AK547" s="25" t="s">
        <v>583</v>
      </c>
    </row>
    <row r="548" spans="1:37" ht="13.25" customHeight="1" x14ac:dyDescent="0.2">
      <c r="A548" s="18" t="s">
        <v>328</v>
      </c>
      <c r="B548" s="18" t="s">
        <v>327</v>
      </c>
      <c r="C548" s="18" t="s">
        <v>304</v>
      </c>
      <c r="D548" s="18" t="s">
        <v>305</v>
      </c>
      <c r="E548" s="18" t="s">
        <v>305</v>
      </c>
      <c r="F548" s="18" t="s">
        <v>306</v>
      </c>
      <c r="G548" s="18" t="s">
        <v>306</v>
      </c>
      <c r="I548" t="str">
        <f t="shared" si="38"/>
        <v>2018-01-01</v>
      </c>
      <c r="J548" t="s">
        <v>36</v>
      </c>
      <c r="M548" t="s">
        <v>444</v>
      </c>
      <c r="N548" t="s">
        <v>107</v>
      </c>
      <c r="O548">
        <v>6</v>
      </c>
      <c r="P548">
        <v>1</v>
      </c>
      <c r="Q548" t="str">
        <f t="shared" si="36"/>
        <v>EF.6</v>
      </c>
      <c r="R548" t="str">
        <f t="shared" si="37"/>
        <v>EF.6.1</v>
      </c>
      <c r="S548" t="s">
        <v>688</v>
      </c>
      <c r="V548" s="21"/>
      <c r="W548" s="21"/>
      <c r="X548" s="21"/>
      <c r="Y548" t="s">
        <v>329</v>
      </c>
      <c r="Z548">
        <v>3</v>
      </c>
      <c r="AB548" t="s">
        <v>275</v>
      </c>
      <c r="AC548" t="s">
        <v>565</v>
      </c>
      <c r="AD548" t="s">
        <v>687</v>
      </c>
      <c r="AE548" t="s">
        <v>688</v>
      </c>
      <c r="AF548" t="s">
        <v>321</v>
      </c>
      <c r="AG548" t="s">
        <v>446</v>
      </c>
      <c r="AH548" s="7" t="s">
        <v>743</v>
      </c>
      <c r="AI548" t="s">
        <v>320</v>
      </c>
      <c r="AJ548" t="s">
        <v>320</v>
      </c>
      <c r="AK548" s="20" t="s">
        <v>582</v>
      </c>
    </row>
    <row r="549" spans="1:37" ht="13.25" customHeight="1" x14ac:dyDescent="0.2">
      <c r="A549" s="18" t="s">
        <v>328</v>
      </c>
      <c r="B549" s="18" t="s">
        <v>327</v>
      </c>
      <c r="C549" s="18" t="s">
        <v>304</v>
      </c>
      <c r="D549" s="18" t="s">
        <v>305</v>
      </c>
      <c r="E549" s="18" t="s">
        <v>305</v>
      </c>
      <c r="F549" s="18" t="s">
        <v>306</v>
      </c>
      <c r="G549" s="18" t="s">
        <v>306</v>
      </c>
      <c r="I549" t="str">
        <f t="shared" si="38"/>
        <v>2018-01-01</v>
      </c>
      <c r="J549" t="s">
        <v>36</v>
      </c>
      <c r="M549" t="s">
        <v>447</v>
      </c>
      <c r="N549" t="s">
        <v>107</v>
      </c>
      <c r="O549">
        <v>6</v>
      </c>
      <c r="P549">
        <v>2</v>
      </c>
      <c r="Q549" t="str">
        <f t="shared" si="36"/>
        <v>EF.6</v>
      </c>
      <c r="R549" t="str">
        <f t="shared" si="37"/>
        <v>EF.6.2</v>
      </c>
      <c r="S549" s="49" t="s">
        <v>689</v>
      </c>
      <c r="V549" s="21"/>
      <c r="W549" s="21"/>
      <c r="X549" s="21"/>
      <c r="Y549" t="s">
        <v>329</v>
      </c>
      <c r="Z549">
        <v>3</v>
      </c>
      <c r="AB549" t="s">
        <v>275</v>
      </c>
      <c r="AC549" t="s">
        <v>565</v>
      </c>
      <c r="AD549" t="s">
        <v>687</v>
      </c>
      <c r="AE549" t="s">
        <v>689</v>
      </c>
      <c r="AF549" t="s">
        <v>321</v>
      </c>
      <c r="AG549" t="s">
        <v>449</v>
      </c>
      <c r="AH549" s="7" t="s">
        <v>743</v>
      </c>
      <c r="AI549" t="s">
        <v>320</v>
      </c>
      <c r="AJ549" t="s">
        <v>320</v>
      </c>
      <c r="AK549" s="43" t="s">
        <v>582</v>
      </c>
    </row>
    <row r="550" spans="1:37" ht="13.25" customHeight="1" x14ac:dyDescent="0.2">
      <c r="A550" s="18" t="s">
        <v>328</v>
      </c>
      <c r="B550" s="18" t="s">
        <v>327</v>
      </c>
      <c r="C550" s="18" t="s">
        <v>304</v>
      </c>
      <c r="D550" s="18" t="s">
        <v>305</v>
      </c>
      <c r="E550" s="18" t="s">
        <v>305</v>
      </c>
      <c r="F550" s="18" t="s">
        <v>306</v>
      </c>
      <c r="G550" s="18" t="s">
        <v>306</v>
      </c>
      <c r="I550" t="str">
        <f t="shared" si="38"/>
        <v>2018-01-01</v>
      </c>
      <c r="J550" t="s">
        <v>36</v>
      </c>
      <c r="M550" t="s">
        <v>538</v>
      </c>
      <c r="N550" t="s">
        <v>107</v>
      </c>
      <c r="O550">
        <v>6</v>
      </c>
      <c r="P550">
        <v>3</v>
      </c>
      <c r="Q550" t="str">
        <f t="shared" si="36"/>
        <v>EF.6</v>
      </c>
      <c r="R550" t="str">
        <f t="shared" si="37"/>
        <v>EF.6.3</v>
      </c>
      <c r="S550" t="s">
        <v>756</v>
      </c>
      <c r="V550" s="21"/>
      <c r="W550" s="21"/>
      <c r="X550" s="21"/>
      <c r="Y550" t="s">
        <v>329</v>
      </c>
      <c r="Z550">
        <v>3</v>
      </c>
      <c r="AB550" t="s">
        <v>275</v>
      </c>
      <c r="AC550" t="s">
        <v>565</v>
      </c>
      <c r="AD550" t="s">
        <v>687</v>
      </c>
      <c r="AE550" t="s">
        <v>686</v>
      </c>
      <c r="AF550" t="s">
        <v>321</v>
      </c>
      <c r="AG550" t="s">
        <v>540</v>
      </c>
      <c r="AH550" s="7" t="s">
        <v>743</v>
      </c>
      <c r="AI550" t="s">
        <v>320</v>
      </c>
      <c r="AJ550" t="s">
        <v>320</v>
      </c>
      <c r="AK550" s="20" t="s">
        <v>582</v>
      </c>
    </row>
    <row r="551" spans="1:37" ht="13.25" customHeight="1" x14ac:dyDescent="0.2">
      <c r="A551" s="18" t="s">
        <v>328</v>
      </c>
      <c r="B551" s="18" t="s">
        <v>327</v>
      </c>
      <c r="C551" s="18" t="s">
        <v>304</v>
      </c>
      <c r="D551" s="18" t="s">
        <v>305</v>
      </c>
      <c r="E551" s="18" t="s">
        <v>305</v>
      </c>
      <c r="F551" s="18" t="s">
        <v>306</v>
      </c>
      <c r="G551" s="18" t="s">
        <v>306</v>
      </c>
      <c r="I551" t="str">
        <f t="shared" si="38"/>
        <v>2018-01-01</v>
      </c>
      <c r="J551" t="s">
        <v>36</v>
      </c>
      <c r="M551" t="s">
        <v>541</v>
      </c>
      <c r="N551" t="s">
        <v>107</v>
      </c>
      <c r="O551">
        <v>7</v>
      </c>
      <c r="P551">
        <v>1</v>
      </c>
      <c r="Q551" t="str">
        <f t="shared" si="36"/>
        <v>EF.7</v>
      </c>
      <c r="R551" t="str">
        <f t="shared" si="37"/>
        <v>EF.7.1</v>
      </c>
      <c r="S551" t="s">
        <v>714</v>
      </c>
      <c r="V551" s="21"/>
      <c r="W551" s="21"/>
      <c r="X551" s="21"/>
      <c r="Y551" t="s">
        <v>329</v>
      </c>
      <c r="Z551">
        <v>3</v>
      </c>
      <c r="AB551" t="s">
        <v>275</v>
      </c>
      <c r="AC551" t="s">
        <v>565</v>
      </c>
      <c r="AD551" t="s">
        <v>566</v>
      </c>
      <c r="AE551" t="s">
        <v>714</v>
      </c>
      <c r="AF551" t="s">
        <v>321</v>
      </c>
      <c r="AG551" t="s">
        <v>544</v>
      </c>
      <c r="AH551" s="7" t="s">
        <v>748</v>
      </c>
      <c r="AI551" t="s">
        <v>320</v>
      </c>
      <c r="AJ551" t="s">
        <v>320</v>
      </c>
      <c r="AK551" s="20" t="s">
        <v>337</v>
      </c>
    </row>
    <row r="552" spans="1:37" ht="13.25" customHeight="1" x14ac:dyDescent="0.2">
      <c r="A552" s="18" t="s">
        <v>328</v>
      </c>
      <c r="B552" s="18" t="s">
        <v>327</v>
      </c>
      <c r="C552" s="18" t="s">
        <v>304</v>
      </c>
      <c r="D552" s="18" t="s">
        <v>305</v>
      </c>
      <c r="E552" s="18" t="s">
        <v>305</v>
      </c>
      <c r="F552" s="18" t="s">
        <v>306</v>
      </c>
      <c r="G552" s="18" t="s">
        <v>306</v>
      </c>
      <c r="I552" t="str">
        <f t="shared" si="38"/>
        <v>2018-01-01</v>
      </c>
      <c r="J552" t="s">
        <v>36</v>
      </c>
      <c r="M552" t="s">
        <v>497</v>
      </c>
      <c r="N552" t="s">
        <v>107</v>
      </c>
      <c r="O552">
        <v>7</v>
      </c>
      <c r="P552">
        <v>2</v>
      </c>
      <c r="Q552" t="str">
        <f t="shared" si="36"/>
        <v>EF.7</v>
      </c>
      <c r="R552" t="str">
        <f t="shared" si="37"/>
        <v>EF.7.2</v>
      </c>
      <c r="S552" s="49" t="s">
        <v>567</v>
      </c>
      <c r="T552" s="50">
        <v>19</v>
      </c>
      <c r="V552" s="21" t="s">
        <v>499</v>
      </c>
      <c r="W552" s="19">
        <f>T552</f>
        <v>19</v>
      </c>
      <c r="X552" s="19" t="str">
        <f>V552</f>
        <v>minutes</v>
      </c>
      <c r="Y552" t="s">
        <v>329</v>
      </c>
      <c r="Z552">
        <v>3</v>
      </c>
      <c r="AB552" t="s">
        <v>275</v>
      </c>
      <c r="AC552" t="s">
        <v>565</v>
      </c>
      <c r="AD552" t="s">
        <v>566</v>
      </c>
      <c r="AE552" t="s">
        <v>567</v>
      </c>
      <c r="AF552" t="s">
        <v>321</v>
      </c>
      <c r="AG552" t="s">
        <v>547</v>
      </c>
      <c r="AH552" s="7" t="s">
        <v>749</v>
      </c>
      <c r="AI552" t="s">
        <v>320</v>
      </c>
      <c r="AJ552" t="s">
        <v>320</v>
      </c>
      <c r="AK552" t="s">
        <v>320</v>
      </c>
    </row>
    <row r="553" spans="1:37" ht="13.25" customHeight="1" x14ac:dyDescent="0.2">
      <c r="A553" s="18" t="s">
        <v>328</v>
      </c>
      <c r="B553" s="18" t="s">
        <v>327</v>
      </c>
      <c r="C553" s="18" t="s">
        <v>304</v>
      </c>
      <c r="D553" s="18" t="s">
        <v>305</v>
      </c>
      <c r="E553" s="18" t="s">
        <v>305</v>
      </c>
      <c r="F553" s="18" t="s">
        <v>306</v>
      </c>
      <c r="G553" s="18" t="s">
        <v>306</v>
      </c>
      <c r="I553" t="str">
        <f t="shared" si="38"/>
        <v>2018-01-01</v>
      </c>
      <c r="J553" t="s">
        <v>36</v>
      </c>
      <c r="M553" t="s">
        <v>503</v>
      </c>
      <c r="N553" t="s">
        <v>107</v>
      </c>
      <c r="O553">
        <v>7</v>
      </c>
      <c r="P553">
        <v>3</v>
      </c>
      <c r="Q553" t="str">
        <f t="shared" si="36"/>
        <v>EF.7</v>
      </c>
      <c r="R553" t="str">
        <f t="shared" si="37"/>
        <v>EF.7.3</v>
      </c>
      <c r="S553" s="49" t="s">
        <v>568</v>
      </c>
      <c r="T553" s="37">
        <v>0.13</v>
      </c>
      <c r="V553" s="21" t="s">
        <v>587</v>
      </c>
      <c r="W553">
        <f>T553</f>
        <v>0.13</v>
      </c>
      <c r="X553" t="str">
        <f>V553</f>
        <v>times</v>
      </c>
      <c r="Y553" t="s">
        <v>329</v>
      </c>
      <c r="Z553">
        <v>3</v>
      </c>
      <c r="AB553" t="s">
        <v>275</v>
      </c>
      <c r="AC553" t="s">
        <v>565</v>
      </c>
      <c r="AD553" t="s">
        <v>566</v>
      </c>
      <c r="AE553" t="s">
        <v>568</v>
      </c>
      <c r="AF553" t="s">
        <v>321</v>
      </c>
      <c r="AG553" t="s">
        <v>549</v>
      </c>
      <c r="AH553" s="7" t="s">
        <v>749</v>
      </c>
      <c r="AI553" t="s">
        <v>320</v>
      </c>
      <c r="AJ553" t="s">
        <v>320</v>
      </c>
      <c r="AK553" t="s">
        <v>320</v>
      </c>
    </row>
    <row r="554" spans="1:37" ht="13.25" customHeight="1" x14ac:dyDescent="0.2">
      <c r="A554" s="18" t="s">
        <v>328</v>
      </c>
      <c r="B554" s="18" t="s">
        <v>327</v>
      </c>
      <c r="C554" s="18" t="s">
        <v>304</v>
      </c>
      <c r="D554" s="18" t="s">
        <v>305</v>
      </c>
      <c r="E554" s="18" t="s">
        <v>305</v>
      </c>
      <c r="F554" s="18" t="s">
        <v>306</v>
      </c>
      <c r="G554" s="18" t="s">
        <v>306</v>
      </c>
      <c r="I554" t="str">
        <f t="shared" si="38"/>
        <v>2018-01-01</v>
      </c>
      <c r="J554" t="s">
        <v>36</v>
      </c>
      <c r="M554" t="s">
        <v>507</v>
      </c>
      <c r="N554" t="s">
        <v>107</v>
      </c>
      <c r="O554">
        <v>7</v>
      </c>
      <c r="P554">
        <v>4</v>
      </c>
      <c r="Q554" t="str">
        <f t="shared" si="36"/>
        <v>EF.7</v>
      </c>
      <c r="R554" t="str">
        <f t="shared" si="37"/>
        <v>EF.7.4</v>
      </c>
      <c r="S554" s="49" t="s">
        <v>569</v>
      </c>
      <c r="T554" s="37">
        <v>146.15</v>
      </c>
      <c r="V554" s="21" t="s">
        <v>588</v>
      </c>
      <c r="W554" s="19">
        <f>T554</f>
        <v>146.15</v>
      </c>
      <c r="X554" s="19" t="str">
        <f>V554</f>
        <v>minutes/times</v>
      </c>
      <c r="Y554" t="s">
        <v>329</v>
      </c>
      <c r="Z554">
        <v>3</v>
      </c>
      <c r="AB554" t="s">
        <v>275</v>
      </c>
      <c r="AC554" t="s">
        <v>565</v>
      </c>
      <c r="AD554" t="s">
        <v>566</v>
      </c>
      <c r="AE554" t="s">
        <v>569</v>
      </c>
      <c r="AF554" t="s">
        <v>321</v>
      </c>
      <c r="AG554" t="s">
        <v>551</v>
      </c>
      <c r="AH554" s="7" t="s">
        <v>749</v>
      </c>
      <c r="AI554" t="s">
        <v>320</v>
      </c>
      <c r="AJ554" t="s">
        <v>320</v>
      </c>
      <c r="AK554" t="s">
        <v>320</v>
      </c>
    </row>
    <row r="555" spans="1:37" ht="13.25" customHeight="1" x14ac:dyDescent="0.2">
      <c r="A555" s="18" t="s">
        <v>328</v>
      </c>
      <c r="B555" s="18" t="s">
        <v>327</v>
      </c>
      <c r="C555" s="18" t="s">
        <v>304</v>
      </c>
      <c r="D555" s="18" t="s">
        <v>305</v>
      </c>
      <c r="E555" s="18" t="s">
        <v>305</v>
      </c>
      <c r="F555" s="18" t="s">
        <v>306</v>
      </c>
      <c r="G555" s="18" t="s">
        <v>306</v>
      </c>
      <c r="I555" t="str">
        <f t="shared" si="38"/>
        <v>2018-01-01</v>
      </c>
      <c r="J555" t="s">
        <v>36</v>
      </c>
      <c r="M555" t="s">
        <v>552</v>
      </c>
      <c r="N555" t="s">
        <v>107</v>
      </c>
      <c r="O555">
        <v>7</v>
      </c>
      <c r="P555">
        <v>5</v>
      </c>
      <c r="Q555" t="str">
        <f t="shared" si="36"/>
        <v>EF.7</v>
      </c>
      <c r="R555" t="str">
        <f t="shared" si="37"/>
        <v>EF.7.5</v>
      </c>
      <c r="S555" t="s">
        <v>715</v>
      </c>
      <c r="V555" s="21" t="s">
        <v>577</v>
      </c>
      <c r="W555" s="21"/>
      <c r="X555" s="21"/>
      <c r="Y555" t="s">
        <v>329</v>
      </c>
      <c r="Z555">
        <v>3</v>
      </c>
      <c r="AB555" t="s">
        <v>275</v>
      </c>
      <c r="AC555" t="s">
        <v>565</v>
      </c>
      <c r="AD555" t="s">
        <v>566</v>
      </c>
      <c r="AE555" t="s">
        <v>715</v>
      </c>
      <c r="AF555" t="s">
        <v>321</v>
      </c>
      <c r="AG555" t="s">
        <v>554</v>
      </c>
      <c r="AH555" s="7" t="s">
        <v>749</v>
      </c>
      <c r="AI555" t="s">
        <v>320</v>
      </c>
      <c r="AJ555" t="s">
        <v>320</v>
      </c>
      <c r="AK555" s="20" t="s">
        <v>337</v>
      </c>
    </row>
    <row r="556" spans="1:37" ht="13.25" customHeight="1" x14ac:dyDescent="0.2">
      <c r="A556" s="18" t="s">
        <v>328</v>
      </c>
      <c r="B556" s="18" t="s">
        <v>327</v>
      </c>
      <c r="C556" s="18" t="s">
        <v>304</v>
      </c>
      <c r="D556" s="18" t="s">
        <v>305</v>
      </c>
      <c r="E556" s="18" t="s">
        <v>305</v>
      </c>
      <c r="F556" s="18" t="s">
        <v>306</v>
      </c>
      <c r="G556" s="18" t="s">
        <v>306</v>
      </c>
      <c r="I556" t="str">
        <f t="shared" si="38"/>
        <v>2018-01-01</v>
      </c>
      <c r="J556" t="s">
        <v>36</v>
      </c>
      <c r="M556" t="s">
        <v>493</v>
      </c>
      <c r="N556" t="s">
        <v>107</v>
      </c>
      <c r="O556">
        <v>8</v>
      </c>
      <c r="P556">
        <v>1</v>
      </c>
      <c r="Q556" t="str">
        <f t="shared" si="36"/>
        <v>EF.8</v>
      </c>
      <c r="R556" t="str">
        <f t="shared" si="37"/>
        <v>EF.8.1</v>
      </c>
      <c r="S556" s="49" t="s">
        <v>706</v>
      </c>
      <c r="V556" s="21"/>
      <c r="W556" s="21"/>
      <c r="X556" s="21"/>
      <c r="Y556" t="s">
        <v>329</v>
      </c>
      <c r="Z556">
        <v>3</v>
      </c>
      <c r="AB556" t="s">
        <v>275</v>
      </c>
      <c r="AC556" t="s">
        <v>565</v>
      </c>
      <c r="AD556" t="s">
        <v>705</v>
      </c>
      <c r="AE556" t="s">
        <v>706</v>
      </c>
      <c r="AF556" t="s">
        <v>321</v>
      </c>
      <c r="AG556" t="s">
        <v>494</v>
      </c>
      <c r="AH556" s="7" t="s">
        <v>537</v>
      </c>
      <c r="AI556" t="s">
        <v>320</v>
      </c>
      <c r="AJ556" t="s">
        <v>320</v>
      </c>
      <c r="AK556" s="43" t="s">
        <v>582</v>
      </c>
    </row>
    <row r="557" spans="1:37" ht="13.25" customHeight="1" x14ac:dyDescent="0.2">
      <c r="A557" s="18" t="s">
        <v>328</v>
      </c>
      <c r="B557" s="18" t="s">
        <v>327</v>
      </c>
      <c r="C557" s="18" t="s">
        <v>304</v>
      </c>
      <c r="D557" s="18" t="s">
        <v>305</v>
      </c>
      <c r="E557" s="18" t="s">
        <v>305</v>
      </c>
      <c r="F557" s="18" t="s">
        <v>306</v>
      </c>
      <c r="G557" s="18" t="s">
        <v>306</v>
      </c>
      <c r="I557" t="str">
        <f t="shared" si="38"/>
        <v>2018-01-01</v>
      </c>
      <c r="J557" t="s">
        <v>36</v>
      </c>
      <c r="M557" t="s">
        <v>495</v>
      </c>
      <c r="N557" t="s">
        <v>107</v>
      </c>
      <c r="O557">
        <v>8</v>
      </c>
      <c r="P557">
        <v>2</v>
      </c>
      <c r="Q557" t="str">
        <f t="shared" si="36"/>
        <v>EF.8</v>
      </c>
      <c r="R557" t="str">
        <f t="shared" si="37"/>
        <v>EF.8.2</v>
      </c>
      <c r="S557" t="s">
        <v>707</v>
      </c>
      <c r="V557" s="21"/>
      <c r="W557" s="21"/>
      <c r="X557" s="21"/>
      <c r="Y557" t="s">
        <v>329</v>
      </c>
      <c r="Z557">
        <v>3</v>
      </c>
      <c r="AB557" t="s">
        <v>275</v>
      </c>
      <c r="AC557" t="s">
        <v>565</v>
      </c>
      <c r="AD557" t="s">
        <v>705</v>
      </c>
      <c r="AE557" t="s">
        <v>707</v>
      </c>
      <c r="AF557" t="s">
        <v>321</v>
      </c>
      <c r="AG557" t="s">
        <v>496</v>
      </c>
      <c r="AH557" s="7" t="s">
        <v>537</v>
      </c>
      <c r="AI557" t="s">
        <v>320</v>
      </c>
      <c r="AJ557" t="s">
        <v>320</v>
      </c>
      <c r="AK557" s="43" t="s">
        <v>582</v>
      </c>
    </row>
    <row r="558" spans="1:37" ht="13.25" customHeight="1" x14ac:dyDescent="0.2">
      <c r="A558" s="18" t="s">
        <v>328</v>
      </c>
      <c r="B558" s="18" t="s">
        <v>327</v>
      </c>
      <c r="C558" s="18" t="s">
        <v>304</v>
      </c>
      <c r="D558" s="18" t="s">
        <v>305</v>
      </c>
      <c r="E558" s="18" t="s">
        <v>305</v>
      </c>
      <c r="F558" s="18" t="s">
        <v>306</v>
      </c>
      <c r="G558" s="18" t="s">
        <v>306</v>
      </c>
      <c r="I558" t="str">
        <f t="shared" si="38"/>
        <v>2018-01-01</v>
      </c>
      <c r="J558" t="s">
        <v>36</v>
      </c>
      <c r="M558" t="s">
        <v>516</v>
      </c>
      <c r="N558" t="s">
        <v>107</v>
      </c>
      <c r="O558">
        <v>8</v>
      </c>
      <c r="P558">
        <v>3</v>
      </c>
      <c r="Q558" t="str">
        <f t="shared" si="36"/>
        <v>EF.8</v>
      </c>
      <c r="R558" t="str">
        <f t="shared" si="37"/>
        <v>EF.8.3</v>
      </c>
      <c r="S558" s="49" t="s">
        <v>708</v>
      </c>
      <c r="V558" s="21"/>
      <c r="W558" s="21"/>
      <c r="X558" s="21"/>
      <c r="Y558" t="s">
        <v>329</v>
      </c>
      <c r="Z558">
        <v>3</v>
      </c>
      <c r="AB558" t="s">
        <v>275</v>
      </c>
      <c r="AC558" t="s">
        <v>565</v>
      </c>
      <c r="AD558" t="s">
        <v>705</v>
      </c>
      <c r="AE558" t="s">
        <v>708</v>
      </c>
      <c r="AF558" t="s">
        <v>321</v>
      </c>
      <c r="AG558" t="s">
        <v>520</v>
      </c>
      <c r="AH558" s="7" t="s">
        <v>746</v>
      </c>
      <c r="AI558" t="s">
        <v>320</v>
      </c>
      <c r="AJ558" t="s">
        <v>320</v>
      </c>
      <c r="AK558" s="43" t="s">
        <v>337</v>
      </c>
    </row>
    <row r="559" spans="1:37" ht="13.25" customHeight="1" x14ac:dyDescent="0.2">
      <c r="A559" s="18" t="s">
        <v>328</v>
      </c>
      <c r="B559" s="18" t="s">
        <v>327</v>
      </c>
      <c r="C559" s="18" t="s">
        <v>304</v>
      </c>
      <c r="D559" s="18" t="s">
        <v>305</v>
      </c>
      <c r="E559" s="18" t="s">
        <v>305</v>
      </c>
      <c r="F559" s="18" t="s">
        <v>306</v>
      </c>
      <c r="G559" s="18" t="s">
        <v>306</v>
      </c>
      <c r="I559" t="str">
        <f t="shared" si="38"/>
        <v>2018-01-01</v>
      </c>
      <c r="J559" t="s">
        <v>36</v>
      </c>
      <c r="M559" t="s">
        <v>521</v>
      </c>
      <c r="N559" t="s">
        <v>107</v>
      </c>
      <c r="O559">
        <v>8</v>
      </c>
      <c r="P559">
        <v>4</v>
      </c>
      <c r="Q559" t="str">
        <f t="shared" ref="Q559:Q622" si="41">_xlfn.CONCAT($N559,".",$O559)</f>
        <v>EF.8</v>
      </c>
      <c r="R559" t="str">
        <f t="shared" ref="R559:R622" si="42">_xlfn.CONCAT($N559,".",$O559,".",$P559)</f>
        <v>EF.8.4</v>
      </c>
      <c r="S559" t="s">
        <v>709</v>
      </c>
      <c r="V559" s="21" t="s">
        <v>539</v>
      </c>
      <c r="W559" s="21"/>
      <c r="X559" s="21"/>
      <c r="Y559" t="s">
        <v>329</v>
      </c>
      <c r="Z559">
        <v>3</v>
      </c>
      <c r="AB559" t="s">
        <v>275</v>
      </c>
      <c r="AC559" t="s">
        <v>565</v>
      </c>
      <c r="AD559" t="s">
        <v>705</v>
      </c>
      <c r="AE559" t="s">
        <v>709</v>
      </c>
      <c r="AF559" t="s">
        <v>321</v>
      </c>
      <c r="AG559" t="s">
        <v>522</v>
      </c>
      <c r="AH559" s="7" t="s">
        <v>746</v>
      </c>
      <c r="AI559" t="s">
        <v>320</v>
      </c>
      <c r="AJ559" t="s">
        <v>320</v>
      </c>
      <c r="AK559" s="25" t="s">
        <v>586</v>
      </c>
    </row>
    <row r="560" spans="1:37" ht="13.25" customHeight="1" x14ac:dyDescent="0.2">
      <c r="A560" s="18" t="s">
        <v>328</v>
      </c>
      <c r="B560" s="18" t="s">
        <v>327</v>
      </c>
      <c r="C560" s="18" t="s">
        <v>304</v>
      </c>
      <c r="D560" s="18" t="s">
        <v>305</v>
      </c>
      <c r="E560" s="18" t="s">
        <v>305</v>
      </c>
      <c r="F560" s="18" t="s">
        <v>306</v>
      </c>
      <c r="G560" s="18" t="s">
        <v>306</v>
      </c>
      <c r="I560" t="str">
        <f t="shared" si="38"/>
        <v>2018-01-01</v>
      </c>
      <c r="J560" t="s">
        <v>36</v>
      </c>
      <c r="M560" t="s">
        <v>523</v>
      </c>
      <c r="N560" t="s">
        <v>107</v>
      </c>
      <c r="O560">
        <v>8</v>
      </c>
      <c r="P560">
        <v>5</v>
      </c>
      <c r="Q560" t="str">
        <f t="shared" si="41"/>
        <v>EF.8</v>
      </c>
      <c r="R560" t="str">
        <f t="shared" si="42"/>
        <v>EF.8.5</v>
      </c>
      <c r="S560" t="s">
        <v>710</v>
      </c>
      <c r="T560" s="32"/>
      <c r="V560" s="21"/>
      <c r="W560" s="21"/>
      <c r="X560" s="21"/>
      <c r="Y560" t="s">
        <v>329</v>
      </c>
      <c r="Z560">
        <v>3</v>
      </c>
      <c r="AB560" t="s">
        <v>275</v>
      </c>
      <c r="AC560" t="s">
        <v>565</v>
      </c>
      <c r="AD560" t="s">
        <v>705</v>
      </c>
      <c r="AE560" t="s">
        <v>710</v>
      </c>
      <c r="AF560" t="s">
        <v>321</v>
      </c>
      <c r="AG560" t="s">
        <v>525</v>
      </c>
      <c r="AH560" s="7" t="s">
        <v>747</v>
      </c>
      <c r="AI560" t="s">
        <v>320</v>
      </c>
      <c r="AJ560" t="s">
        <v>320</v>
      </c>
      <c r="AK560" s="20" t="s">
        <v>337</v>
      </c>
    </row>
    <row r="561" spans="1:37" ht="13.25" customHeight="1" x14ac:dyDescent="0.2">
      <c r="A561" s="18" t="s">
        <v>328</v>
      </c>
      <c r="B561" s="18" t="s">
        <v>327</v>
      </c>
      <c r="C561" s="18" t="s">
        <v>304</v>
      </c>
      <c r="D561" s="18" t="s">
        <v>305</v>
      </c>
      <c r="E561" s="18" t="s">
        <v>305</v>
      </c>
      <c r="F561" s="18" t="s">
        <v>306</v>
      </c>
      <c r="G561" s="18" t="s">
        <v>306</v>
      </c>
      <c r="I561" t="str">
        <f t="shared" si="38"/>
        <v>2018-01-01</v>
      </c>
      <c r="J561" t="s">
        <v>36</v>
      </c>
      <c r="M561" t="s">
        <v>526</v>
      </c>
      <c r="N561" t="s">
        <v>107</v>
      </c>
      <c r="O561">
        <v>8</v>
      </c>
      <c r="P561">
        <v>6</v>
      </c>
      <c r="Q561" t="str">
        <f t="shared" si="41"/>
        <v>EF.8</v>
      </c>
      <c r="R561" t="str">
        <f t="shared" si="42"/>
        <v>EF.8.6</v>
      </c>
      <c r="S561" t="s">
        <v>711</v>
      </c>
      <c r="V561" s="21"/>
      <c r="W561" s="21"/>
      <c r="X561" s="21"/>
      <c r="Y561" t="s">
        <v>329</v>
      </c>
      <c r="Z561">
        <v>3</v>
      </c>
      <c r="AB561" t="s">
        <v>275</v>
      </c>
      <c r="AC561" t="s">
        <v>565</v>
      </c>
      <c r="AD561" t="s">
        <v>705</v>
      </c>
      <c r="AE561" t="s">
        <v>711</v>
      </c>
      <c r="AF561" t="s">
        <v>321</v>
      </c>
      <c r="AG561" t="s">
        <v>527</v>
      </c>
      <c r="AH561" s="7" t="s">
        <v>747</v>
      </c>
      <c r="AI561" t="s">
        <v>320</v>
      </c>
      <c r="AJ561" t="s">
        <v>320</v>
      </c>
      <c r="AK561" s="20" t="s">
        <v>337</v>
      </c>
    </row>
    <row r="562" spans="1:37" ht="13.25" customHeight="1" x14ac:dyDescent="0.2">
      <c r="A562" s="18" t="s">
        <v>328</v>
      </c>
      <c r="B562" s="18" t="s">
        <v>327</v>
      </c>
      <c r="C562" s="18" t="s">
        <v>304</v>
      </c>
      <c r="D562" s="18" t="s">
        <v>305</v>
      </c>
      <c r="E562" s="18" t="s">
        <v>305</v>
      </c>
      <c r="F562" s="18" t="s">
        <v>306</v>
      </c>
      <c r="G562" s="18" t="s">
        <v>306</v>
      </c>
      <c r="I562" t="str">
        <f t="shared" si="38"/>
        <v>2018-01-01</v>
      </c>
      <c r="J562" t="s">
        <v>36</v>
      </c>
      <c r="M562" t="s">
        <v>475</v>
      </c>
      <c r="N562" t="s">
        <v>107</v>
      </c>
      <c r="O562">
        <v>9</v>
      </c>
      <c r="P562">
        <v>1</v>
      </c>
      <c r="Q562" t="str">
        <f t="shared" si="41"/>
        <v>EF.9</v>
      </c>
      <c r="R562" t="str">
        <f t="shared" si="42"/>
        <v>EF.9.1</v>
      </c>
      <c r="S562" s="49" t="s">
        <v>698</v>
      </c>
      <c r="T562" s="37">
        <v>24.47</v>
      </c>
      <c r="V562" s="21" t="s">
        <v>584</v>
      </c>
      <c r="W562">
        <f t="shared" ref="W562:W567" si="43">T562</f>
        <v>24.47</v>
      </c>
      <c r="X562" t="str">
        <f t="shared" ref="X562:X567" si="44">V562</f>
        <v>yen</v>
      </c>
      <c r="Y562" t="s">
        <v>329</v>
      </c>
      <c r="Z562">
        <v>3</v>
      </c>
      <c r="AB562" t="s">
        <v>275</v>
      </c>
      <c r="AC562" t="s">
        <v>565</v>
      </c>
      <c r="AD562" t="s">
        <v>697</v>
      </c>
      <c r="AE562" t="s">
        <v>698</v>
      </c>
      <c r="AF562" t="s">
        <v>321</v>
      </c>
      <c r="AG562" t="s">
        <v>477</v>
      </c>
      <c r="AH562" s="7" t="s">
        <v>744</v>
      </c>
      <c r="AI562" t="s">
        <v>320</v>
      </c>
      <c r="AJ562" t="s">
        <v>320</v>
      </c>
      <c r="AK562" t="s">
        <v>320</v>
      </c>
    </row>
    <row r="563" spans="1:37" ht="13.25" customHeight="1" x14ac:dyDescent="0.2">
      <c r="A563" s="18" t="s">
        <v>328</v>
      </c>
      <c r="B563" s="18" t="s">
        <v>327</v>
      </c>
      <c r="C563" s="18" t="s">
        <v>304</v>
      </c>
      <c r="D563" s="18" t="s">
        <v>305</v>
      </c>
      <c r="E563" s="18" t="s">
        <v>305</v>
      </c>
      <c r="F563" s="18" t="s">
        <v>306</v>
      </c>
      <c r="G563" s="18" t="s">
        <v>306</v>
      </c>
      <c r="I563" t="str">
        <f t="shared" si="38"/>
        <v>2018-01-01</v>
      </c>
      <c r="J563" t="s">
        <v>36</v>
      </c>
      <c r="M563" t="s">
        <v>478</v>
      </c>
      <c r="N563" t="s">
        <v>107</v>
      </c>
      <c r="O563">
        <v>9</v>
      </c>
      <c r="P563">
        <v>2</v>
      </c>
      <c r="Q563" t="str">
        <f t="shared" si="41"/>
        <v>EF.9</v>
      </c>
      <c r="R563" t="str">
        <f t="shared" si="42"/>
        <v>EF.9.2</v>
      </c>
      <c r="S563" s="49" t="s">
        <v>699</v>
      </c>
      <c r="T563" s="37">
        <v>23.05</v>
      </c>
      <c r="V563" s="21" t="s">
        <v>584</v>
      </c>
      <c r="W563">
        <f t="shared" si="43"/>
        <v>23.05</v>
      </c>
      <c r="X563" t="str">
        <f t="shared" si="44"/>
        <v>yen</v>
      </c>
      <c r="Y563" t="s">
        <v>329</v>
      </c>
      <c r="Z563">
        <v>3</v>
      </c>
      <c r="AB563" t="s">
        <v>275</v>
      </c>
      <c r="AC563" t="s">
        <v>565</v>
      </c>
      <c r="AD563" t="s">
        <v>697</v>
      </c>
      <c r="AE563" t="s">
        <v>699</v>
      </c>
      <c r="AF563" t="s">
        <v>321</v>
      </c>
      <c r="AG563" t="s">
        <v>479</v>
      </c>
      <c r="AH563" s="7" t="s">
        <v>744</v>
      </c>
      <c r="AI563" t="s">
        <v>320</v>
      </c>
      <c r="AJ563" t="s">
        <v>320</v>
      </c>
      <c r="AK563" t="s">
        <v>320</v>
      </c>
    </row>
    <row r="564" spans="1:37" ht="13.25" customHeight="1" x14ac:dyDescent="0.2">
      <c r="A564" s="18" t="s">
        <v>328</v>
      </c>
      <c r="B564" s="18" t="s">
        <v>327</v>
      </c>
      <c r="C564" s="18" t="s">
        <v>304</v>
      </c>
      <c r="D564" s="18" t="s">
        <v>305</v>
      </c>
      <c r="E564" s="18" t="s">
        <v>305</v>
      </c>
      <c r="F564" s="18" t="s">
        <v>306</v>
      </c>
      <c r="G564" s="18" t="s">
        <v>306</v>
      </c>
      <c r="I564" t="str">
        <f t="shared" si="38"/>
        <v>2018-01-01</v>
      </c>
      <c r="J564" t="s">
        <v>36</v>
      </c>
      <c r="M564" t="s">
        <v>480</v>
      </c>
      <c r="N564" t="s">
        <v>107</v>
      </c>
      <c r="O564">
        <v>9</v>
      </c>
      <c r="P564">
        <v>3</v>
      </c>
      <c r="Q564" t="str">
        <f t="shared" si="41"/>
        <v>EF.9</v>
      </c>
      <c r="R564" t="str">
        <f t="shared" si="42"/>
        <v>EF.9.3</v>
      </c>
      <c r="S564" s="49" t="s">
        <v>700</v>
      </c>
      <c r="T564" s="37">
        <v>23.05</v>
      </c>
      <c r="V564" s="21" t="s">
        <v>584</v>
      </c>
      <c r="W564">
        <f t="shared" si="43"/>
        <v>23.05</v>
      </c>
      <c r="X564" t="str">
        <f t="shared" si="44"/>
        <v>yen</v>
      </c>
      <c r="Y564" t="s">
        <v>329</v>
      </c>
      <c r="Z564">
        <v>3</v>
      </c>
      <c r="AB564" t="s">
        <v>275</v>
      </c>
      <c r="AC564" t="s">
        <v>565</v>
      </c>
      <c r="AD564" t="s">
        <v>697</v>
      </c>
      <c r="AE564" t="s">
        <v>700</v>
      </c>
      <c r="AF564" t="s">
        <v>321</v>
      </c>
      <c r="AG564" t="s">
        <v>481</v>
      </c>
      <c r="AH564" s="7" t="s">
        <v>744</v>
      </c>
      <c r="AI564" t="s">
        <v>320</v>
      </c>
      <c r="AJ564" t="s">
        <v>320</v>
      </c>
      <c r="AK564" t="s">
        <v>320</v>
      </c>
    </row>
    <row r="565" spans="1:37" ht="13.25" customHeight="1" x14ac:dyDescent="0.2">
      <c r="A565" s="18" t="s">
        <v>328</v>
      </c>
      <c r="B565" s="18" t="s">
        <v>327</v>
      </c>
      <c r="C565" s="18" t="s">
        <v>304</v>
      </c>
      <c r="D565" s="18" t="s">
        <v>305</v>
      </c>
      <c r="E565" s="18" t="s">
        <v>305</v>
      </c>
      <c r="F565" s="18" t="s">
        <v>306</v>
      </c>
      <c r="G565" s="18" t="s">
        <v>306</v>
      </c>
      <c r="I565" t="str">
        <f t="shared" si="38"/>
        <v>2018-01-01</v>
      </c>
      <c r="J565" t="s">
        <v>36</v>
      </c>
      <c r="M565" t="s">
        <v>482</v>
      </c>
      <c r="N565" t="s">
        <v>107</v>
      </c>
      <c r="O565">
        <v>9</v>
      </c>
      <c r="P565">
        <v>4</v>
      </c>
      <c r="Q565" t="str">
        <f t="shared" si="41"/>
        <v>EF.9</v>
      </c>
      <c r="R565" t="str">
        <f t="shared" si="42"/>
        <v>EF.9.4</v>
      </c>
      <c r="S565" s="49" t="s">
        <v>701</v>
      </c>
      <c r="T565" s="20">
        <v>13188</v>
      </c>
      <c r="V565" s="21" t="s">
        <v>584</v>
      </c>
      <c r="W565">
        <f t="shared" si="43"/>
        <v>13188</v>
      </c>
      <c r="X565" t="str">
        <f t="shared" si="44"/>
        <v>yen</v>
      </c>
      <c r="Y565" t="s">
        <v>329</v>
      </c>
      <c r="Z565">
        <v>3</v>
      </c>
      <c r="AB565" t="s">
        <v>275</v>
      </c>
      <c r="AC565" t="s">
        <v>565</v>
      </c>
      <c r="AD565" t="s">
        <v>697</v>
      </c>
      <c r="AE565" t="s">
        <v>701</v>
      </c>
      <c r="AF565" t="s">
        <v>321</v>
      </c>
      <c r="AG565" t="s">
        <v>484</v>
      </c>
      <c r="AH565" s="7" t="s">
        <v>745</v>
      </c>
      <c r="AI565" t="s">
        <v>320</v>
      </c>
      <c r="AJ565" t="s">
        <v>320</v>
      </c>
      <c r="AK565" t="s">
        <v>320</v>
      </c>
    </row>
    <row r="566" spans="1:37" ht="13.25" customHeight="1" x14ac:dyDescent="0.2">
      <c r="A566" s="18" t="s">
        <v>328</v>
      </c>
      <c r="B566" s="18" t="s">
        <v>327</v>
      </c>
      <c r="C566" s="18" t="s">
        <v>304</v>
      </c>
      <c r="D566" s="18" t="s">
        <v>305</v>
      </c>
      <c r="E566" s="18" t="s">
        <v>305</v>
      </c>
      <c r="F566" s="18" t="s">
        <v>306</v>
      </c>
      <c r="G566" s="18" t="s">
        <v>306</v>
      </c>
      <c r="I566" t="str">
        <f t="shared" si="38"/>
        <v>2018-01-01</v>
      </c>
      <c r="J566" t="s">
        <v>36</v>
      </c>
      <c r="M566" t="s">
        <v>485</v>
      </c>
      <c r="N566" t="s">
        <v>107</v>
      </c>
      <c r="O566">
        <v>9</v>
      </c>
      <c r="P566">
        <v>5</v>
      </c>
      <c r="Q566" t="str">
        <f t="shared" si="41"/>
        <v>EF.9</v>
      </c>
      <c r="R566" t="str">
        <f t="shared" si="42"/>
        <v>EF.9.5</v>
      </c>
      <c r="S566" s="49" t="s">
        <v>702</v>
      </c>
      <c r="T566" s="20">
        <v>28453</v>
      </c>
      <c r="V566" s="21" t="s">
        <v>584</v>
      </c>
      <c r="W566">
        <f t="shared" si="43"/>
        <v>28453</v>
      </c>
      <c r="X566" t="str">
        <f t="shared" si="44"/>
        <v>yen</v>
      </c>
      <c r="Y566" t="s">
        <v>329</v>
      </c>
      <c r="Z566">
        <v>3</v>
      </c>
      <c r="AB566" t="s">
        <v>275</v>
      </c>
      <c r="AC566" t="s">
        <v>565</v>
      </c>
      <c r="AD566" t="s">
        <v>697</v>
      </c>
      <c r="AE566" t="s">
        <v>702</v>
      </c>
      <c r="AF566" t="s">
        <v>321</v>
      </c>
      <c r="AG566" t="s">
        <v>487</v>
      </c>
      <c r="AH566" s="7" t="s">
        <v>745</v>
      </c>
      <c r="AI566" t="s">
        <v>320</v>
      </c>
      <c r="AJ566" t="s">
        <v>320</v>
      </c>
      <c r="AK566" t="s">
        <v>320</v>
      </c>
    </row>
    <row r="567" spans="1:37" ht="13.25" customHeight="1" x14ac:dyDescent="0.2">
      <c r="A567" s="18" t="s">
        <v>328</v>
      </c>
      <c r="B567" s="18" t="s">
        <v>327</v>
      </c>
      <c r="C567" s="18" t="s">
        <v>304</v>
      </c>
      <c r="D567" s="18" t="s">
        <v>305</v>
      </c>
      <c r="E567" s="18" t="s">
        <v>305</v>
      </c>
      <c r="F567" s="18" t="s">
        <v>306</v>
      </c>
      <c r="G567" s="18" t="s">
        <v>306</v>
      </c>
      <c r="I567" t="str">
        <f t="shared" si="38"/>
        <v>2018-01-01</v>
      </c>
      <c r="J567" t="s">
        <v>36</v>
      </c>
      <c r="M567" t="s">
        <v>488</v>
      </c>
      <c r="N567" t="s">
        <v>107</v>
      </c>
      <c r="O567">
        <v>9</v>
      </c>
      <c r="P567">
        <v>6</v>
      </c>
      <c r="Q567" t="str">
        <f t="shared" si="41"/>
        <v>EF.9</v>
      </c>
      <c r="R567" t="str">
        <f t="shared" si="42"/>
        <v>EF.9.6</v>
      </c>
      <c r="S567" s="49" t="s">
        <v>703</v>
      </c>
      <c r="T567" s="20">
        <v>50435</v>
      </c>
      <c r="V567" s="21" t="s">
        <v>577</v>
      </c>
      <c r="W567">
        <f t="shared" si="43"/>
        <v>50435</v>
      </c>
      <c r="X567" t="str">
        <f t="shared" si="44"/>
        <v>number</v>
      </c>
      <c r="Y567" t="s">
        <v>329</v>
      </c>
      <c r="Z567">
        <v>3</v>
      </c>
      <c r="AB567" t="s">
        <v>275</v>
      </c>
      <c r="AC567" t="s">
        <v>565</v>
      </c>
      <c r="AD567" t="s">
        <v>697</v>
      </c>
      <c r="AE567" t="s">
        <v>703</v>
      </c>
      <c r="AF567" t="s">
        <v>321</v>
      </c>
      <c r="AG567" t="s">
        <v>490</v>
      </c>
      <c r="AH567" s="7" t="s">
        <v>743</v>
      </c>
      <c r="AI567" t="s">
        <v>320</v>
      </c>
      <c r="AJ567" t="s">
        <v>320</v>
      </c>
      <c r="AK567" t="s">
        <v>320</v>
      </c>
    </row>
    <row r="568" spans="1:37" ht="13.25" customHeight="1" x14ac:dyDescent="0.2">
      <c r="A568" s="18" t="s">
        <v>328</v>
      </c>
      <c r="B568" s="18" t="s">
        <v>327</v>
      </c>
      <c r="C568" s="18" t="s">
        <v>304</v>
      </c>
      <c r="D568" s="18" t="s">
        <v>305</v>
      </c>
      <c r="E568" s="18" t="s">
        <v>305</v>
      </c>
      <c r="F568" s="18" t="s">
        <v>306</v>
      </c>
      <c r="G568" s="18" t="s">
        <v>306</v>
      </c>
      <c r="I568" t="str">
        <f t="shared" si="38"/>
        <v>2018-01-01</v>
      </c>
      <c r="J568" t="s">
        <v>36</v>
      </c>
      <c r="M568" t="s">
        <v>491</v>
      </c>
      <c r="N568" t="s">
        <v>107</v>
      </c>
      <c r="O568">
        <v>9</v>
      </c>
      <c r="P568">
        <v>7</v>
      </c>
      <c r="Q568" t="str">
        <f t="shared" si="41"/>
        <v>EF.9</v>
      </c>
      <c r="R568" t="str">
        <f t="shared" si="42"/>
        <v>EF.9.7</v>
      </c>
      <c r="S568" t="s">
        <v>704</v>
      </c>
      <c r="V568" s="21"/>
      <c r="W568" s="21"/>
      <c r="X568" s="21"/>
      <c r="Y568" t="s">
        <v>329</v>
      </c>
      <c r="Z568">
        <v>3</v>
      </c>
      <c r="AB568" t="s">
        <v>275</v>
      </c>
      <c r="AC568" t="s">
        <v>565</v>
      </c>
      <c r="AD568" t="s">
        <v>697</v>
      </c>
      <c r="AE568" t="s">
        <v>704</v>
      </c>
      <c r="AF568" t="s">
        <v>321</v>
      </c>
      <c r="AG568" t="s">
        <v>492</v>
      </c>
      <c r="AH568" s="7" t="s">
        <v>743</v>
      </c>
      <c r="AI568" t="s">
        <v>320</v>
      </c>
      <c r="AJ568" t="s">
        <v>320</v>
      </c>
      <c r="AK568" s="43" t="s">
        <v>337</v>
      </c>
    </row>
    <row r="569" spans="1:37" ht="13.25" customHeight="1" x14ac:dyDescent="0.2">
      <c r="A569" s="18" t="s">
        <v>328</v>
      </c>
      <c r="B569" s="18" t="s">
        <v>327</v>
      </c>
      <c r="C569" s="18" t="s">
        <v>304</v>
      </c>
      <c r="D569" s="18" t="s">
        <v>305</v>
      </c>
      <c r="E569" s="18" t="s">
        <v>305</v>
      </c>
      <c r="F569" s="18" t="s">
        <v>306</v>
      </c>
      <c r="G569" s="18" t="s">
        <v>306</v>
      </c>
      <c r="I569" t="str">
        <f t="shared" si="38"/>
        <v>2018-01-01</v>
      </c>
      <c r="J569" t="s">
        <v>36</v>
      </c>
      <c r="M569" t="s">
        <v>530</v>
      </c>
      <c r="N569" t="s">
        <v>107</v>
      </c>
      <c r="O569">
        <v>9</v>
      </c>
      <c r="P569">
        <v>8</v>
      </c>
      <c r="Q569" t="str">
        <f t="shared" si="41"/>
        <v>EF.9</v>
      </c>
      <c r="R569" t="str">
        <f t="shared" si="42"/>
        <v>EF.9.8</v>
      </c>
      <c r="S569" t="s">
        <v>712</v>
      </c>
      <c r="V569" s="21" t="s">
        <v>539</v>
      </c>
      <c r="W569" s="21"/>
      <c r="X569" s="21"/>
      <c r="Y569" t="s">
        <v>329</v>
      </c>
      <c r="Z569">
        <v>3</v>
      </c>
      <c r="AB569" t="s">
        <v>275</v>
      </c>
      <c r="AC569" t="s">
        <v>565</v>
      </c>
      <c r="AD569" t="s">
        <v>697</v>
      </c>
      <c r="AE569" t="s">
        <v>712</v>
      </c>
      <c r="AF569" t="s">
        <v>321</v>
      </c>
      <c r="AG569" t="s">
        <v>532</v>
      </c>
      <c r="AH569" s="7" t="s">
        <v>742</v>
      </c>
      <c r="AI569" t="s">
        <v>320</v>
      </c>
      <c r="AJ569" t="s">
        <v>320</v>
      </c>
      <c r="AK569" s="25" t="s">
        <v>585</v>
      </c>
    </row>
    <row r="570" spans="1:37" ht="13.25" customHeight="1" x14ac:dyDescent="0.2">
      <c r="A570" s="18" t="s">
        <v>328</v>
      </c>
      <c r="B570" s="18" t="s">
        <v>327</v>
      </c>
      <c r="C570" s="18" t="s">
        <v>304</v>
      </c>
      <c r="D570" s="18" t="s">
        <v>305</v>
      </c>
      <c r="E570" s="18" t="s">
        <v>305</v>
      </c>
      <c r="F570" s="18" t="s">
        <v>306</v>
      </c>
      <c r="G570" s="18" t="s">
        <v>306</v>
      </c>
      <c r="I570" t="str">
        <f t="shared" si="38"/>
        <v>2018-01-01</v>
      </c>
      <c r="J570" s="22" t="s">
        <v>36</v>
      </c>
      <c r="M570" t="s">
        <v>29</v>
      </c>
      <c r="N570" t="s">
        <v>38</v>
      </c>
      <c r="O570">
        <v>1</v>
      </c>
      <c r="P570">
        <v>1</v>
      </c>
      <c r="Q570" t="str">
        <f t="shared" si="41"/>
        <v>Em.1</v>
      </c>
      <c r="R570" t="str">
        <f t="shared" si="42"/>
        <v>Em.1.1</v>
      </c>
      <c r="S570" t="s">
        <v>307</v>
      </c>
      <c r="T570" s="20">
        <v>81600000</v>
      </c>
      <c r="V570" t="s">
        <v>326</v>
      </c>
      <c r="W570" s="36">
        <f>T570</f>
        <v>81600000</v>
      </c>
      <c r="X570" s="7" t="s">
        <v>39</v>
      </c>
      <c r="Y570" t="s">
        <v>329</v>
      </c>
      <c r="Z570">
        <v>3</v>
      </c>
      <c r="AB570" t="s">
        <v>275</v>
      </c>
      <c r="AC570" t="s">
        <v>318</v>
      </c>
      <c r="AD570" t="s">
        <v>319</v>
      </c>
      <c r="AE570">
        <v>0</v>
      </c>
      <c r="AF570" t="s">
        <v>321</v>
      </c>
      <c r="AG570" t="s">
        <v>309</v>
      </c>
      <c r="AH570" s="7" t="s">
        <v>786</v>
      </c>
      <c r="AI570" t="s">
        <v>322</v>
      </c>
      <c r="AJ570" t="s">
        <v>323</v>
      </c>
      <c r="AK570" t="s">
        <v>783</v>
      </c>
    </row>
    <row r="571" spans="1:37" ht="13.25" customHeight="1" x14ac:dyDescent="0.2">
      <c r="A571" s="18" t="s">
        <v>328</v>
      </c>
      <c r="B571" s="18" t="s">
        <v>327</v>
      </c>
      <c r="C571" s="18" t="s">
        <v>304</v>
      </c>
      <c r="D571" s="18" t="s">
        <v>305</v>
      </c>
      <c r="E571" s="18" t="s">
        <v>305</v>
      </c>
      <c r="F571" s="18" t="s">
        <v>306</v>
      </c>
      <c r="G571" s="18" t="s">
        <v>306</v>
      </c>
      <c r="I571" t="str">
        <f t="shared" si="38"/>
        <v>2018-01-01</v>
      </c>
      <c r="J571" t="s">
        <v>36</v>
      </c>
      <c r="M571" t="s">
        <v>442</v>
      </c>
      <c r="N571" t="s">
        <v>38</v>
      </c>
      <c r="O571">
        <v>14</v>
      </c>
      <c r="P571">
        <v>7</v>
      </c>
      <c r="Q571" t="str">
        <f t="shared" si="41"/>
        <v>Em.14</v>
      </c>
      <c r="R571" t="str">
        <f t="shared" si="42"/>
        <v>Em.14.7</v>
      </c>
      <c r="S571" t="s">
        <v>752</v>
      </c>
      <c r="V571" s="21" t="s">
        <v>539</v>
      </c>
      <c r="W571" s="21"/>
      <c r="X571" s="21"/>
      <c r="Y571" t="s">
        <v>329</v>
      </c>
      <c r="Z571">
        <v>3</v>
      </c>
      <c r="AB571" t="s">
        <v>275</v>
      </c>
      <c r="AC571" t="s">
        <v>318</v>
      </c>
      <c r="AD571" t="s">
        <v>685</v>
      </c>
      <c r="AE571" t="s">
        <v>686</v>
      </c>
      <c r="AF571" t="s">
        <v>321</v>
      </c>
      <c r="AG571" t="s">
        <v>443</v>
      </c>
      <c r="AH571" s="7" t="s">
        <v>742</v>
      </c>
      <c r="AI571" t="s">
        <v>320</v>
      </c>
      <c r="AJ571" t="s">
        <v>320</v>
      </c>
      <c r="AK571" s="25" t="s">
        <v>581</v>
      </c>
    </row>
    <row r="572" spans="1:37" ht="13.25" customHeight="1" x14ac:dyDescent="0.2">
      <c r="A572" s="18" t="s">
        <v>328</v>
      </c>
      <c r="B572" s="18" t="s">
        <v>327</v>
      </c>
      <c r="C572" s="18" t="s">
        <v>304</v>
      </c>
      <c r="D572" s="18" t="s">
        <v>305</v>
      </c>
      <c r="E572" s="18" t="s">
        <v>305</v>
      </c>
      <c r="F572" s="18" t="s">
        <v>306</v>
      </c>
      <c r="G572" s="18" t="s">
        <v>306</v>
      </c>
      <c r="I572" t="str">
        <f t="shared" si="38"/>
        <v>2018-01-01</v>
      </c>
      <c r="J572" s="22" t="s">
        <v>36</v>
      </c>
      <c r="M572" t="s">
        <v>152</v>
      </c>
      <c r="N572" t="s">
        <v>38</v>
      </c>
      <c r="O572">
        <v>17</v>
      </c>
      <c r="P572">
        <v>10</v>
      </c>
      <c r="Q572" t="str">
        <f t="shared" si="41"/>
        <v>Em.17</v>
      </c>
      <c r="R572" t="str">
        <f t="shared" si="42"/>
        <v>Em.17.10</v>
      </c>
      <c r="S572" t="s">
        <v>735</v>
      </c>
      <c r="T572">
        <v>18000</v>
      </c>
      <c r="V572" t="s">
        <v>346</v>
      </c>
      <c r="W572" s="41">
        <f>T572</f>
        <v>18000</v>
      </c>
      <c r="X572" s="7" t="s">
        <v>784</v>
      </c>
      <c r="Y572" t="s">
        <v>329</v>
      </c>
      <c r="Z572">
        <v>3</v>
      </c>
      <c r="AB572" t="s">
        <v>275</v>
      </c>
      <c r="AC572" t="s">
        <v>318</v>
      </c>
      <c r="AD572" t="s">
        <v>344</v>
      </c>
      <c r="AE572" t="s">
        <v>671</v>
      </c>
      <c r="AF572" t="s">
        <v>321</v>
      </c>
      <c r="AG572" t="s">
        <v>342</v>
      </c>
      <c r="AH572" s="7" t="s">
        <v>789</v>
      </c>
      <c r="AI572" t="s">
        <v>320</v>
      </c>
      <c r="AJ572" t="s">
        <v>320</v>
      </c>
      <c r="AK572" t="s">
        <v>320</v>
      </c>
    </row>
    <row r="573" spans="1:37" ht="13.25" customHeight="1" x14ac:dyDescent="0.2">
      <c r="A573" s="18" t="s">
        <v>328</v>
      </c>
      <c r="B573" s="18" t="s">
        <v>327</v>
      </c>
      <c r="C573" s="18" t="s">
        <v>304</v>
      </c>
      <c r="D573" s="18" t="s">
        <v>305</v>
      </c>
      <c r="E573" s="18" t="s">
        <v>305</v>
      </c>
      <c r="F573" s="18" t="s">
        <v>306</v>
      </c>
      <c r="G573" s="18" t="s">
        <v>306</v>
      </c>
      <c r="I573" t="str">
        <f t="shared" si="38"/>
        <v>2018-01-01</v>
      </c>
      <c r="J573" s="22" t="s">
        <v>36</v>
      </c>
      <c r="M573" t="s">
        <v>774</v>
      </c>
      <c r="N573" t="s">
        <v>38</v>
      </c>
      <c r="O573">
        <v>17</v>
      </c>
      <c r="P573">
        <v>11</v>
      </c>
      <c r="Q573" t="str">
        <f t="shared" si="41"/>
        <v>Em.17</v>
      </c>
      <c r="R573" t="str">
        <f t="shared" si="42"/>
        <v>Em.17.11</v>
      </c>
      <c r="S573" t="s">
        <v>737</v>
      </c>
      <c r="Y573" t="s">
        <v>329</v>
      </c>
      <c r="Z573">
        <v>3</v>
      </c>
      <c r="AB573" t="s">
        <v>275</v>
      </c>
      <c r="AC573" t="s">
        <v>318</v>
      </c>
      <c r="AD573" t="s">
        <v>344</v>
      </c>
      <c r="AE573" t="s">
        <v>663</v>
      </c>
      <c r="AF573" t="s">
        <v>321</v>
      </c>
      <c r="AG573" t="s">
        <v>353</v>
      </c>
      <c r="AH573" s="7" t="s">
        <v>789</v>
      </c>
      <c r="AI573" t="s">
        <v>320</v>
      </c>
      <c r="AJ573" t="s">
        <v>320</v>
      </c>
      <c r="AK573" t="s">
        <v>124</v>
      </c>
    </row>
    <row r="574" spans="1:37" ht="13.25" customHeight="1" x14ac:dyDescent="0.2">
      <c r="A574" s="18" t="s">
        <v>328</v>
      </c>
      <c r="B574" s="18" t="s">
        <v>327</v>
      </c>
      <c r="C574" s="18" t="s">
        <v>304</v>
      </c>
      <c r="D574" s="18" t="s">
        <v>305</v>
      </c>
      <c r="E574" s="18" t="s">
        <v>305</v>
      </c>
      <c r="F574" s="18" t="s">
        <v>306</v>
      </c>
      <c r="G574" s="18" t="s">
        <v>306</v>
      </c>
      <c r="I574" t="str">
        <f t="shared" si="38"/>
        <v>2018-01-01</v>
      </c>
      <c r="J574" s="22" t="s">
        <v>36</v>
      </c>
      <c r="M574" t="s">
        <v>145</v>
      </c>
      <c r="N574" t="s">
        <v>38</v>
      </c>
      <c r="O574">
        <v>17</v>
      </c>
      <c r="P574">
        <v>13</v>
      </c>
      <c r="Q574" t="str">
        <f t="shared" si="41"/>
        <v>Em.17</v>
      </c>
      <c r="R574" t="str">
        <f t="shared" si="42"/>
        <v>Em.17.13</v>
      </c>
      <c r="S574" t="s">
        <v>739</v>
      </c>
      <c r="T574">
        <v>6000</v>
      </c>
      <c r="W574" s="41">
        <f>T574</f>
        <v>6000</v>
      </c>
      <c r="X574" s="7" t="s">
        <v>784</v>
      </c>
      <c r="Y574" t="s">
        <v>329</v>
      </c>
      <c r="Z574">
        <v>3</v>
      </c>
      <c r="AB574" t="s">
        <v>275</v>
      </c>
      <c r="AC574" t="s">
        <v>318</v>
      </c>
      <c r="AD574" t="s">
        <v>344</v>
      </c>
      <c r="AE574" t="s">
        <v>363</v>
      </c>
      <c r="AF574" t="s">
        <v>321</v>
      </c>
      <c r="AG574" t="s">
        <v>361</v>
      </c>
      <c r="AH574" s="7" t="s">
        <v>789</v>
      </c>
      <c r="AI574" t="s">
        <v>320</v>
      </c>
      <c r="AJ574" t="s">
        <v>320</v>
      </c>
      <c r="AK574" t="s">
        <v>320</v>
      </c>
    </row>
    <row r="575" spans="1:37" ht="13.25" customHeight="1" x14ac:dyDescent="0.2">
      <c r="A575" s="18" t="s">
        <v>328</v>
      </c>
      <c r="B575" s="18" t="s">
        <v>327</v>
      </c>
      <c r="C575" s="18" t="s">
        <v>304</v>
      </c>
      <c r="D575" s="18" t="s">
        <v>305</v>
      </c>
      <c r="E575" s="18" t="s">
        <v>305</v>
      </c>
      <c r="F575" s="18" t="s">
        <v>306</v>
      </c>
      <c r="G575" s="18" t="s">
        <v>306</v>
      </c>
      <c r="I575" t="str">
        <f t="shared" si="38"/>
        <v>2018-01-01</v>
      </c>
      <c r="J575" s="22" t="s">
        <v>36</v>
      </c>
      <c r="M575" t="s">
        <v>450</v>
      </c>
      <c r="N575" t="s">
        <v>38</v>
      </c>
      <c r="O575">
        <v>17</v>
      </c>
      <c r="P575">
        <v>6</v>
      </c>
      <c r="Q575" t="str">
        <f t="shared" si="41"/>
        <v>Em.17</v>
      </c>
      <c r="R575" t="str">
        <f t="shared" si="42"/>
        <v>Em.17.6</v>
      </c>
      <c r="S575" t="s">
        <v>755</v>
      </c>
      <c r="Y575" t="s">
        <v>329</v>
      </c>
      <c r="Z575">
        <v>3</v>
      </c>
      <c r="AB575" t="s">
        <v>275</v>
      </c>
      <c r="AC575" t="s">
        <v>318</v>
      </c>
      <c r="AD575" t="s">
        <v>344</v>
      </c>
      <c r="AE575" t="s">
        <v>451</v>
      </c>
      <c r="AF575" t="s">
        <v>321</v>
      </c>
      <c r="AG575" t="s">
        <v>452</v>
      </c>
      <c r="AH575" s="7" t="s">
        <v>789</v>
      </c>
      <c r="AI575" t="s">
        <v>320</v>
      </c>
      <c r="AJ575" t="s">
        <v>320</v>
      </c>
      <c r="AK575" t="s">
        <v>124</v>
      </c>
    </row>
    <row r="576" spans="1:37" ht="13.25" customHeight="1" x14ac:dyDescent="0.2">
      <c r="A576" s="18" t="s">
        <v>328</v>
      </c>
      <c r="B576" s="18" t="s">
        <v>327</v>
      </c>
      <c r="C576" s="18" t="s">
        <v>304</v>
      </c>
      <c r="D576" s="18" t="s">
        <v>305</v>
      </c>
      <c r="E576" s="18" t="s">
        <v>305</v>
      </c>
      <c r="F576" s="18" t="s">
        <v>306</v>
      </c>
      <c r="G576" s="18" t="s">
        <v>306</v>
      </c>
      <c r="I576" t="str">
        <f t="shared" si="38"/>
        <v>2018-01-01</v>
      </c>
      <c r="J576" s="22" t="s">
        <v>36</v>
      </c>
      <c r="M576" t="s">
        <v>453</v>
      </c>
      <c r="N576" t="s">
        <v>38</v>
      </c>
      <c r="O576">
        <v>17</v>
      </c>
      <c r="P576">
        <v>8</v>
      </c>
      <c r="Q576" t="str">
        <f t="shared" si="41"/>
        <v>Em.17</v>
      </c>
      <c r="R576" t="str">
        <f t="shared" si="42"/>
        <v>Em.17.8</v>
      </c>
      <c r="S576" t="s">
        <v>759</v>
      </c>
      <c r="Y576" t="s">
        <v>329</v>
      </c>
      <c r="Z576">
        <v>3</v>
      </c>
      <c r="AB576" t="s">
        <v>275</v>
      </c>
      <c r="AC576" t="s">
        <v>318</v>
      </c>
      <c r="AD576" t="s">
        <v>344</v>
      </c>
      <c r="AE576" t="s">
        <v>454</v>
      </c>
      <c r="AF576" t="s">
        <v>321</v>
      </c>
      <c r="AG576" t="s">
        <v>456</v>
      </c>
      <c r="AH576" s="7" t="s">
        <v>789</v>
      </c>
      <c r="AI576" t="s">
        <v>320</v>
      </c>
      <c r="AJ576" t="s">
        <v>320</v>
      </c>
      <c r="AK576" t="s">
        <v>124</v>
      </c>
    </row>
    <row r="577" spans="1:37" ht="13.25" customHeight="1" x14ac:dyDescent="0.2">
      <c r="A577" s="18" t="s">
        <v>328</v>
      </c>
      <c r="B577" s="18" t="s">
        <v>327</v>
      </c>
      <c r="C577" s="18" t="s">
        <v>304</v>
      </c>
      <c r="D577" s="18" t="s">
        <v>305</v>
      </c>
      <c r="E577" s="18" t="s">
        <v>305</v>
      </c>
      <c r="F577" s="18" t="s">
        <v>306</v>
      </c>
      <c r="G577" s="18" t="s">
        <v>306</v>
      </c>
      <c r="I577" t="str">
        <f t="shared" si="38"/>
        <v>2018-01-01</v>
      </c>
      <c r="J577" t="s">
        <v>36</v>
      </c>
      <c r="M577" t="s">
        <v>433</v>
      </c>
      <c r="N577" t="s">
        <v>38</v>
      </c>
      <c r="O577">
        <v>2</v>
      </c>
      <c r="P577">
        <v>1</v>
      </c>
      <c r="Q577" t="str">
        <f t="shared" si="41"/>
        <v>Em.2</v>
      </c>
      <c r="R577" t="str">
        <f t="shared" si="42"/>
        <v>Em.2.1</v>
      </c>
      <c r="S577" t="s">
        <v>434</v>
      </c>
      <c r="V577" s="21"/>
      <c r="W577" s="38"/>
      <c r="X577" s="21"/>
      <c r="Y577" t="s">
        <v>329</v>
      </c>
      <c r="Z577">
        <v>3</v>
      </c>
      <c r="AB577" t="s">
        <v>275</v>
      </c>
      <c r="AC577" t="s">
        <v>318</v>
      </c>
      <c r="AD577" t="s">
        <v>682</v>
      </c>
      <c r="AE577" t="s">
        <v>683</v>
      </c>
      <c r="AF577" t="s">
        <v>321</v>
      </c>
      <c r="AG577" t="s">
        <v>435</v>
      </c>
      <c r="AH577" s="7" t="s">
        <v>786</v>
      </c>
      <c r="AI577" t="s">
        <v>320</v>
      </c>
      <c r="AJ577" t="s">
        <v>320</v>
      </c>
      <c r="AK577" s="43" t="s">
        <v>337</v>
      </c>
    </row>
    <row r="578" spans="1:37" ht="13.25" customHeight="1" x14ac:dyDescent="0.2">
      <c r="A578" s="18" t="s">
        <v>328</v>
      </c>
      <c r="B578" s="18" t="s">
        <v>327</v>
      </c>
      <c r="C578" s="18" t="s">
        <v>304</v>
      </c>
      <c r="D578" s="18" t="s">
        <v>305</v>
      </c>
      <c r="E578" s="18" t="s">
        <v>305</v>
      </c>
      <c r="F578" s="18" t="s">
        <v>306</v>
      </c>
      <c r="G578" s="18" t="s">
        <v>306</v>
      </c>
      <c r="I578" t="str">
        <f t="shared" ref="I578:I641" si="45">_xlfn.CONCAT(SUBSTITUTE(J578,"FY","20"),"-01-01")</f>
        <v>2018-01-01</v>
      </c>
      <c r="J578" t="s">
        <v>36</v>
      </c>
      <c r="M578" t="s">
        <v>436</v>
      </c>
      <c r="N578" t="s">
        <v>38</v>
      </c>
      <c r="O578">
        <v>2</v>
      </c>
      <c r="P578">
        <v>2</v>
      </c>
      <c r="Q578" t="str">
        <f t="shared" si="41"/>
        <v>Em.2</v>
      </c>
      <c r="R578" t="str">
        <f t="shared" si="42"/>
        <v>Em.2.2</v>
      </c>
      <c r="S578" t="s">
        <v>437</v>
      </c>
      <c r="V578" s="21"/>
      <c r="W578" s="38"/>
      <c r="X578" s="21"/>
      <c r="Y578" t="s">
        <v>329</v>
      </c>
      <c r="Z578">
        <v>3</v>
      </c>
      <c r="AB578" t="s">
        <v>275</v>
      </c>
      <c r="AC578" t="s">
        <v>318</v>
      </c>
      <c r="AD578" t="s">
        <v>682</v>
      </c>
      <c r="AE578" t="s">
        <v>684</v>
      </c>
      <c r="AF578" t="s">
        <v>321</v>
      </c>
      <c r="AG578" t="s">
        <v>438</v>
      </c>
      <c r="AH578" s="7" t="s">
        <v>786</v>
      </c>
      <c r="AI578" t="s">
        <v>320</v>
      </c>
      <c r="AJ578" t="s">
        <v>320</v>
      </c>
      <c r="AK578" s="43" t="s">
        <v>337</v>
      </c>
    </row>
    <row r="579" spans="1:37" ht="13.25" customHeight="1" x14ac:dyDescent="0.2">
      <c r="A579" s="18" t="s">
        <v>328</v>
      </c>
      <c r="B579" s="18" t="s">
        <v>327</v>
      </c>
      <c r="C579" s="18" t="s">
        <v>304</v>
      </c>
      <c r="D579" s="18" t="s">
        <v>305</v>
      </c>
      <c r="E579" s="18" t="s">
        <v>305</v>
      </c>
      <c r="F579" s="18" t="s">
        <v>306</v>
      </c>
      <c r="G579" s="18" t="s">
        <v>306</v>
      </c>
      <c r="I579" t="str">
        <f t="shared" si="45"/>
        <v>2018-01-01</v>
      </c>
      <c r="J579" t="s">
        <v>36</v>
      </c>
      <c r="M579" t="s">
        <v>439</v>
      </c>
      <c r="N579" t="s">
        <v>38</v>
      </c>
      <c r="O579">
        <v>5</v>
      </c>
      <c r="P579">
        <v>5</v>
      </c>
      <c r="Q579" t="str">
        <f t="shared" si="41"/>
        <v>Em.5</v>
      </c>
      <c r="R579" t="str">
        <f t="shared" si="42"/>
        <v>Em.5.5</v>
      </c>
      <c r="S579" s="49" t="s">
        <v>440</v>
      </c>
      <c r="T579" s="20">
        <v>108000000</v>
      </c>
      <c r="V579" s="21" t="s">
        <v>326</v>
      </c>
      <c r="W579" s="36">
        <f>T579</f>
        <v>108000000</v>
      </c>
      <c r="X579" s="7" t="s">
        <v>39</v>
      </c>
      <c r="Y579" t="s">
        <v>329</v>
      </c>
      <c r="Z579">
        <v>3</v>
      </c>
      <c r="AB579" t="s">
        <v>275</v>
      </c>
      <c r="AC579" t="s">
        <v>318</v>
      </c>
      <c r="AD579" t="s">
        <v>677</v>
      </c>
      <c r="AE579" t="s">
        <v>440</v>
      </c>
      <c r="AF579" t="s">
        <v>321</v>
      </c>
      <c r="AG579" t="s">
        <v>441</v>
      </c>
      <c r="AH579" s="7" t="s">
        <v>792</v>
      </c>
      <c r="AI579" t="s">
        <v>320</v>
      </c>
      <c r="AJ579" t="s">
        <v>320</v>
      </c>
      <c r="AK579" t="s">
        <v>320</v>
      </c>
    </row>
    <row r="580" spans="1:37" ht="13.25" customHeight="1" x14ac:dyDescent="0.2">
      <c r="A580" s="18" t="s">
        <v>328</v>
      </c>
      <c r="B580" s="18" t="s">
        <v>327</v>
      </c>
      <c r="C580" s="18" t="s">
        <v>304</v>
      </c>
      <c r="D580" s="18" t="s">
        <v>305</v>
      </c>
      <c r="E580" s="18" t="s">
        <v>305</v>
      </c>
      <c r="F580" s="18" t="s">
        <v>306</v>
      </c>
      <c r="G580" s="18" t="s">
        <v>306</v>
      </c>
      <c r="I580" t="str">
        <f t="shared" si="45"/>
        <v>2018-01-01</v>
      </c>
      <c r="J580" s="22" t="s">
        <v>36</v>
      </c>
      <c r="M580" t="s">
        <v>224</v>
      </c>
      <c r="N580" t="s">
        <v>221</v>
      </c>
      <c r="O580">
        <v>1</v>
      </c>
      <c r="P580">
        <v>1</v>
      </c>
      <c r="Q580" t="str">
        <f t="shared" si="41"/>
        <v>WR.1</v>
      </c>
      <c r="R580" t="str">
        <f t="shared" si="42"/>
        <v>WR.1.1</v>
      </c>
      <c r="S580" t="s">
        <v>395</v>
      </c>
      <c r="T580" s="20">
        <v>9939</v>
      </c>
      <c r="V580" s="21" t="s">
        <v>397</v>
      </c>
      <c r="W580" s="28">
        <f>T580</f>
        <v>9939</v>
      </c>
      <c r="X580" t="s">
        <v>782</v>
      </c>
      <c r="Y580" t="s">
        <v>329</v>
      </c>
      <c r="Z580">
        <v>3</v>
      </c>
      <c r="AB580" t="s">
        <v>275</v>
      </c>
      <c r="AC580" t="s">
        <v>394</v>
      </c>
      <c r="AD580" t="s">
        <v>225</v>
      </c>
      <c r="AE580" t="s">
        <v>395</v>
      </c>
      <c r="AF580" t="s">
        <v>321</v>
      </c>
      <c r="AG580" t="s">
        <v>391</v>
      </c>
      <c r="AH580" s="7" t="s">
        <v>733</v>
      </c>
      <c r="AI580" t="s">
        <v>320</v>
      </c>
      <c r="AJ580" t="s">
        <v>320</v>
      </c>
      <c r="AK580" t="s">
        <v>320</v>
      </c>
    </row>
    <row r="581" spans="1:37" ht="13.25" customHeight="1" x14ac:dyDescent="0.2">
      <c r="A581" s="18" t="s">
        <v>328</v>
      </c>
      <c r="B581" s="18" t="s">
        <v>327</v>
      </c>
      <c r="C581" s="18" t="s">
        <v>304</v>
      </c>
      <c r="D581" s="18" t="s">
        <v>305</v>
      </c>
      <c r="E581" s="18" t="s">
        <v>305</v>
      </c>
      <c r="F581" s="18" t="s">
        <v>306</v>
      </c>
      <c r="G581" s="18" t="s">
        <v>306</v>
      </c>
      <c r="I581" t="str">
        <f t="shared" si="45"/>
        <v>2018-01-01</v>
      </c>
      <c r="J581" t="s">
        <v>36</v>
      </c>
      <c r="M581" t="s">
        <v>473</v>
      </c>
      <c r="N581" t="s">
        <v>221</v>
      </c>
      <c r="O581">
        <v>1</v>
      </c>
      <c r="P581">
        <v>3</v>
      </c>
      <c r="Q581" t="str">
        <f t="shared" si="41"/>
        <v>WR.1</v>
      </c>
      <c r="R581" t="str">
        <f t="shared" si="42"/>
        <v>WR.1.3</v>
      </c>
      <c r="S581" t="s">
        <v>754</v>
      </c>
      <c r="V581" s="21"/>
      <c r="W581" s="21"/>
      <c r="X581" s="21"/>
      <c r="Y581" t="s">
        <v>329</v>
      </c>
      <c r="Z581">
        <v>3</v>
      </c>
      <c r="AB581" t="s">
        <v>275</v>
      </c>
      <c r="AC581" t="s">
        <v>394</v>
      </c>
      <c r="AD581" t="s">
        <v>225</v>
      </c>
      <c r="AE581" t="s">
        <v>696</v>
      </c>
      <c r="AF581" t="s">
        <v>321</v>
      </c>
      <c r="AG581" t="s">
        <v>474</v>
      </c>
      <c r="AH581" s="7" t="s">
        <v>733</v>
      </c>
      <c r="AI581" t="s">
        <v>320</v>
      </c>
      <c r="AJ581" t="s">
        <v>320</v>
      </c>
      <c r="AK581" s="43" t="s">
        <v>337</v>
      </c>
    </row>
    <row r="582" spans="1:37" ht="13.25" customHeight="1" x14ac:dyDescent="0.2">
      <c r="A582" s="18" t="s">
        <v>328</v>
      </c>
      <c r="B582" s="18" t="s">
        <v>327</v>
      </c>
      <c r="C582" s="18" t="s">
        <v>304</v>
      </c>
      <c r="D582" s="18" t="s">
        <v>305</v>
      </c>
      <c r="E582" s="18" t="s">
        <v>305</v>
      </c>
      <c r="F582" s="18" t="s">
        <v>306</v>
      </c>
      <c r="G582" s="18" t="s">
        <v>306</v>
      </c>
      <c r="I582" t="str">
        <f t="shared" si="45"/>
        <v>2018-01-01</v>
      </c>
      <c r="J582" s="22" t="s">
        <v>36</v>
      </c>
      <c r="M582" t="s">
        <v>219</v>
      </c>
      <c r="N582" t="s">
        <v>221</v>
      </c>
      <c r="O582">
        <v>2</v>
      </c>
      <c r="P582">
        <v>1</v>
      </c>
      <c r="Q582" t="str">
        <f t="shared" si="41"/>
        <v>WR.2</v>
      </c>
      <c r="R582" t="str">
        <f t="shared" si="42"/>
        <v>WR.2.1</v>
      </c>
      <c r="S582" t="s">
        <v>402</v>
      </c>
      <c r="T582" s="20">
        <v>56289497</v>
      </c>
      <c r="V582" s="21" t="s">
        <v>397</v>
      </c>
      <c r="W582" s="28">
        <f>T582</f>
        <v>56289497</v>
      </c>
      <c r="X582" t="s">
        <v>782</v>
      </c>
      <c r="Y582" t="s">
        <v>329</v>
      </c>
      <c r="Z582">
        <v>3</v>
      </c>
      <c r="AB582" t="s">
        <v>275</v>
      </c>
      <c r="AC582" t="s">
        <v>394</v>
      </c>
      <c r="AD582" t="s">
        <v>401</v>
      </c>
      <c r="AE582" t="s">
        <v>402</v>
      </c>
      <c r="AF582" t="s">
        <v>321</v>
      </c>
      <c r="AG582" t="s">
        <v>399</v>
      </c>
      <c r="AH582" s="7" t="s">
        <v>733</v>
      </c>
      <c r="AI582" t="s">
        <v>320</v>
      </c>
      <c r="AJ582" t="s">
        <v>320</v>
      </c>
      <c r="AK582" t="s">
        <v>320</v>
      </c>
    </row>
    <row r="583" spans="1:37" ht="13.25" customHeight="1" x14ac:dyDescent="0.2">
      <c r="A583" s="18" t="s">
        <v>328</v>
      </c>
      <c r="B583" s="18" t="s">
        <v>327</v>
      </c>
      <c r="C583" s="18" t="s">
        <v>304</v>
      </c>
      <c r="D583" s="18" t="s">
        <v>305</v>
      </c>
      <c r="E583" s="18" t="s">
        <v>305</v>
      </c>
      <c r="F583" s="18" t="s">
        <v>306</v>
      </c>
      <c r="G583" s="18" t="s">
        <v>306</v>
      </c>
      <c r="I583" t="str">
        <f t="shared" si="45"/>
        <v>2018-01-01</v>
      </c>
      <c r="J583" t="s">
        <v>36</v>
      </c>
      <c r="M583" t="s">
        <v>471</v>
      </c>
      <c r="N583" t="s">
        <v>221</v>
      </c>
      <c r="O583">
        <v>2</v>
      </c>
      <c r="P583">
        <v>3</v>
      </c>
      <c r="Q583" t="str">
        <f t="shared" si="41"/>
        <v>WR.2</v>
      </c>
      <c r="R583" t="str">
        <f t="shared" si="42"/>
        <v>WR.2.3</v>
      </c>
      <c r="S583" t="s">
        <v>753</v>
      </c>
      <c r="V583" s="21"/>
      <c r="W583" s="21"/>
      <c r="X583" s="21"/>
      <c r="Y583" t="s">
        <v>329</v>
      </c>
      <c r="Z583">
        <v>3</v>
      </c>
      <c r="AB583" t="s">
        <v>275</v>
      </c>
      <c r="AC583" t="s">
        <v>394</v>
      </c>
      <c r="AD583" t="s">
        <v>401</v>
      </c>
      <c r="AE583" t="s">
        <v>695</v>
      </c>
      <c r="AF583" t="s">
        <v>321</v>
      </c>
      <c r="AG583" t="s">
        <v>472</v>
      </c>
      <c r="AH583" s="7" t="s">
        <v>733</v>
      </c>
      <c r="AI583" t="s">
        <v>320</v>
      </c>
      <c r="AJ583" t="s">
        <v>320</v>
      </c>
      <c r="AK583" s="43" t="s">
        <v>337</v>
      </c>
    </row>
    <row r="584" spans="1:37" ht="13.25" customHeight="1" x14ac:dyDescent="0.2">
      <c r="A584" s="18" t="s">
        <v>328</v>
      </c>
      <c r="B584" s="18" t="s">
        <v>327</v>
      </c>
      <c r="C584" s="18" t="s">
        <v>304</v>
      </c>
      <c r="D584" s="18" t="s">
        <v>305</v>
      </c>
      <c r="E584" s="18" t="s">
        <v>305</v>
      </c>
      <c r="F584" s="18" t="s">
        <v>306</v>
      </c>
      <c r="G584" s="18" t="s">
        <v>306</v>
      </c>
      <c r="I584" t="str">
        <f t="shared" si="45"/>
        <v>2018-01-01</v>
      </c>
      <c r="J584" s="22" t="s">
        <v>36</v>
      </c>
      <c r="M584" t="s">
        <v>555</v>
      </c>
      <c r="N584" t="s">
        <v>221</v>
      </c>
      <c r="O584">
        <v>3</v>
      </c>
      <c r="P584">
        <v>1</v>
      </c>
      <c r="Q584" t="str">
        <f t="shared" si="41"/>
        <v>WR.3</v>
      </c>
      <c r="R584" t="str">
        <f t="shared" si="42"/>
        <v>WR.3.1</v>
      </c>
      <c r="S584" t="s">
        <v>757</v>
      </c>
      <c r="T584" s="20">
        <v>0</v>
      </c>
      <c r="V584" s="21" t="s">
        <v>577</v>
      </c>
      <c r="W584">
        <f>T584</f>
        <v>0</v>
      </c>
      <c r="X584" t="str">
        <f>V584</f>
        <v>number</v>
      </c>
      <c r="Y584" t="s">
        <v>329</v>
      </c>
      <c r="Z584">
        <v>3</v>
      </c>
      <c r="AB584" t="s">
        <v>275</v>
      </c>
      <c r="AC584" t="s">
        <v>394</v>
      </c>
      <c r="AD584" t="s">
        <v>674</v>
      </c>
      <c r="AE584" t="s">
        <v>716</v>
      </c>
      <c r="AF584" t="s">
        <v>321</v>
      </c>
      <c r="AG584" t="s">
        <v>556</v>
      </c>
      <c r="AH584" s="7" t="s">
        <v>748</v>
      </c>
      <c r="AI584" t="s">
        <v>320</v>
      </c>
      <c r="AJ584" t="s">
        <v>320</v>
      </c>
      <c r="AK584" t="s">
        <v>320</v>
      </c>
    </row>
    <row r="585" spans="1:37" ht="13.25" customHeight="1" x14ac:dyDescent="0.2">
      <c r="A585" s="18" t="s">
        <v>328</v>
      </c>
      <c r="B585" s="18" t="s">
        <v>327</v>
      </c>
      <c r="C585" s="18" t="s">
        <v>304</v>
      </c>
      <c r="D585" s="18" t="s">
        <v>305</v>
      </c>
      <c r="E585" s="18" t="s">
        <v>305</v>
      </c>
      <c r="F585" s="18" t="s">
        <v>306</v>
      </c>
      <c r="G585" s="18" t="s">
        <v>306</v>
      </c>
      <c r="I585" t="str">
        <f t="shared" si="45"/>
        <v>2018-01-01</v>
      </c>
      <c r="J585" t="s">
        <v>36</v>
      </c>
      <c r="M585" t="s">
        <v>557</v>
      </c>
      <c r="N585" t="s">
        <v>221</v>
      </c>
      <c r="O585">
        <v>3</v>
      </c>
      <c r="P585">
        <v>2</v>
      </c>
      <c r="Q585" t="str">
        <f t="shared" si="41"/>
        <v>WR.3</v>
      </c>
      <c r="R585" t="str">
        <f t="shared" si="42"/>
        <v>WR.3.2</v>
      </c>
      <c r="S585" t="s">
        <v>758</v>
      </c>
      <c r="V585" s="21" t="s">
        <v>539</v>
      </c>
      <c r="W585" s="21"/>
      <c r="X585" s="21"/>
      <c r="Y585" t="s">
        <v>329</v>
      </c>
      <c r="Z585">
        <v>3</v>
      </c>
      <c r="AB585" t="s">
        <v>275</v>
      </c>
      <c r="AC585" t="s">
        <v>394</v>
      </c>
      <c r="AD585" t="s">
        <v>674</v>
      </c>
      <c r="AE585" t="s">
        <v>686</v>
      </c>
      <c r="AF585" t="s">
        <v>321</v>
      </c>
      <c r="AG585" t="s">
        <v>558</v>
      </c>
      <c r="AH585" s="7" t="s">
        <v>742</v>
      </c>
      <c r="AI585" t="s">
        <v>320</v>
      </c>
      <c r="AJ585" t="s">
        <v>320</v>
      </c>
      <c r="AK585" s="25" t="s">
        <v>583</v>
      </c>
    </row>
    <row r="586" spans="1:37" ht="13.25" customHeight="1" x14ac:dyDescent="0.2">
      <c r="A586" s="18" t="s">
        <v>328</v>
      </c>
      <c r="B586" s="18" t="s">
        <v>327</v>
      </c>
      <c r="C586" s="18" t="s">
        <v>304</v>
      </c>
      <c r="D586" s="18" t="s">
        <v>305</v>
      </c>
      <c r="E586" s="18" t="s">
        <v>305</v>
      </c>
      <c r="F586" s="18" t="s">
        <v>306</v>
      </c>
      <c r="G586" s="18" t="s">
        <v>306</v>
      </c>
      <c r="I586" t="str">
        <f t="shared" si="45"/>
        <v>2019-01-01</v>
      </c>
      <c r="J586" t="s">
        <v>278</v>
      </c>
      <c r="M586" t="s">
        <v>444</v>
      </c>
      <c r="N586" t="s">
        <v>107</v>
      </c>
      <c r="O586">
        <v>6</v>
      </c>
      <c r="P586">
        <v>1</v>
      </c>
      <c r="Q586" t="str">
        <f t="shared" si="41"/>
        <v>EF.6</v>
      </c>
      <c r="R586" t="str">
        <f t="shared" si="42"/>
        <v>EF.6.1</v>
      </c>
      <c r="S586" t="s">
        <v>688</v>
      </c>
      <c r="V586" s="21"/>
      <c r="W586" s="21"/>
      <c r="X586" s="21"/>
      <c r="Y586" t="s">
        <v>329</v>
      </c>
      <c r="Z586">
        <v>3</v>
      </c>
      <c r="AB586" t="s">
        <v>275</v>
      </c>
      <c r="AC586" t="s">
        <v>565</v>
      </c>
      <c r="AD586" t="s">
        <v>687</v>
      </c>
      <c r="AE586" t="s">
        <v>688</v>
      </c>
      <c r="AF586" t="s">
        <v>321</v>
      </c>
      <c r="AG586" t="s">
        <v>446</v>
      </c>
      <c r="AH586" s="7" t="s">
        <v>743</v>
      </c>
      <c r="AI586" t="s">
        <v>320</v>
      </c>
      <c r="AJ586" t="s">
        <v>320</v>
      </c>
      <c r="AK586" s="20" t="s">
        <v>582</v>
      </c>
    </row>
    <row r="587" spans="1:37" ht="13.25" customHeight="1" x14ac:dyDescent="0.2">
      <c r="A587" s="18" t="s">
        <v>328</v>
      </c>
      <c r="B587" s="18" t="s">
        <v>327</v>
      </c>
      <c r="C587" s="18" t="s">
        <v>304</v>
      </c>
      <c r="D587" s="18" t="s">
        <v>305</v>
      </c>
      <c r="E587" s="18" t="s">
        <v>305</v>
      </c>
      <c r="F587" s="18" t="s">
        <v>306</v>
      </c>
      <c r="G587" s="18" t="s">
        <v>306</v>
      </c>
      <c r="I587" t="str">
        <f t="shared" si="45"/>
        <v>2019-01-01</v>
      </c>
      <c r="J587" t="s">
        <v>278</v>
      </c>
      <c r="M587" t="s">
        <v>447</v>
      </c>
      <c r="N587" t="s">
        <v>107</v>
      </c>
      <c r="O587">
        <v>6</v>
      </c>
      <c r="P587">
        <v>2</v>
      </c>
      <c r="Q587" t="str">
        <f t="shared" si="41"/>
        <v>EF.6</v>
      </c>
      <c r="R587" t="str">
        <f t="shared" si="42"/>
        <v>EF.6.2</v>
      </c>
      <c r="S587" s="49" t="s">
        <v>689</v>
      </c>
      <c r="V587" s="21"/>
      <c r="W587" s="21"/>
      <c r="X587" s="21"/>
      <c r="Y587" t="s">
        <v>329</v>
      </c>
      <c r="Z587">
        <v>3</v>
      </c>
      <c r="AB587" t="s">
        <v>275</v>
      </c>
      <c r="AC587" t="s">
        <v>565</v>
      </c>
      <c r="AD587" t="s">
        <v>687</v>
      </c>
      <c r="AE587" t="s">
        <v>689</v>
      </c>
      <c r="AF587" t="s">
        <v>321</v>
      </c>
      <c r="AG587" t="s">
        <v>449</v>
      </c>
      <c r="AH587" s="7" t="s">
        <v>743</v>
      </c>
      <c r="AI587" t="s">
        <v>320</v>
      </c>
      <c r="AJ587" t="s">
        <v>320</v>
      </c>
      <c r="AK587" s="43" t="s">
        <v>582</v>
      </c>
    </row>
    <row r="588" spans="1:37" ht="13.25" customHeight="1" x14ac:dyDescent="0.2">
      <c r="A588" s="18" t="s">
        <v>328</v>
      </c>
      <c r="B588" s="18" t="s">
        <v>327</v>
      </c>
      <c r="C588" s="18" t="s">
        <v>304</v>
      </c>
      <c r="D588" s="18" t="s">
        <v>305</v>
      </c>
      <c r="E588" s="18" t="s">
        <v>305</v>
      </c>
      <c r="F588" s="18" t="s">
        <v>306</v>
      </c>
      <c r="G588" s="18" t="s">
        <v>306</v>
      </c>
      <c r="I588" t="str">
        <f t="shared" si="45"/>
        <v>2019-01-01</v>
      </c>
      <c r="J588" t="s">
        <v>278</v>
      </c>
      <c r="M588" t="s">
        <v>538</v>
      </c>
      <c r="N588" t="s">
        <v>107</v>
      </c>
      <c r="O588">
        <v>6</v>
      </c>
      <c r="P588">
        <v>3</v>
      </c>
      <c r="Q588" t="str">
        <f t="shared" si="41"/>
        <v>EF.6</v>
      </c>
      <c r="R588" t="str">
        <f t="shared" si="42"/>
        <v>EF.6.3</v>
      </c>
      <c r="S588" t="s">
        <v>756</v>
      </c>
      <c r="V588" s="21"/>
      <c r="W588" s="21"/>
      <c r="X588" s="21"/>
      <c r="Y588" t="s">
        <v>329</v>
      </c>
      <c r="Z588">
        <v>3</v>
      </c>
      <c r="AB588" t="s">
        <v>275</v>
      </c>
      <c r="AC588" t="s">
        <v>565</v>
      </c>
      <c r="AD588" t="s">
        <v>687</v>
      </c>
      <c r="AE588" t="s">
        <v>686</v>
      </c>
      <c r="AF588" t="s">
        <v>321</v>
      </c>
      <c r="AG588" t="s">
        <v>540</v>
      </c>
      <c r="AH588" s="7" t="s">
        <v>743</v>
      </c>
      <c r="AI588" t="s">
        <v>320</v>
      </c>
      <c r="AJ588" t="s">
        <v>320</v>
      </c>
      <c r="AK588" s="20" t="s">
        <v>582</v>
      </c>
    </row>
    <row r="589" spans="1:37" ht="13.25" customHeight="1" x14ac:dyDescent="0.2">
      <c r="A589" s="18" t="s">
        <v>328</v>
      </c>
      <c r="B589" s="18" t="s">
        <v>327</v>
      </c>
      <c r="C589" s="18" t="s">
        <v>304</v>
      </c>
      <c r="D589" s="18" t="s">
        <v>305</v>
      </c>
      <c r="E589" s="18" t="s">
        <v>305</v>
      </c>
      <c r="F589" s="18" t="s">
        <v>306</v>
      </c>
      <c r="G589" s="18" t="s">
        <v>306</v>
      </c>
      <c r="I589" t="str">
        <f t="shared" si="45"/>
        <v>2019-01-01</v>
      </c>
      <c r="J589" t="s">
        <v>278</v>
      </c>
      <c r="M589" t="s">
        <v>541</v>
      </c>
      <c r="N589" t="s">
        <v>107</v>
      </c>
      <c r="O589">
        <v>7</v>
      </c>
      <c r="P589">
        <v>1</v>
      </c>
      <c r="Q589" t="str">
        <f t="shared" si="41"/>
        <v>EF.7</v>
      </c>
      <c r="R589" t="str">
        <f t="shared" si="42"/>
        <v>EF.7.1</v>
      </c>
      <c r="S589" t="s">
        <v>714</v>
      </c>
      <c r="V589" s="21"/>
      <c r="W589" s="21"/>
      <c r="X589" s="21"/>
      <c r="Y589" t="s">
        <v>329</v>
      </c>
      <c r="Z589">
        <v>3</v>
      </c>
      <c r="AB589" t="s">
        <v>275</v>
      </c>
      <c r="AC589" t="s">
        <v>565</v>
      </c>
      <c r="AD589" t="s">
        <v>566</v>
      </c>
      <c r="AE589" t="s">
        <v>714</v>
      </c>
      <c r="AF589" t="s">
        <v>321</v>
      </c>
      <c r="AG589" t="s">
        <v>544</v>
      </c>
      <c r="AH589" s="7" t="s">
        <v>748</v>
      </c>
      <c r="AI589" t="s">
        <v>320</v>
      </c>
      <c r="AJ589" t="s">
        <v>320</v>
      </c>
      <c r="AK589" s="20" t="s">
        <v>337</v>
      </c>
    </row>
    <row r="590" spans="1:37" ht="13.25" customHeight="1" x14ac:dyDescent="0.2">
      <c r="A590" s="18" t="s">
        <v>328</v>
      </c>
      <c r="B590" s="18" t="s">
        <v>327</v>
      </c>
      <c r="C590" s="18" t="s">
        <v>304</v>
      </c>
      <c r="D590" s="18" t="s">
        <v>305</v>
      </c>
      <c r="E590" s="18" t="s">
        <v>305</v>
      </c>
      <c r="F590" s="18" t="s">
        <v>306</v>
      </c>
      <c r="G590" s="18" t="s">
        <v>306</v>
      </c>
      <c r="I590" t="str">
        <f t="shared" si="45"/>
        <v>2019-01-01</v>
      </c>
      <c r="J590" t="s">
        <v>278</v>
      </c>
      <c r="M590" t="s">
        <v>497</v>
      </c>
      <c r="N590" t="s">
        <v>107</v>
      </c>
      <c r="O590">
        <v>7</v>
      </c>
      <c r="P590">
        <v>2</v>
      </c>
      <c r="Q590" t="str">
        <f t="shared" si="41"/>
        <v>EF.7</v>
      </c>
      <c r="R590" t="str">
        <f t="shared" si="42"/>
        <v>EF.7.2</v>
      </c>
      <c r="S590" s="49" t="s">
        <v>567</v>
      </c>
      <c r="T590" s="20">
        <v>200</v>
      </c>
      <c r="V590" s="21" t="s">
        <v>499</v>
      </c>
      <c r="W590" s="19">
        <f>T590</f>
        <v>200</v>
      </c>
      <c r="X590" s="19" t="str">
        <f>V590</f>
        <v>minutes</v>
      </c>
      <c r="Y590" t="s">
        <v>329</v>
      </c>
      <c r="Z590">
        <v>3</v>
      </c>
      <c r="AB590" t="s">
        <v>275</v>
      </c>
      <c r="AC590" t="s">
        <v>565</v>
      </c>
      <c r="AD590" t="s">
        <v>566</v>
      </c>
      <c r="AE590" t="s">
        <v>567</v>
      </c>
      <c r="AF590" t="s">
        <v>321</v>
      </c>
      <c r="AG590" t="s">
        <v>547</v>
      </c>
      <c r="AH590" s="7" t="s">
        <v>749</v>
      </c>
      <c r="AI590" t="s">
        <v>320</v>
      </c>
      <c r="AJ590" t="s">
        <v>320</v>
      </c>
      <c r="AK590" t="s">
        <v>320</v>
      </c>
    </row>
    <row r="591" spans="1:37" ht="13.25" customHeight="1" x14ac:dyDescent="0.2">
      <c r="A591" s="18" t="s">
        <v>328</v>
      </c>
      <c r="B591" s="18" t="s">
        <v>327</v>
      </c>
      <c r="C591" s="18" t="s">
        <v>304</v>
      </c>
      <c r="D591" s="18" t="s">
        <v>305</v>
      </c>
      <c r="E591" s="18" t="s">
        <v>305</v>
      </c>
      <c r="F591" s="18" t="s">
        <v>306</v>
      </c>
      <c r="G591" s="18" t="s">
        <v>306</v>
      </c>
      <c r="I591" t="str">
        <f t="shared" si="45"/>
        <v>2019-01-01</v>
      </c>
      <c r="J591" t="s">
        <v>278</v>
      </c>
      <c r="M591" t="s">
        <v>503</v>
      </c>
      <c r="N591" t="s">
        <v>107</v>
      </c>
      <c r="O591">
        <v>7</v>
      </c>
      <c r="P591">
        <v>3</v>
      </c>
      <c r="Q591" t="str">
        <f t="shared" si="41"/>
        <v>EF.7</v>
      </c>
      <c r="R591" t="str">
        <f t="shared" si="42"/>
        <v>EF.7.3</v>
      </c>
      <c r="S591" s="49" t="s">
        <v>568</v>
      </c>
      <c r="T591" s="37">
        <v>0.33</v>
      </c>
      <c r="V591" s="21" t="s">
        <v>587</v>
      </c>
      <c r="W591">
        <f>T591</f>
        <v>0.33</v>
      </c>
      <c r="X591" t="str">
        <f>V591</f>
        <v>times</v>
      </c>
      <c r="Y591" t="s">
        <v>329</v>
      </c>
      <c r="Z591">
        <v>3</v>
      </c>
      <c r="AB591" t="s">
        <v>275</v>
      </c>
      <c r="AC591" t="s">
        <v>565</v>
      </c>
      <c r="AD591" t="s">
        <v>566</v>
      </c>
      <c r="AE591" t="s">
        <v>568</v>
      </c>
      <c r="AF591" t="s">
        <v>321</v>
      </c>
      <c r="AG591" t="s">
        <v>549</v>
      </c>
      <c r="AH591" s="7" t="s">
        <v>749</v>
      </c>
      <c r="AI591" t="s">
        <v>320</v>
      </c>
      <c r="AJ591" t="s">
        <v>320</v>
      </c>
      <c r="AK591" t="s">
        <v>320</v>
      </c>
    </row>
    <row r="592" spans="1:37" ht="13.25" customHeight="1" x14ac:dyDescent="0.2">
      <c r="A592" s="18" t="s">
        <v>328</v>
      </c>
      <c r="B592" s="18" t="s">
        <v>327</v>
      </c>
      <c r="C592" s="18" t="s">
        <v>304</v>
      </c>
      <c r="D592" s="18" t="s">
        <v>305</v>
      </c>
      <c r="E592" s="18" t="s">
        <v>305</v>
      </c>
      <c r="F592" s="18" t="s">
        <v>306</v>
      </c>
      <c r="G592" s="18" t="s">
        <v>306</v>
      </c>
      <c r="I592" t="str">
        <f t="shared" si="45"/>
        <v>2019-01-01</v>
      </c>
      <c r="J592" t="s">
        <v>278</v>
      </c>
      <c r="M592" t="s">
        <v>507</v>
      </c>
      <c r="N592" t="s">
        <v>107</v>
      </c>
      <c r="O592">
        <v>7</v>
      </c>
      <c r="P592">
        <v>4</v>
      </c>
      <c r="Q592" t="str">
        <f t="shared" si="41"/>
        <v>EF.7</v>
      </c>
      <c r="R592" t="str">
        <f t="shared" si="42"/>
        <v>EF.7.4</v>
      </c>
      <c r="S592" s="49" t="s">
        <v>569</v>
      </c>
      <c r="T592" s="37">
        <v>606.05999999999995</v>
      </c>
      <c r="V592" s="21" t="s">
        <v>588</v>
      </c>
      <c r="W592">
        <f>T592</f>
        <v>606.05999999999995</v>
      </c>
      <c r="X592" t="str">
        <f>V592</f>
        <v>minutes/times</v>
      </c>
      <c r="Y592" t="s">
        <v>329</v>
      </c>
      <c r="Z592">
        <v>3</v>
      </c>
      <c r="AB592" t="s">
        <v>275</v>
      </c>
      <c r="AC592" t="s">
        <v>565</v>
      </c>
      <c r="AD592" t="s">
        <v>566</v>
      </c>
      <c r="AE592" t="s">
        <v>569</v>
      </c>
      <c r="AF592" t="s">
        <v>321</v>
      </c>
      <c r="AG592" t="s">
        <v>551</v>
      </c>
      <c r="AH592" s="7" t="s">
        <v>749</v>
      </c>
      <c r="AI592" t="s">
        <v>320</v>
      </c>
      <c r="AJ592" t="s">
        <v>320</v>
      </c>
      <c r="AK592" t="s">
        <v>320</v>
      </c>
    </row>
    <row r="593" spans="1:37" ht="13.25" customHeight="1" x14ac:dyDescent="0.2">
      <c r="A593" s="18" t="s">
        <v>328</v>
      </c>
      <c r="B593" s="18" t="s">
        <v>327</v>
      </c>
      <c r="C593" s="18" t="s">
        <v>304</v>
      </c>
      <c r="D593" s="18" t="s">
        <v>305</v>
      </c>
      <c r="E593" s="18" t="s">
        <v>305</v>
      </c>
      <c r="F593" s="18" t="s">
        <v>306</v>
      </c>
      <c r="G593" s="18" t="s">
        <v>306</v>
      </c>
      <c r="I593" t="str">
        <f t="shared" si="45"/>
        <v>2019-01-01</v>
      </c>
      <c r="J593" t="s">
        <v>278</v>
      </c>
      <c r="M593" t="s">
        <v>552</v>
      </c>
      <c r="N593" t="s">
        <v>107</v>
      </c>
      <c r="O593">
        <v>7</v>
      </c>
      <c r="P593">
        <v>5</v>
      </c>
      <c r="Q593" t="str">
        <f t="shared" si="41"/>
        <v>EF.7</v>
      </c>
      <c r="R593" t="str">
        <f t="shared" si="42"/>
        <v>EF.7.5</v>
      </c>
      <c r="S593" t="s">
        <v>715</v>
      </c>
      <c r="V593" s="21" t="s">
        <v>577</v>
      </c>
      <c r="W593" s="21"/>
      <c r="X593" s="21"/>
      <c r="Y593" t="s">
        <v>329</v>
      </c>
      <c r="Z593">
        <v>3</v>
      </c>
      <c r="AB593" t="s">
        <v>275</v>
      </c>
      <c r="AC593" t="s">
        <v>565</v>
      </c>
      <c r="AD593" t="s">
        <v>566</v>
      </c>
      <c r="AE593" t="s">
        <v>715</v>
      </c>
      <c r="AF593" t="s">
        <v>321</v>
      </c>
      <c r="AG593" t="s">
        <v>554</v>
      </c>
      <c r="AH593" s="7" t="s">
        <v>749</v>
      </c>
      <c r="AI593" t="s">
        <v>320</v>
      </c>
      <c r="AJ593" t="s">
        <v>320</v>
      </c>
      <c r="AK593" s="20" t="s">
        <v>337</v>
      </c>
    </row>
    <row r="594" spans="1:37" ht="13.25" customHeight="1" x14ac:dyDescent="0.2">
      <c r="A594" s="18" t="s">
        <v>328</v>
      </c>
      <c r="B594" s="18" t="s">
        <v>327</v>
      </c>
      <c r="C594" s="18" t="s">
        <v>304</v>
      </c>
      <c r="D594" s="18" t="s">
        <v>305</v>
      </c>
      <c r="E594" s="18" t="s">
        <v>305</v>
      </c>
      <c r="F594" s="18" t="s">
        <v>306</v>
      </c>
      <c r="G594" s="18" t="s">
        <v>306</v>
      </c>
      <c r="I594" t="str">
        <f t="shared" si="45"/>
        <v>2019-01-01</v>
      </c>
      <c r="J594" t="s">
        <v>278</v>
      </c>
      <c r="M594" t="s">
        <v>493</v>
      </c>
      <c r="N594" t="s">
        <v>107</v>
      </c>
      <c r="O594">
        <v>8</v>
      </c>
      <c r="P594">
        <v>1</v>
      </c>
      <c r="Q594" t="str">
        <f t="shared" si="41"/>
        <v>EF.8</v>
      </c>
      <c r="R594" t="str">
        <f t="shared" si="42"/>
        <v>EF.8.1</v>
      </c>
      <c r="S594" s="49" t="s">
        <v>706</v>
      </c>
      <c r="V594" s="21"/>
      <c r="W594" s="21"/>
      <c r="X594" s="21"/>
      <c r="Y594" t="s">
        <v>329</v>
      </c>
      <c r="Z594">
        <v>3</v>
      </c>
      <c r="AB594" t="s">
        <v>275</v>
      </c>
      <c r="AC594" t="s">
        <v>565</v>
      </c>
      <c r="AD594" t="s">
        <v>705</v>
      </c>
      <c r="AE594" t="s">
        <v>706</v>
      </c>
      <c r="AF594" t="s">
        <v>321</v>
      </c>
      <c r="AG594" t="s">
        <v>494</v>
      </c>
      <c r="AH594" s="7" t="s">
        <v>537</v>
      </c>
      <c r="AI594" t="s">
        <v>320</v>
      </c>
      <c r="AJ594" t="s">
        <v>320</v>
      </c>
      <c r="AK594" s="43" t="s">
        <v>582</v>
      </c>
    </row>
    <row r="595" spans="1:37" ht="13.25" customHeight="1" x14ac:dyDescent="0.2">
      <c r="A595" s="18" t="s">
        <v>328</v>
      </c>
      <c r="B595" s="18" t="s">
        <v>327</v>
      </c>
      <c r="C595" s="18" t="s">
        <v>304</v>
      </c>
      <c r="D595" s="18" t="s">
        <v>305</v>
      </c>
      <c r="E595" s="18" t="s">
        <v>305</v>
      </c>
      <c r="F595" s="18" t="s">
        <v>306</v>
      </c>
      <c r="G595" s="18" t="s">
        <v>306</v>
      </c>
      <c r="I595" t="str">
        <f t="shared" si="45"/>
        <v>2019-01-01</v>
      </c>
      <c r="J595" t="s">
        <v>278</v>
      </c>
      <c r="M595" t="s">
        <v>495</v>
      </c>
      <c r="N595" t="s">
        <v>107</v>
      </c>
      <c r="O595">
        <v>8</v>
      </c>
      <c r="P595">
        <v>2</v>
      </c>
      <c r="Q595" t="str">
        <f t="shared" si="41"/>
        <v>EF.8</v>
      </c>
      <c r="R595" t="str">
        <f t="shared" si="42"/>
        <v>EF.8.2</v>
      </c>
      <c r="S595" t="s">
        <v>707</v>
      </c>
      <c r="V595" s="21"/>
      <c r="W595" s="21"/>
      <c r="X595" s="21"/>
      <c r="Y595" t="s">
        <v>329</v>
      </c>
      <c r="Z595">
        <v>3</v>
      </c>
      <c r="AB595" t="s">
        <v>275</v>
      </c>
      <c r="AC595" t="s">
        <v>565</v>
      </c>
      <c r="AD595" t="s">
        <v>705</v>
      </c>
      <c r="AE595" t="s">
        <v>707</v>
      </c>
      <c r="AF595" t="s">
        <v>321</v>
      </c>
      <c r="AG595" t="s">
        <v>496</v>
      </c>
      <c r="AH595" s="7" t="s">
        <v>537</v>
      </c>
      <c r="AI595" t="s">
        <v>320</v>
      </c>
      <c r="AJ595" t="s">
        <v>320</v>
      </c>
      <c r="AK595" s="43" t="s">
        <v>582</v>
      </c>
    </row>
    <row r="596" spans="1:37" ht="13.25" customHeight="1" x14ac:dyDescent="0.2">
      <c r="A596" s="18" t="s">
        <v>328</v>
      </c>
      <c r="B596" s="18" t="s">
        <v>327</v>
      </c>
      <c r="C596" s="18" t="s">
        <v>304</v>
      </c>
      <c r="D596" s="18" t="s">
        <v>305</v>
      </c>
      <c r="E596" s="18" t="s">
        <v>305</v>
      </c>
      <c r="F596" s="18" t="s">
        <v>306</v>
      </c>
      <c r="G596" s="18" t="s">
        <v>306</v>
      </c>
      <c r="I596" t="str">
        <f t="shared" si="45"/>
        <v>2019-01-01</v>
      </c>
      <c r="J596" t="s">
        <v>278</v>
      </c>
      <c r="M596" t="s">
        <v>516</v>
      </c>
      <c r="N596" t="s">
        <v>107</v>
      </c>
      <c r="O596">
        <v>8</v>
      </c>
      <c r="P596">
        <v>3</v>
      </c>
      <c r="Q596" t="str">
        <f t="shared" si="41"/>
        <v>EF.8</v>
      </c>
      <c r="R596" t="str">
        <f t="shared" si="42"/>
        <v>EF.8.3</v>
      </c>
      <c r="S596" s="49" t="s">
        <v>708</v>
      </c>
      <c r="V596" s="21"/>
      <c r="W596" s="21"/>
      <c r="X596" s="21"/>
      <c r="Y596" t="s">
        <v>329</v>
      </c>
      <c r="Z596">
        <v>3</v>
      </c>
      <c r="AB596" t="s">
        <v>275</v>
      </c>
      <c r="AC596" t="s">
        <v>565</v>
      </c>
      <c r="AD596" t="s">
        <v>705</v>
      </c>
      <c r="AE596" t="s">
        <v>708</v>
      </c>
      <c r="AF596" t="s">
        <v>321</v>
      </c>
      <c r="AG596" t="s">
        <v>520</v>
      </c>
      <c r="AH596" s="7" t="s">
        <v>746</v>
      </c>
      <c r="AI596" t="s">
        <v>320</v>
      </c>
      <c r="AJ596" t="s">
        <v>320</v>
      </c>
      <c r="AK596" s="43" t="s">
        <v>337</v>
      </c>
    </row>
    <row r="597" spans="1:37" ht="13.25" customHeight="1" x14ac:dyDescent="0.2">
      <c r="A597" s="18" t="s">
        <v>328</v>
      </c>
      <c r="B597" s="18" t="s">
        <v>327</v>
      </c>
      <c r="C597" s="18" t="s">
        <v>304</v>
      </c>
      <c r="D597" s="18" t="s">
        <v>305</v>
      </c>
      <c r="E597" s="18" t="s">
        <v>305</v>
      </c>
      <c r="F597" s="18" t="s">
        <v>306</v>
      </c>
      <c r="G597" s="18" t="s">
        <v>306</v>
      </c>
      <c r="I597" t="str">
        <f t="shared" si="45"/>
        <v>2019-01-01</v>
      </c>
      <c r="J597" t="s">
        <v>278</v>
      </c>
      <c r="M597" t="s">
        <v>521</v>
      </c>
      <c r="N597" t="s">
        <v>107</v>
      </c>
      <c r="O597">
        <v>8</v>
      </c>
      <c r="P597">
        <v>4</v>
      </c>
      <c r="Q597" t="str">
        <f t="shared" si="41"/>
        <v>EF.8</v>
      </c>
      <c r="R597" t="str">
        <f t="shared" si="42"/>
        <v>EF.8.4</v>
      </c>
      <c r="S597" t="s">
        <v>709</v>
      </c>
      <c r="V597" s="21" t="s">
        <v>539</v>
      </c>
      <c r="W597" s="21"/>
      <c r="X597" s="21"/>
      <c r="Y597" t="s">
        <v>329</v>
      </c>
      <c r="Z597">
        <v>3</v>
      </c>
      <c r="AB597" t="s">
        <v>275</v>
      </c>
      <c r="AC597" t="s">
        <v>565</v>
      </c>
      <c r="AD597" t="s">
        <v>705</v>
      </c>
      <c r="AE597" t="s">
        <v>709</v>
      </c>
      <c r="AF597" t="s">
        <v>321</v>
      </c>
      <c r="AG597" t="s">
        <v>522</v>
      </c>
      <c r="AH597" s="7" t="s">
        <v>746</v>
      </c>
      <c r="AI597" t="s">
        <v>320</v>
      </c>
      <c r="AJ597" t="s">
        <v>320</v>
      </c>
      <c r="AK597" s="25" t="s">
        <v>586</v>
      </c>
    </row>
    <row r="598" spans="1:37" ht="13.25" customHeight="1" x14ac:dyDescent="0.2">
      <c r="A598" s="18" t="s">
        <v>328</v>
      </c>
      <c r="B598" s="18" t="s">
        <v>327</v>
      </c>
      <c r="C598" s="18" t="s">
        <v>304</v>
      </c>
      <c r="D598" s="18" t="s">
        <v>305</v>
      </c>
      <c r="E598" s="18" t="s">
        <v>305</v>
      </c>
      <c r="F598" s="18" t="s">
        <v>306</v>
      </c>
      <c r="G598" s="18" t="s">
        <v>306</v>
      </c>
      <c r="I598" t="str">
        <f t="shared" si="45"/>
        <v>2019-01-01</v>
      </c>
      <c r="J598" t="s">
        <v>278</v>
      </c>
      <c r="M598" t="s">
        <v>523</v>
      </c>
      <c r="N598" t="s">
        <v>107</v>
      </c>
      <c r="O598">
        <v>8</v>
      </c>
      <c r="P598">
        <v>5</v>
      </c>
      <c r="Q598" t="str">
        <f t="shared" si="41"/>
        <v>EF.8</v>
      </c>
      <c r="R598" t="str">
        <f t="shared" si="42"/>
        <v>EF.8.5</v>
      </c>
      <c r="S598" t="s">
        <v>710</v>
      </c>
      <c r="V598" s="21"/>
      <c r="W598" s="21"/>
      <c r="X598" s="21"/>
      <c r="Y598" t="s">
        <v>329</v>
      </c>
      <c r="Z598">
        <v>3</v>
      </c>
      <c r="AB598" t="s">
        <v>275</v>
      </c>
      <c r="AC598" t="s">
        <v>565</v>
      </c>
      <c r="AD598" t="s">
        <v>705</v>
      </c>
      <c r="AE598" t="s">
        <v>710</v>
      </c>
      <c r="AF598" t="s">
        <v>321</v>
      </c>
      <c r="AG598" t="s">
        <v>525</v>
      </c>
      <c r="AH598" s="7" t="s">
        <v>747</v>
      </c>
      <c r="AI598" t="s">
        <v>320</v>
      </c>
      <c r="AJ598" t="s">
        <v>320</v>
      </c>
      <c r="AK598" s="20" t="s">
        <v>337</v>
      </c>
    </row>
    <row r="599" spans="1:37" ht="13.25" customHeight="1" x14ac:dyDescent="0.2">
      <c r="A599" s="18" t="s">
        <v>328</v>
      </c>
      <c r="B599" s="18" t="s">
        <v>327</v>
      </c>
      <c r="C599" s="18" t="s">
        <v>304</v>
      </c>
      <c r="D599" s="18" t="s">
        <v>305</v>
      </c>
      <c r="E599" s="18" t="s">
        <v>305</v>
      </c>
      <c r="F599" s="18" t="s">
        <v>306</v>
      </c>
      <c r="G599" s="18" t="s">
        <v>306</v>
      </c>
      <c r="I599" t="str">
        <f t="shared" si="45"/>
        <v>2019-01-01</v>
      </c>
      <c r="J599" t="s">
        <v>278</v>
      </c>
      <c r="M599" t="s">
        <v>526</v>
      </c>
      <c r="N599" t="s">
        <v>107</v>
      </c>
      <c r="O599">
        <v>8</v>
      </c>
      <c r="P599">
        <v>6</v>
      </c>
      <c r="Q599" t="str">
        <f t="shared" si="41"/>
        <v>EF.8</v>
      </c>
      <c r="R599" t="str">
        <f t="shared" si="42"/>
        <v>EF.8.6</v>
      </c>
      <c r="S599" t="s">
        <v>711</v>
      </c>
      <c r="V599" s="21"/>
      <c r="W599" s="21"/>
      <c r="X599" s="21"/>
      <c r="Y599" t="s">
        <v>329</v>
      </c>
      <c r="Z599">
        <v>3</v>
      </c>
      <c r="AB599" t="s">
        <v>275</v>
      </c>
      <c r="AC599" t="s">
        <v>565</v>
      </c>
      <c r="AD599" t="s">
        <v>705</v>
      </c>
      <c r="AE599" t="s">
        <v>711</v>
      </c>
      <c r="AF599" t="s">
        <v>321</v>
      </c>
      <c r="AG599" t="s">
        <v>527</v>
      </c>
      <c r="AH599" s="7" t="s">
        <v>747</v>
      </c>
      <c r="AI599" t="s">
        <v>320</v>
      </c>
      <c r="AJ599" t="s">
        <v>320</v>
      </c>
      <c r="AK599" s="20" t="s">
        <v>337</v>
      </c>
    </row>
    <row r="600" spans="1:37" ht="13.25" customHeight="1" x14ac:dyDescent="0.2">
      <c r="A600" s="18" t="s">
        <v>328</v>
      </c>
      <c r="B600" s="18" t="s">
        <v>327</v>
      </c>
      <c r="C600" s="18" t="s">
        <v>304</v>
      </c>
      <c r="D600" s="18" t="s">
        <v>305</v>
      </c>
      <c r="E600" s="18" t="s">
        <v>305</v>
      </c>
      <c r="F600" s="18" t="s">
        <v>306</v>
      </c>
      <c r="G600" s="18" t="s">
        <v>306</v>
      </c>
      <c r="I600" t="str">
        <f t="shared" si="45"/>
        <v>2019-01-01</v>
      </c>
      <c r="J600" t="s">
        <v>278</v>
      </c>
      <c r="M600" t="s">
        <v>475</v>
      </c>
      <c r="N600" t="s">
        <v>107</v>
      </c>
      <c r="O600">
        <v>9</v>
      </c>
      <c r="P600">
        <v>1</v>
      </c>
      <c r="Q600" t="str">
        <f t="shared" si="41"/>
        <v>EF.9</v>
      </c>
      <c r="R600" t="str">
        <f t="shared" si="42"/>
        <v>EF.9.1</v>
      </c>
      <c r="S600" s="49" t="s">
        <v>698</v>
      </c>
      <c r="T600" s="37">
        <v>27.05</v>
      </c>
      <c r="V600" s="21" t="s">
        <v>584</v>
      </c>
      <c r="W600">
        <f t="shared" ref="W600:W605" si="46">T600</f>
        <v>27.05</v>
      </c>
      <c r="X600" t="str">
        <f t="shared" ref="X600:X605" si="47">V600</f>
        <v>yen</v>
      </c>
      <c r="Y600" t="s">
        <v>329</v>
      </c>
      <c r="Z600">
        <v>3</v>
      </c>
      <c r="AB600" t="s">
        <v>275</v>
      </c>
      <c r="AC600" t="s">
        <v>565</v>
      </c>
      <c r="AD600" t="s">
        <v>697</v>
      </c>
      <c r="AE600" t="s">
        <v>698</v>
      </c>
      <c r="AF600" t="s">
        <v>321</v>
      </c>
      <c r="AG600" t="s">
        <v>477</v>
      </c>
      <c r="AH600" s="7" t="s">
        <v>744</v>
      </c>
      <c r="AI600" t="s">
        <v>320</v>
      </c>
      <c r="AJ600" t="s">
        <v>320</v>
      </c>
      <c r="AK600" t="s">
        <v>320</v>
      </c>
    </row>
    <row r="601" spans="1:37" ht="13.25" customHeight="1" x14ac:dyDescent="0.2">
      <c r="A601" s="18" t="s">
        <v>328</v>
      </c>
      <c r="B601" s="18" t="s">
        <v>327</v>
      </c>
      <c r="C601" s="18" t="s">
        <v>304</v>
      </c>
      <c r="D601" s="18" t="s">
        <v>305</v>
      </c>
      <c r="E601" s="18" t="s">
        <v>305</v>
      </c>
      <c r="F601" s="18" t="s">
        <v>306</v>
      </c>
      <c r="G601" s="18" t="s">
        <v>306</v>
      </c>
      <c r="I601" t="str">
        <f t="shared" si="45"/>
        <v>2019-01-01</v>
      </c>
      <c r="J601" t="s">
        <v>278</v>
      </c>
      <c r="M601" t="s">
        <v>478</v>
      </c>
      <c r="N601" t="s">
        <v>107</v>
      </c>
      <c r="O601">
        <v>9</v>
      </c>
      <c r="P601">
        <v>2</v>
      </c>
      <c r="Q601" t="str">
        <f t="shared" si="41"/>
        <v>EF.9</v>
      </c>
      <c r="R601" t="str">
        <f t="shared" si="42"/>
        <v>EF.9.2</v>
      </c>
      <c r="S601" s="49" t="s">
        <v>699</v>
      </c>
      <c r="T601" s="37">
        <v>20.57</v>
      </c>
      <c r="V601" s="21" t="s">
        <v>584</v>
      </c>
      <c r="W601">
        <f t="shared" si="46"/>
        <v>20.57</v>
      </c>
      <c r="X601" t="str">
        <f t="shared" si="47"/>
        <v>yen</v>
      </c>
      <c r="Y601" t="s">
        <v>329</v>
      </c>
      <c r="Z601">
        <v>3</v>
      </c>
      <c r="AB601" t="s">
        <v>275</v>
      </c>
      <c r="AC601" t="s">
        <v>565</v>
      </c>
      <c r="AD601" t="s">
        <v>697</v>
      </c>
      <c r="AE601" t="s">
        <v>699</v>
      </c>
      <c r="AF601" t="s">
        <v>321</v>
      </c>
      <c r="AG601" t="s">
        <v>479</v>
      </c>
      <c r="AH601" s="7" t="s">
        <v>744</v>
      </c>
      <c r="AI601" t="s">
        <v>320</v>
      </c>
      <c r="AJ601" t="s">
        <v>320</v>
      </c>
      <c r="AK601" t="s">
        <v>320</v>
      </c>
    </row>
    <row r="602" spans="1:37" ht="13.25" customHeight="1" x14ac:dyDescent="0.2">
      <c r="A602" s="18" t="s">
        <v>328</v>
      </c>
      <c r="B602" s="18" t="s">
        <v>327</v>
      </c>
      <c r="C602" s="18" t="s">
        <v>304</v>
      </c>
      <c r="D602" s="18" t="s">
        <v>305</v>
      </c>
      <c r="E602" s="18" t="s">
        <v>305</v>
      </c>
      <c r="F602" s="18" t="s">
        <v>306</v>
      </c>
      <c r="G602" s="18" t="s">
        <v>306</v>
      </c>
      <c r="I602" t="str">
        <f t="shared" si="45"/>
        <v>2019-01-01</v>
      </c>
      <c r="J602" t="s">
        <v>278</v>
      </c>
      <c r="M602" t="s">
        <v>480</v>
      </c>
      <c r="N602" t="s">
        <v>107</v>
      </c>
      <c r="O602">
        <v>9</v>
      </c>
      <c r="P602">
        <v>3</v>
      </c>
      <c r="Q602" t="str">
        <f t="shared" si="41"/>
        <v>EF.9</v>
      </c>
      <c r="R602" t="str">
        <f t="shared" si="42"/>
        <v>EF.9.3</v>
      </c>
      <c r="S602" s="49" t="s">
        <v>700</v>
      </c>
      <c r="T602" s="37">
        <v>20.57</v>
      </c>
      <c r="V602" s="21" t="s">
        <v>584</v>
      </c>
      <c r="W602">
        <f t="shared" si="46"/>
        <v>20.57</v>
      </c>
      <c r="X602" t="str">
        <f t="shared" si="47"/>
        <v>yen</v>
      </c>
      <c r="Y602" t="s">
        <v>329</v>
      </c>
      <c r="Z602">
        <v>3</v>
      </c>
      <c r="AB602" t="s">
        <v>275</v>
      </c>
      <c r="AC602" t="s">
        <v>565</v>
      </c>
      <c r="AD602" t="s">
        <v>697</v>
      </c>
      <c r="AE602" t="s">
        <v>700</v>
      </c>
      <c r="AF602" t="s">
        <v>321</v>
      </c>
      <c r="AG602" t="s">
        <v>481</v>
      </c>
      <c r="AH602" s="7" t="s">
        <v>744</v>
      </c>
      <c r="AI602" t="s">
        <v>320</v>
      </c>
      <c r="AJ602" t="s">
        <v>320</v>
      </c>
      <c r="AK602" t="s">
        <v>320</v>
      </c>
    </row>
    <row r="603" spans="1:37" ht="13.25" customHeight="1" x14ac:dyDescent="0.2">
      <c r="A603" s="18" t="s">
        <v>328</v>
      </c>
      <c r="B603" s="18" t="s">
        <v>327</v>
      </c>
      <c r="C603" s="18" t="s">
        <v>304</v>
      </c>
      <c r="D603" s="18" t="s">
        <v>305</v>
      </c>
      <c r="E603" s="18" t="s">
        <v>305</v>
      </c>
      <c r="F603" s="18" t="s">
        <v>306</v>
      </c>
      <c r="G603" s="18" t="s">
        <v>306</v>
      </c>
      <c r="I603" t="str">
        <f t="shared" si="45"/>
        <v>2019-01-01</v>
      </c>
      <c r="J603" t="s">
        <v>278</v>
      </c>
      <c r="M603" t="s">
        <v>482</v>
      </c>
      <c r="N603" t="s">
        <v>107</v>
      </c>
      <c r="O603">
        <v>9</v>
      </c>
      <c r="P603">
        <v>4</v>
      </c>
      <c r="Q603" t="str">
        <f t="shared" si="41"/>
        <v>EF.9</v>
      </c>
      <c r="R603" t="str">
        <f t="shared" si="42"/>
        <v>EF.9.4</v>
      </c>
      <c r="S603" s="49" t="s">
        <v>701</v>
      </c>
      <c r="T603" s="20">
        <v>13180</v>
      </c>
      <c r="V603" s="21" t="s">
        <v>584</v>
      </c>
      <c r="W603">
        <f t="shared" si="46"/>
        <v>13180</v>
      </c>
      <c r="X603" t="str">
        <f t="shared" si="47"/>
        <v>yen</v>
      </c>
      <c r="Y603" t="s">
        <v>329</v>
      </c>
      <c r="Z603">
        <v>3</v>
      </c>
      <c r="AB603" t="s">
        <v>275</v>
      </c>
      <c r="AC603" t="s">
        <v>565</v>
      </c>
      <c r="AD603" t="s">
        <v>697</v>
      </c>
      <c r="AE603" t="s">
        <v>701</v>
      </c>
      <c r="AF603" t="s">
        <v>321</v>
      </c>
      <c r="AG603" t="s">
        <v>484</v>
      </c>
      <c r="AH603" s="7" t="s">
        <v>745</v>
      </c>
      <c r="AI603" t="s">
        <v>320</v>
      </c>
      <c r="AJ603" t="s">
        <v>320</v>
      </c>
      <c r="AK603" t="s">
        <v>320</v>
      </c>
    </row>
    <row r="604" spans="1:37" ht="13.25" customHeight="1" x14ac:dyDescent="0.2">
      <c r="A604" s="18" t="s">
        <v>328</v>
      </c>
      <c r="B604" s="18" t="s">
        <v>327</v>
      </c>
      <c r="C604" s="18" t="s">
        <v>304</v>
      </c>
      <c r="D604" s="18" t="s">
        <v>305</v>
      </c>
      <c r="E604" s="18" t="s">
        <v>305</v>
      </c>
      <c r="F604" s="18" t="s">
        <v>306</v>
      </c>
      <c r="G604" s="18" t="s">
        <v>306</v>
      </c>
      <c r="I604" t="str">
        <f t="shared" si="45"/>
        <v>2019-01-01</v>
      </c>
      <c r="J604" t="s">
        <v>278</v>
      </c>
      <c r="M604" t="s">
        <v>485</v>
      </c>
      <c r="N604" t="s">
        <v>107</v>
      </c>
      <c r="O604">
        <v>9</v>
      </c>
      <c r="P604">
        <v>5</v>
      </c>
      <c r="Q604" t="str">
        <f t="shared" si="41"/>
        <v>EF.9</v>
      </c>
      <c r="R604" t="str">
        <f t="shared" si="42"/>
        <v>EF.9.5</v>
      </c>
      <c r="S604" s="49" t="s">
        <v>702</v>
      </c>
      <c r="T604" s="20">
        <v>28494</v>
      </c>
      <c r="V604" s="21" t="s">
        <v>584</v>
      </c>
      <c r="W604">
        <f t="shared" si="46"/>
        <v>28494</v>
      </c>
      <c r="X604" t="str">
        <f t="shared" si="47"/>
        <v>yen</v>
      </c>
      <c r="Y604" t="s">
        <v>329</v>
      </c>
      <c r="Z604">
        <v>3</v>
      </c>
      <c r="AB604" t="s">
        <v>275</v>
      </c>
      <c r="AC604" t="s">
        <v>565</v>
      </c>
      <c r="AD604" t="s">
        <v>697</v>
      </c>
      <c r="AE604" t="s">
        <v>702</v>
      </c>
      <c r="AF604" t="s">
        <v>321</v>
      </c>
      <c r="AG604" t="s">
        <v>487</v>
      </c>
      <c r="AH604" s="7" t="s">
        <v>745</v>
      </c>
      <c r="AI604" t="s">
        <v>320</v>
      </c>
      <c r="AJ604" t="s">
        <v>320</v>
      </c>
      <c r="AK604" t="s">
        <v>320</v>
      </c>
    </row>
    <row r="605" spans="1:37" ht="13.25" customHeight="1" x14ac:dyDescent="0.2">
      <c r="A605" s="18" t="s">
        <v>328</v>
      </c>
      <c r="B605" s="18" t="s">
        <v>327</v>
      </c>
      <c r="C605" s="18" t="s">
        <v>304</v>
      </c>
      <c r="D605" s="18" t="s">
        <v>305</v>
      </c>
      <c r="E605" s="18" t="s">
        <v>305</v>
      </c>
      <c r="F605" s="18" t="s">
        <v>306</v>
      </c>
      <c r="G605" s="18" t="s">
        <v>306</v>
      </c>
      <c r="I605" t="str">
        <f t="shared" si="45"/>
        <v>2019-01-01</v>
      </c>
      <c r="J605" t="s">
        <v>278</v>
      </c>
      <c r="M605" t="s">
        <v>488</v>
      </c>
      <c r="N605" t="s">
        <v>107</v>
      </c>
      <c r="O605">
        <v>9</v>
      </c>
      <c r="P605">
        <v>6</v>
      </c>
      <c r="Q605" t="str">
        <f t="shared" si="41"/>
        <v>EF.9</v>
      </c>
      <c r="R605" t="str">
        <f t="shared" si="42"/>
        <v>EF.9.6</v>
      </c>
      <c r="S605" s="49" t="s">
        <v>703</v>
      </c>
      <c r="T605" s="20">
        <v>75143</v>
      </c>
      <c r="V605" s="21" t="s">
        <v>577</v>
      </c>
      <c r="W605">
        <f t="shared" si="46"/>
        <v>75143</v>
      </c>
      <c r="X605" t="str">
        <f t="shared" si="47"/>
        <v>number</v>
      </c>
      <c r="Y605" t="s">
        <v>329</v>
      </c>
      <c r="Z605">
        <v>3</v>
      </c>
      <c r="AB605" t="s">
        <v>275</v>
      </c>
      <c r="AC605" t="s">
        <v>565</v>
      </c>
      <c r="AD605" t="s">
        <v>697</v>
      </c>
      <c r="AE605" t="s">
        <v>703</v>
      </c>
      <c r="AF605" t="s">
        <v>321</v>
      </c>
      <c r="AG605" t="s">
        <v>490</v>
      </c>
      <c r="AH605" s="7" t="s">
        <v>743</v>
      </c>
      <c r="AI605" t="s">
        <v>320</v>
      </c>
      <c r="AJ605" t="s">
        <v>320</v>
      </c>
      <c r="AK605" t="s">
        <v>320</v>
      </c>
    </row>
    <row r="606" spans="1:37" ht="13.25" customHeight="1" x14ac:dyDescent="0.2">
      <c r="A606" s="18" t="s">
        <v>328</v>
      </c>
      <c r="B606" s="18" t="s">
        <v>327</v>
      </c>
      <c r="C606" s="18" t="s">
        <v>304</v>
      </c>
      <c r="D606" s="18" t="s">
        <v>305</v>
      </c>
      <c r="E606" s="18" t="s">
        <v>305</v>
      </c>
      <c r="F606" s="18" t="s">
        <v>306</v>
      </c>
      <c r="G606" s="18" t="s">
        <v>306</v>
      </c>
      <c r="I606" t="str">
        <f t="shared" si="45"/>
        <v>2019-01-01</v>
      </c>
      <c r="J606" t="s">
        <v>278</v>
      </c>
      <c r="M606" t="s">
        <v>491</v>
      </c>
      <c r="N606" t="s">
        <v>107</v>
      </c>
      <c r="O606">
        <v>9</v>
      </c>
      <c r="P606">
        <v>7</v>
      </c>
      <c r="Q606" t="str">
        <f t="shared" si="41"/>
        <v>EF.9</v>
      </c>
      <c r="R606" t="str">
        <f t="shared" si="42"/>
        <v>EF.9.7</v>
      </c>
      <c r="S606" t="s">
        <v>704</v>
      </c>
      <c r="V606" s="21"/>
      <c r="W606" s="21"/>
      <c r="X606" s="21"/>
      <c r="Y606" t="s">
        <v>329</v>
      </c>
      <c r="Z606">
        <v>3</v>
      </c>
      <c r="AB606" t="s">
        <v>275</v>
      </c>
      <c r="AC606" t="s">
        <v>565</v>
      </c>
      <c r="AD606" t="s">
        <v>697</v>
      </c>
      <c r="AE606" t="s">
        <v>704</v>
      </c>
      <c r="AF606" t="s">
        <v>321</v>
      </c>
      <c r="AG606" t="s">
        <v>492</v>
      </c>
      <c r="AH606" s="7" t="s">
        <v>743</v>
      </c>
      <c r="AI606" t="s">
        <v>320</v>
      </c>
      <c r="AJ606" t="s">
        <v>320</v>
      </c>
      <c r="AK606" s="43" t="s">
        <v>337</v>
      </c>
    </row>
    <row r="607" spans="1:37" ht="13.25" customHeight="1" x14ac:dyDescent="0.2">
      <c r="A607" s="18" t="s">
        <v>328</v>
      </c>
      <c r="B607" s="18" t="s">
        <v>327</v>
      </c>
      <c r="C607" s="18" t="s">
        <v>304</v>
      </c>
      <c r="D607" s="18" t="s">
        <v>305</v>
      </c>
      <c r="E607" s="18" t="s">
        <v>305</v>
      </c>
      <c r="F607" s="18" t="s">
        <v>306</v>
      </c>
      <c r="G607" s="18" t="s">
        <v>306</v>
      </c>
      <c r="I607" t="str">
        <f t="shared" si="45"/>
        <v>2019-01-01</v>
      </c>
      <c r="J607" t="s">
        <v>278</v>
      </c>
      <c r="M607" t="s">
        <v>530</v>
      </c>
      <c r="N607" t="s">
        <v>107</v>
      </c>
      <c r="O607">
        <v>9</v>
      </c>
      <c r="P607">
        <v>8</v>
      </c>
      <c r="Q607" t="str">
        <f t="shared" si="41"/>
        <v>EF.9</v>
      </c>
      <c r="R607" t="str">
        <f t="shared" si="42"/>
        <v>EF.9.8</v>
      </c>
      <c r="S607" t="s">
        <v>712</v>
      </c>
      <c r="V607" s="21" t="s">
        <v>539</v>
      </c>
      <c r="W607" s="21"/>
      <c r="X607" s="21"/>
      <c r="Y607" t="s">
        <v>329</v>
      </c>
      <c r="Z607">
        <v>3</v>
      </c>
      <c r="AB607" t="s">
        <v>275</v>
      </c>
      <c r="AC607" t="s">
        <v>565</v>
      </c>
      <c r="AD607" t="s">
        <v>697</v>
      </c>
      <c r="AE607" t="s">
        <v>712</v>
      </c>
      <c r="AF607" t="s">
        <v>321</v>
      </c>
      <c r="AG607" t="s">
        <v>532</v>
      </c>
      <c r="AH607" s="7" t="s">
        <v>742</v>
      </c>
      <c r="AI607" t="s">
        <v>320</v>
      </c>
      <c r="AJ607" t="s">
        <v>320</v>
      </c>
      <c r="AK607" s="25" t="s">
        <v>585</v>
      </c>
    </row>
    <row r="608" spans="1:37" ht="13.25" customHeight="1" x14ac:dyDescent="0.2">
      <c r="A608" s="18" t="s">
        <v>328</v>
      </c>
      <c r="B608" s="18" t="s">
        <v>327</v>
      </c>
      <c r="C608" s="18" t="s">
        <v>304</v>
      </c>
      <c r="D608" s="18" t="s">
        <v>305</v>
      </c>
      <c r="E608" s="18" t="s">
        <v>305</v>
      </c>
      <c r="F608" s="18" t="s">
        <v>306</v>
      </c>
      <c r="G608" s="18" t="s">
        <v>306</v>
      </c>
      <c r="I608" t="str">
        <f t="shared" si="45"/>
        <v>2019-01-01</v>
      </c>
      <c r="J608" s="10" t="s">
        <v>278</v>
      </c>
      <c r="M608" t="s">
        <v>29</v>
      </c>
      <c r="N608" t="s">
        <v>38</v>
      </c>
      <c r="O608">
        <v>1</v>
      </c>
      <c r="P608">
        <v>1</v>
      </c>
      <c r="Q608" t="str">
        <f t="shared" si="41"/>
        <v>Em.1</v>
      </c>
      <c r="R608" t="str">
        <f t="shared" si="42"/>
        <v>Em.1.1</v>
      </c>
      <c r="S608" t="s">
        <v>307</v>
      </c>
      <c r="T608" s="20">
        <v>200000</v>
      </c>
      <c r="V608" t="s">
        <v>326</v>
      </c>
      <c r="W608" s="36">
        <f>T608</f>
        <v>200000</v>
      </c>
      <c r="X608" s="7" t="s">
        <v>39</v>
      </c>
      <c r="Y608" t="s">
        <v>329</v>
      </c>
      <c r="Z608">
        <v>3</v>
      </c>
      <c r="AB608" t="s">
        <v>275</v>
      </c>
      <c r="AC608" t="s">
        <v>318</v>
      </c>
      <c r="AD608" t="s">
        <v>319</v>
      </c>
      <c r="AE608">
        <v>0</v>
      </c>
      <c r="AF608" t="s">
        <v>321</v>
      </c>
      <c r="AG608" t="s">
        <v>309</v>
      </c>
      <c r="AH608" s="7" t="s">
        <v>786</v>
      </c>
      <c r="AI608" t="s">
        <v>322</v>
      </c>
      <c r="AJ608" t="s">
        <v>323</v>
      </c>
      <c r="AK608" t="s">
        <v>783</v>
      </c>
    </row>
    <row r="609" spans="1:37" ht="13.25" customHeight="1" x14ac:dyDescent="0.2">
      <c r="A609" s="18" t="s">
        <v>328</v>
      </c>
      <c r="B609" s="18" t="s">
        <v>327</v>
      </c>
      <c r="C609" s="18" t="s">
        <v>304</v>
      </c>
      <c r="D609" s="18" t="s">
        <v>305</v>
      </c>
      <c r="E609" s="18" t="s">
        <v>305</v>
      </c>
      <c r="F609" s="18" t="s">
        <v>306</v>
      </c>
      <c r="G609" s="18" t="s">
        <v>306</v>
      </c>
      <c r="I609" t="str">
        <f t="shared" si="45"/>
        <v>2019-01-01</v>
      </c>
      <c r="J609" t="s">
        <v>278</v>
      </c>
      <c r="M609" t="s">
        <v>442</v>
      </c>
      <c r="N609" t="s">
        <v>38</v>
      </c>
      <c r="O609">
        <v>14</v>
      </c>
      <c r="P609">
        <v>7</v>
      </c>
      <c r="Q609" t="str">
        <f t="shared" si="41"/>
        <v>Em.14</v>
      </c>
      <c r="R609" t="str">
        <f t="shared" si="42"/>
        <v>Em.14.7</v>
      </c>
      <c r="S609" t="s">
        <v>752</v>
      </c>
      <c r="V609" s="21" t="s">
        <v>539</v>
      </c>
      <c r="W609" s="21"/>
      <c r="X609" s="21"/>
      <c r="Y609" t="s">
        <v>329</v>
      </c>
      <c r="Z609">
        <v>3</v>
      </c>
      <c r="AB609" t="s">
        <v>275</v>
      </c>
      <c r="AC609" t="s">
        <v>318</v>
      </c>
      <c r="AD609" t="s">
        <v>685</v>
      </c>
      <c r="AE609" t="s">
        <v>686</v>
      </c>
      <c r="AF609" t="s">
        <v>321</v>
      </c>
      <c r="AG609" t="s">
        <v>443</v>
      </c>
      <c r="AH609" s="7" t="s">
        <v>742</v>
      </c>
      <c r="AI609" t="s">
        <v>320</v>
      </c>
      <c r="AJ609" t="s">
        <v>320</v>
      </c>
      <c r="AK609" s="25" t="s">
        <v>581</v>
      </c>
    </row>
    <row r="610" spans="1:37" ht="13.25" customHeight="1" x14ac:dyDescent="0.2">
      <c r="A610" s="18" t="s">
        <v>328</v>
      </c>
      <c r="B610" s="18" t="s">
        <v>327</v>
      </c>
      <c r="C610" s="18" t="s">
        <v>304</v>
      </c>
      <c r="D610" s="18" t="s">
        <v>305</v>
      </c>
      <c r="E610" s="18" t="s">
        <v>305</v>
      </c>
      <c r="F610" s="18" t="s">
        <v>306</v>
      </c>
      <c r="G610" s="18" t="s">
        <v>306</v>
      </c>
      <c r="I610" t="str">
        <f t="shared" si="45"/>
        <v>2019-01-01</v>
      </c>
      <c r="J610" s="10" t="s">
        <v>278</v>
      </c>
      <c r="M610" t="s">
        <v>152</v>
      </c>
      <c r="N610" t="s">
        <v>38</v>
      </c>
      <c r="O610">
        <v>17</v>
      </c>
      <c r="P610">
        <v>10</v>
      </c>
      <c r="Q610" t="str">
        <f t="shared" si="41"/>
        <v>Em.17</v>
      </c>
      <c r="R610" t="str">
        <f t="shared" si="42"/>
        <v>Em.17.10</v>
      </c>
      <c r="S610" t="s">
        <v>735</v>
      </c>
      <c r="T610">
        <v>2000</v>
      </c>
      <c r="V610" t="s">
        <v>346</v>
      </c>
      <c r="W610" s="41">
        <f>T610</f>
        <v>2000</v>
      </c>
      <c r="X610" s="7" t="s">
        <v>784</v>
      </c>
      <c r="Y610" t="s">
        <v>329</v>
      </c>
      <c r="Z610">
        <v>3</v>
      </c>
      <c r="AB610" t="s">
        <v>275</v>
      </c>
      <c r="AC610" t="s">
        <v>318</v>
      </c>
      <c r="AD610" t="s">
        <v>344</v>
      </c>
      <c r="AE610" t="s">
        <v>671</v>
      </c>
      <c r="AF610" t="s">
        <v>321</v>
      </c>
      <c r="AG610" t="s">
        <v>342</v>
      </c>
      <c r="AH610" s="7" t="s">
        <v>789</v>
      </c>
      <c r="AI610" t="s">
        <v>320</v>
      </c>
      <c r="AJ610" t="s">
        <v>320</v>
      </c>
      <c r="AK610" t="s">
        <v>320</v>
      </c>
    </row>
    <row r="611" spans="1:37" ht="13.25" customHeight="1" x14ac:dyDescent="0.2">
      <c r="A611" s="18" t="s">
        <v>328</v>
      </c>
      <c r="B611" s="18" t="s">
        <v>327</v>
      </c>
      <c r="C611" s="18" t="s">
        <v>304</v>
      </c>
      <c r="D611" s="18" t="s">
        <v>305</v>
      </c>
      <c r="E611" s="18" t="s">
        <v>305</v>
      </c>
      <c r="F611" s="18" t="s">
        <v>306</v>
      </c>
      <c r="G611" s="18" t="s">
        <v>306</v>
      </c>
      <c r="I611" t="str">
        <f t="shared" si="45"/>
        <v>2019-01-01</v>
      </c>
      <c r="J611" s="10" t="s">
        <v>278</v>
      </c>
      <c r="M611" t="s">
        <v>774</v>
      </c>
      <c r="N611" t="s">
        <v>38</v>
      </c>
      <c r="O611">
        <v>17</v>
      </c>
      <c r="P611">
        <v>11</v>
      </c>
      <c r="Q611" t="str">
        <f t="shared" si="41"/>
        <v>Em.17</v>
      </c>
      <c r="R611" t="str">
        <f t="shared" si="42"/>
        <v>Em.17.11</v>
      </c>
      <c r="S611" t="s">
        <v>737</v>
      </c>
      <c r="Y611" t="s">
        <v>329</v>
      </c>
      <c r="Z611">
        <v>3</v>
      </c>
      <c r="AB611" t="s">
        <v>275</v>
      </c>
      <c r="AC611" t="s">
        <v>318</v>
      </c>
      <c r="AD611" t="s">
        <v>344</v>
      </c>
      <c r="AE611" t="s">
        <v>663</v>
      </c>
      <c r="AF611" t="s">
        <v>321</v>
      </c>
      <c r="AG611" t="s">
        <v>353</v>
      </c>
      <c r="AH611" s="7" t="s">
        <v>789</v>
      </c>
      <c r="AI611" t="s">
        <v>320</v>
      </c>
      <c r="AJ611" t="s">
        <v>320</v>
      </c>
      <c r="AK611" t="s">
        <v>124</v>
      </c>
    </row>
    <row r="612" spans="1:37" ht="13.25" customHeight="1" x14ac:dyDescent="0.2">
      <c r="A612" s="18" t="s">
        <v>328</v>
      </c>
      <c r="B612" s="18" t="s">
        <v>327</v>
      </c>
      <c r="C612" s="18" t="s">
        <v>304</v>
      </c>
      <c r="D612" s="18" t="s">
        <v>305</v>
      </c>
      <c r="E612" s="18" t="s">
        <v>305</v>
      </c>
      <c r="F612" s="18" t="s">
        <v>306</v>
      </c>
      <c r="G612" s="18" t="s">
        <v>306</v>
      </c>
      <c r="I612" t="str">
        <f t="shared" si="45"/>
        <v>2019-01-01</v>
      </c>
      <c r="J612" s="10" t="s">
        <v>278</v>
      </c>
      <c r="M612" t="s">
        <v>145</v>
      </c>
      <c r="N612" t="s">
        <v>38</v>
      </c>
      <c r="O612">
        <v>17</v>
      </c>
      <c r="P612">
        <v>13</v>
      </c>
      <c r="Q612" t="str">
        <f t="shared" si="41"/>
        <v>Em.17</v>
      </c>
      <c r="R612" t="str">
        <f t="shared" si="42"/>
        <v>Em.17.13</v>
      </c>
      <c r="S612" t="s">
        <v>739</v>
      </c>
      <c r="T612">
        <v>1000</v>
      </c>
      <c r="W612" s="41">
        <f>T612</f>
        <v>1000</v>
      </c>
      <c r="X612" s="7" t="s">
        <v>784</v>
      </c>
      <c r="Y612" t="s">
        <v>329</v>
      </c>
      <c r="Z612">
        <v>3</v>
      </c>
      <c r="AB612" t="s">
        <v>275</v>
      </c>
      <c r="AC612" t="s">
        <v>318</v>
      </c>
      <c r="AD612" t="s">
        <v>344</v>
      </c>
      <c r="AE612" t="s">
        <v>363</v>
      </c>
      <c r="AF612" t="s">
        <v>321</v>
      </c>
      <c r="AG612" t="s">
        <v>361</v>
      </c>
      <c r="AH612" s="7" t="s">
        <v>789</v>
      </c>
      <c r="AI612" t="s">
        <v>320</v>
      </c>
      <c r="AJ612" t="s">
        <v>320</v>
      </c>
      <c r="AK612" t="s">
        <v>320</v>
      </c>
    </row>
    <row r="613" spans="1:37" ht="13.25" customHeight="1" x14ac:dyDescent="0.2">
      <c r="A613" s="18" t="s">
        <v>328</v>
      </c>
      <c r="B613" s="18" t="s">
        <v>327</v>
      </c>
      <c r="C613" s="18" t="s">
        <v>304</v>
      </c>
      <c r="D613" s="18" t="s">
        <v>305</v>
      </c>
      <c r="E613" s="18" t="s">
        <v>305</v>
      </c>
      <c r="F613" s="18" t="s">
        <v>306</v>
      </c>
      <c r="G613" s="18" t="s">
        <v>306</v>
      </c>
      <c r="I613" t="str">
        <f t="shared" si="45"/>
        <v>2019-01-01</v>
      </c>
      <c r="J613" s="10" t="s">
        <v>278</v>
      </c>
      <c r="M613" t="s">
        <v>450</v>
      </c>
      <c r="N613" t="s">
        <v>38</v>
      </c>
      <c r="O613">
        <v>17</v>
      </c>
      <c r="P613">
        <v>6</v>
      </c>
      <c r="Q613" t="str">
        <f t="shared" si="41"/>
        <v>Em.17</v>
      </c>
      <c r="R613" t="str">
        <f t="shared" si="42"/>
        <v>Em.17.6</v>
      </c>
      <c r="S613" t="s">
        <v>755</v>
      </c>
      <c r="Y613" t="s">
        <v>329</v>
      </c>
      <c r="Z613">
        <v>3</v>
      </c>
      <c r="AB613" t="s">
        <v>275</v>
      </c>
      <c r="AC613" t="s">
        <v>318</v>
      </c>
      <c r="AD613" t="s">
        <v>344</v>
      </c>
      <c r="AE613" t="s">
        <v>451</v>
      </c>
      <c r="AF613" t="s">
        <v>321</v>
      </c>
      <c r="AG613" t="s">
        <v>452</v>
      </c>
      <c r="AH613" s="7" t="s">
        <v>789</v>
      </c>
      <c r="AI613" t="s">
        <v>320</v>
      </c>
      <c r="AJ613" t="s">
        <v>320</v>
      </c>
      <c r="AK613" t="s">
        <v>124</v>
      </c>
    </row>
    <row r="614" spans="1:37" ht="13.25" customHeight="1" x14ac:dyDescent="0.2">
      <c r="A614" s="18" t="s">
        <v>328</v>
      </c>
      <c r="B614" s="18" t="s">
        <v>327</v>
      </c>
      <c r="C614" s="18" t="s">
        <v>304</v>
      </c>
      <c r="D614" s="18" t="s">
        <v>305</v>
      </c>
      <c r="E614" s="18" t="s">
        <v>305</v>
      </c>
      <c r="F614" s="18" t="s">
        <v>306</v>
      </c>
      <c r="G614" s="18" t="s">
        <v>306</v>
      </c>
      <c r="I614" t="str">
        <f t="shared" si="45"/>
        <v>2019-01-01</v>
      </c>
      <c r="J614" s="10" t="s">
        <v>278</v>
      </c>
      <c r="M614" t="s">
        <v>453</v>
      </c>
      <c r="N614" t="s">
        <v>38</v>
      </c>
      <c r="O614">
        <v>17</v>
      </c>
      <c r="P614">
        <v>8</v>
      </c>
      <c r="Q614" t="str">
        <f t="shared" si="41"/>
        <v>Em.17</v>
      </c>
      <c r="R614" t="str">
        <f t="shared" si="42"/>
        <v>Em.17.8</v>
      </c>
      <c r="S614" t="s">
        <v>759</v>
      </c>
      <c r="Y614" t="s">
        <v>329</v>
      </c>
      <c r="Z614">
        <v>3</v>
      </c>
      <c r="AB614" t="s">
        <v>275</v>
      </c>
      <c r="AC614" t="s">
        <v>318</v>
      </c>
      <c r="AD614" t="s">
        <v>344</v>
      </c>
      <c r="AE614" t="s">
        <v>454</v>
      </c>
      <c r="AF614" t="s">
        <v>321</v>
      </c>
      <c r="AG614" t="s">
        <v>456</v>
      </c>
      <c r="AH614" s="7" t="s">
        <v>789</v>
      </c>
      <c r="AI614" t="s">
        <v>320</v>
      </c>
      <c r="AJ614" t="s">
        <v>320</v>
      </c>
      <c r="AK614" t="s">
        <v>124</v>
      </c>
    </row>
    <row r="615" spans="1:37" ht="13.25" customHeight="1" x14ac:dyDescent="0.2">
      <c r="A615" s="18" t="s">
        <v>328</v>
      </c>
      <c r="B615" s="18" t="s">
        <v>327</v>
      </c>
      <c r="C615" s="18" t="s">
        <v>304</v>
      </c>
      <c r="D615" s="18" t="s">
        <v>305</v>
      </c>
      <c r="E615" s="18" t="s">
        <v>305</v>
      </c>
      <c r="F615" s="18" t="s">
        <v>306</v>
      </c>
      <c r="G615" s="18" t="s">
        <v>306</v>
      </c>
      <c r="I615" t="str">
        <f t="shared" si="45"/>
        <v>2019-01-01</v>
      </c>
      <c r="J615" t="s">
        <v>278</v>
      </c>
      <c r="M615" t="s">
        <v>433</v>
      </c>
      <c r="N615" t="s">
        <v>38</v>
      </c>
      <c r="O615">
        <v>2</v>
      </c>
      <c r="P615">
        <v>1</v>
      </c>
      <c r="Q615" t="str">
        <f t="shared" si="41"/>
        <v>Em.2</v>
      </c>
      <c r="R615" t="str">
        <f t="shared" si="42"/>
        <v>Em.2.1</v>
      </c>
      <c r="S615" t="s">
        <v>434</v>
      </c>
      <c r="V615" s="21"/>
      <c r="W615" s="38"/>
      <c r="X615" s="21"/>
      <c r="Y615" t="s">
        <v>329</v>
      </c>
      <c r="Z615">
        <v>3</v>
      </c>
      <c r="AB615" t="s">
        <v>275</v>
      </c>
      <c r="AC615" t="s">
        <v>318</v>
      </c>
      <c r="AD615" t="s">
        <v>682</v>
      </c>
      <c r="AE615" t="s">
        <v>683</v>
      </c>
      <c r="AF615" t="s">
        <v>321</v>
      </c>
      <c r="AG615" t="s">
        <v>435</v>
      </c>
      <c r="AH615" s="7" t="s">
        <v>786</v>
      </c>
      <c r="AI615" t="s">
        <v>320</v>
      </c>
      <c r="AJ615" t="s">
        <v>320</v>
      </c>
      <c r="AK615" s="43" t="s">
        <v>337</v>
      </c>
    </row>
    <row r="616" spans="1:37" ht="13.25" customHeight="1" x14ac:dyDescent="0.2">
      <c r="A616" s="18" t="s">
        <v>328</v>
      </c>
      <c r="B616" s="18" t="s">
        <v>327</v>
      </c>
      <c r="C616" s="18" t="s">
        <v>304</v>
      </c>
      <c r="D616" s="18" t="s">
        <v>305</v>
      </c>
      <c r="E616" s="18" t="s">
        <v>305</v>
      </c>
      <c r="F616" s="18" t="s">
        <v>306</v>
      </c>
      <c r="G616" s="18" t="s">
        <v>306</v>
      </c>
      <c r="I616" t="str">
        <f t="shared" si="45"/>
        <v>2019-01-01</v>
      </c>
      <c r="J616" t="s">
        <v>278</v>
      </c>
      <c r="M616" t="s">
        <v>436</v>
      </c>
      <c r="N616" t="s">
        <v>38</v>
      </c>
      <c r="O616">
        <v>2</v>
      </c>
      <c r="P616">
        <v>2</v>
      </c>
      <c r="Q616" t="str">
        <f t="shared" si="41"/>
        <v>Em.2</v>
      </c>
      <c r="R616" t="str">
        <f t="shared" si="42"/>
        <v>Em.2.2</v>
      </c>
      <c r="S616" t="s">
        <v>437</v>
      </c>
      <c r="V616" s="21"/>
      <c r="W616" s="38"/>
      <c r="X616" s="21"/>
      <c r="Y616" t="s">
        <v>329</v>
      </c>
      <c r="Z616">
        <v>3</v>
      </c>
      <c r="AB616" t="s">
        <v>275</v>
      </c>
      <c r="AC616" t="s">
        <v>318</v>
      </c>
      <c r="AD616" t="s">
        <v>682</v>
      </c>
      <c r="AE616" t="s">
        <v>684</v>
      </c>
      <c r="AF616" t="s">
        <v>321</v>
      </c>
      <c r="AG616" t="s">
        <v>438</v>
      </c>
      <c r="AH616" s="7" t="s">
        <v>786</v>
      </c>
      <c r="AI616" t="s">
        <v>320</v>
      </c>
      <c r="AJ616" t="s">
        <v>320</v>
      </c>
      <c r="AK616" s="43" t="s">
        <v>337</v>
      </c>
    </row>
    <row r="617" spans="1:37" ht="13.25" customHeight="1" x14ac:dyDescent="0.2">
      <c r="A617" s="18" t="s">
        <v>328</v>
      </c>
      <c r="B617" s="18" t="s">
        <v>327</v>
      </c>
      <c r="C617" s="18" t="s">
        <v>304</v>
      </c>
      <c r="D617" s="18" t="s">
        <v>305</v>
      </c>
      <c r="E617" s="18" t="s">
        <v>305</v>
      </c>
      <c r="F617" s="18" t="s">
        <v>306</v>
      </c>
      <c r="G617" s="18" t="s">
        <v>306</v>
      </c>
      <c r="I617" t="str">
        <f t="shared" si="45"/>
        <v>2019-01-01</v>
      </c>
      <c r="J617" t="s">
        <v>278</v>
      </c>
      <c r="M617" t="s">
        <v>439</v>
      </c>
      <c r="N617" t="s">
        <v>38</v>
      </c>
      <c r="O617">
        <v>5</v>
      </c>
      <c r="P617">
        <v>5</v>
      </c>
      <c r="Q617" t="str">
        <f t="shared" si="41"/>
        <v>Em.5</v>
      </c>
      <c r="R617" t="str">
        <f t="shared" si="42"/>
        <v>Em.5.5</v>
      </c>
      <c r="S617" s="49" t="s">
        <v>440</v>
      </c>
      <c r="T617" s="20">
        <v>102000000</v>
      </c>
      <c r="V617" s="21" t="s">
        <v>326</v>
      </c>
      <c r="W617" s="36">
        <f>T617</f>
        <v>102000000</v>
      </c>
      <c r="X617" s="7" t="s">
        <v>39</v>
      </c>
      <c r="Y617" t="s">
        <v>329</v>
      </c>
      <c r="Z617">
        <v>3</v>
      </c>
      <c r="AB617" t="s">
        <v>275</v>
      </c>
      <c r="AC617" t="s">
        <v>318</v>
      </c>
      <c r="AD617" t="s">
        <v>677</v>
      </c>
      <c r="AE617" t="s">
        <v>440</v>
      </c>
      <c r="AF617" t="s">
        <v>321</v>
      </c>
      <c r="AG617" t="s">
        <v>441</v>
      </c>
      <c r="AH617" s="7" t="s">
        <v>792</v>
      </c>
      <c r="AI617" t="s">
        <v>320</v>
      </c>
      <c r="AJ617" t="s">
        <v>320</v>
      </c>
      <c r="AK617" t="s">
        <v>320</v>
      </c>
    </row>
    <row r="618" spans="1:37" ht="13.25" customHeight="1" x14ac:dyDescent="0.2">
      <c r="A618" s="18" t="s">
        <v>328</v>
      </c>
      <c r="B618" s="18" t="s">
        <v>327</v>
      </c>
      <c r="C618" s="18" t="s">
        <v>304</v>
      </c>
      <c r="D618" s="18" t="s">
        <v>305</v>
      </c>
      <c r="E618" s="18" t="s">
        <v>305</v>
      </c>
      <c r="F618" s="18" t="s">
        <v>306</v>
      </c>
      <c r="G618" s="18" t="s">
        <v>306</v>
      </c>
      <c r="I618" t="str">
        <f t="shared" si="45"/>
        <v>2019-01-01</v>
      </c>
      <c r="J618" s="10" t="s">
        <v>278</v>
      </c>
      <c r="M618" t="s">
        <v>224</v>
      </c>
      <c r="N618" t="s">
        <v>221</v>
      </c>
      <c r="O618">
        <v>1</v>
      </c>
      <c r="P618">
        <v>1</v>
      </c>
      <c r="Q618" t="str">
        <f t="shared" si="41"/>
        <v>WR.1</v>
      </c>
      <c r="R618" t="str">
        <f t="shared" si="42"/>
        <v>WR.1.1</v>
      </c>
      <c r="S618" t="s">
        <v>395</v>
      </c>
      <c r="T618" s="20">
        <v>6</v>
      </c>
      <c r="V618" s="21" t="s">
        <v>397</v>
      </c>
      <c r="W618" s="28">
        <f>T618</f>
        <v>6</v>
      </c>
      <c r="X618" t="s">
        <v>782</v>
      </c>
      <c r="Y618" t="s">
        <v>329</v>
      </c>
      <c r="Z618">
        <v>3</v>
      </c>
      <c r="AB618" t="s">
        <v>275</v>
      </c>
      <c r="AC618" t="s">
        <v>394</v>
      </c>
      <c r="AD618" t="s">
        <v>225</v>
      </c>
      <c r="AE618" t="s">
        <v>395</v>
      </c>
      <c r="AF618" t="s">
        <v>321</v>
      </c>
      <c r="AG618" t="s">
        <v>391</v>
      </c>
      <c r="AH618" s="7" t="s">
        <v>733</v>
      </c>
      <c r="AI618" t="s">
        <v>320</v>
      </c>
      <c r="AJ618" t="s">
        <v>320</v>
      </c>
      <c r="AK618" t="s">
        <v>320</v>
      </c>
    </row>
    <row r="619" spans="1:37" ht="13.25" customHeight="1" x14ac:dyDescent="0.2">
      <c r="A619" s="18" t="s">
        <v>328</v>
      </c>
      <c r="B619" s="18" t="s">
        <v>327</v>
      </c>
      <c r="C619" s="18" t="s">
        <v>304</v>
      </c>
      <c r="D619" s="18" t="s">
        <v>305</v>
      </c>
      <c r="E619" s="18" t="s">
        <v>305</v>
      </c>
      <c r="F619" s="18" t="s">
        <v>306</v>
      </c>
      <c r="G619" s="18" t="s">
        <v>306</v>
      </c>
      <c r="I619" t="str">
        <f t="shared" si="45"/>
        <v>2019-01-01</v>
      </c>
      <c r="J619" t="s">
        <v>278</v>
      </c>
      <c r="M619" t="s">
        <v>473</v>
      </c>
      <c r="N619" t="s">
        <v>221</v>
      </c>
      <c r="O619">
        <v>1</v>
      </c>
      <c r="P619">
        <v>3</v>
      </c>
      <c r="Q619" t="str">
        <f t="shared" si="41"/>
        <v>WR.1</v>
      </c>
      <c r="R619" t="str">
        <f t="shared" si="42"/>
        <v>WR.1.3</v>
      </c>
      <c r="S619" t="s">
        <v>754</v>
      </c>
      <c r="V619" s="21"/>
      <c r="W619" s="21"/>
      <c r="X619" s="21"/>
      <c r="Y619" t="s">
        <v>329</v>
      </c>
      <c r="Z619">
        <v>3</v>
      </c>
      <c r="AB619" t="s">
        <v>275</v>
      </c>
      <c r="AC619" t="s">
        <v>394</v>
      </c>
      <c r="AD619" t="s">
        <v>225</v>
      </c>
      <c r="AE619" t="s">
        <v>696</v>
      </c>
      <c r="AF619" t="s">
        <v>321</v>
      </c>
      <c r="AG619" t="s">
        <v>474</v>
      </c>
      <c r="AH619" s="7" t="s">
        <v>733</v>
      </c>
      <c r="AI619" t="s">
        <v>320</v>
      </c>
      <c r="AJ619" t="s">
        <v>320</v>
      </c>
      <c r="AK619" s="43" t="s">
        <v>337</v>
      </c>
    </row>
    <row r="620" spans="1:37" ht="13.25" customHeight="1" x14ac:dyDescent="0.2">
      <c r="A620" s="18" t="s">
        <v>328</v>
      </c>
      <c r="B620" s="18" t="s">
        <v>327</v>
      </c>
      <c r="C620" s="18" t="s">
        <v>304</v>
      </c>
      <c r="D620" s="18" t="s">
        <v>305</v>
      </c>
      <c r="E620" s="18" t="s">
        <v>305</v>
      </c>
      <c r="F620" s="18" t="s">
        <v>306</v>
      </c>
      <c r="G620" s="18" t="s">
        <v>306</v>
      </c>
      <c r="I620" t="str">
        <f t="shared" si="45"/>
        <v>2019-01-01</v>
      </c>
      <c r="J620" s="10" t="s">
        <v>278</v>
      </c>
      <c r="M620" t="s">
        <v>219</v>
      </c>
      <c r="N620" t="s">
        <v>221</v>
      </c>
      <c r="O620">
        <v>2</v>
      </c>
      <c r="P620">
        <v>1</v>
      </c>
      <c r="Q620" t="str">
        <f t="shared" si="41"/>
        <v>WR.2</v>
      </c>
      <c r="R620" t="str">
        <f t="shared" si="42"/>
        <v>WR.2.1</v>
      </c>
      <c r="S620" t="s">
        <v>402</v>
      </c>
      <c r="T620" s="20">
        <v>50037979</v>
      </c>
      <c r="V620" s="21" t="s">
        <v>397</v>
      </c>
      <c r="W620" s="28">
        <f>T620</f>
        <v>50037979</v>
      </c>
      <c r="X620" t="s">
        <v>782</v>
      </c>
      <c r="Y620" t="s">
        <v>329</v>
      </c>
      <c r="Z620">
        <v>3</v>
      </c>
      <c r="AB620" t="s">
        <v>275</v>
      </c>
      <c r="AC620" t="s">
        <v>394</v>
      </c>
      <c r="AD620" t="s">
        <v>401</v>
      </c>
      <c r="AE620" t="s">
        <v>402</v>
      </c>
      <c r="AF620" t="s">
        <v>321</v>
      </c>
      <c r="AG620" t="s">
        <v>399</v>
      </c>
      <c r="AH620" s="7" t="s">
        <v>733</v>
      </c>
      <c r="AI620" t="s">
        <v>320</v>
      </c>
      <c r="AJ620" t="s">
        <v>320</v>
      </c>
      <c r="AK620" t="s">
        <v>320</v>
      </c>
    </row>
    <row r="621" spans="1:37" ht="13.25" customHeight="1" x14ac:dyDescent="0.2">
      <c r="A621" s="18" t="s">
        <v>328</v>
      </c>
      <c r="B621" s="18" t="s">
        <v>327</v>
      </c>
      <c r="C621" s="18" t="s">
        <v>304</v>
      </c>
      <c r="D621" s="18" t="s">
        <v>305</v>
      </c>
      <c r="E621" s="18" t="s">
        <v>305</v>
      </c>
      <c r="F621" s="18" t="s">
        <v>306</v>
      </c>
      <c r="G621" s="18" t="s">
        <v>306</v>
      </c>
      <c r="I621" t="str">
        <f t="shared" si="45"/>
        <v>2019-01-01</v>
      </c>
      <c r="J621" t="s">
        <v>278</v>
      </c>
      <c r="M621" t="s">
        <v>471</v>
      </c>
      <c r="N621" t="s">
        <v>221</v>
      </c>
      <c r="O621">
        <v>2</v>
      </c>
      <c r="P621">
        <v>3</v>
      </c>
      <c r="Q621" t="str">
        <f t="shared" si="41"/>
        <v>WR.2</v>
      </c>
      <c r="R621" t="str">
        <f t="shared" si="42"/>
        <v>WR.2.3</v>
      </c>
      <c r="S621" t="s">
        <v>753</v>
      </c>
      <c r="V621" s="21"/>
      <c r="W621" s="21"/>
      <c r="X621" s="21"/>
      <c r="Y621" t="s">
        <v>329</v>
      </c>
      <c r="Z621">
        <v>3</v>
      </c>
      <c r="AB621" t="s">
        <v>275</v>
      </c>
      <c r="AC621" t="s">
        <v>394</v>
      </c>
      <c r="AD621" t="s">
        <v>401</v>
      </c>
      <c r="AE621" t="s">
        <v>695</v>
      </c>
      <c r="AF621" t="s">
        <v>321</v>
      </c>
      <c r="AG621" t="s">
        <v>472</v>
      </c>
      <c r="AH621" s="7" t="s">
        <v>733</v>
      </c>
      <c r="AI621" t="s">
        <v>320</v>
      </c>
      <c r="AJ621" t="s">
        <v>320</v>
      </c>
      <c r="AK621" s="43" t="s">
        <v>337</v>
      </c>
    </row>
    <row r="622" spans="1:37" ht="13.25" customHeight="1" x14ac:dyDescent="0.2">
      <c r="A622" s="18" t="s">
        <v>328</v>
      </c>
      <c r="B622" s="18" t="s">
        <v>327</v>
      </c>
      <c r="C622" s="18" t="s">
        <v>304</v>
      </c>
      <c r="D622" s="18" t="s">
        <v>305</v>
      </c>
      <c r="E622" s="18" t="s">
        <v>305</v>
      </c>
      <c r="F622" s="18" t="s">
        <v>306</v>
      </c>
      <c r="G622" s="18" t="s">
        <v>306</v>
      </c>
      <c r="I622" t="str">
        <f t="shared" si="45"/>
        <v>2019-01-01</v>
      </c>
      <c r="J622" s="10" t="s">
        <v>278</v>
      </c>
      <c r="M622" t="s">
        <v>555</v>
      </c>
      <c r="N622" t="s">
        <v>221</v>
      </c>
      <c r="O622">
        <v>3</v>
      </c>
      <c r="P622">
        <v>1</v>
      </c>
      <c r="Q622" t="str">
        <f t="shared" si="41"/>
        <v>WR.3</v>
      </c>
      <c r="R622" t="str">
        <f t="shared" si="42"/>
        <v>WR.3.1</v>
      </c>
      <c r="S622" t="s">
        <v>757</v>
      </c>
      <c r="T622" s="20">
        <v>0</v>
      </c>
      <c r="V622" s="21" t="s">
        <v>577</v>
      </c>
      <c r="W622">
        <f>T622</f>
        <v>0</v>
      </c>
      <c r="X622" t="str">
        <f>V622</f>
        <v>number</v>
      </c>
      <c r="Y622" t="s">
        <v>329</v>
      </c>
      <c r="Z622">
        <v>3</v>
      </c>
      <c r="AB622" t="s">
        <v>275</v>
      </c>
      <c r="AC622" t="s">
        <v>394</v>
      </c>
      <c r="AD622" t="s">
        <v>674</v>
      </c>
      <c r="AE622" t="s">
        <v>716</v>
      </c>
      <c r="AF622" t="s">
        <v>321</v>
      </c>
      <c r="AG622" t="s">
        <v>556</v>
      </c>
      <c r="AH622" s="7" t="s">
        <v>748</v>
      </c>
      <c r="AI622" t="s">
        <v>320</v>
      </c>
      <c r="AJ622" t="s">
        <v>320</v>
      </c>
      <c r="AK622" t="s">
        <v>320</v>
      </c>
    </row>
    <row r="623" spans="1:37" ht="13.25" customHeight="1" x14ac:dyDescent="0.2">
      <c r="A623" s="18" t="s">
        <v>328</v>
      </c>
      <c r="B623" s="18" t="s">
        <v>327</v>
      </c>
      <c r="C623" s="18" t="s">
        <v>304</v>
      </c>
      <c r="D623" s="18" t="s">
        <v>305</v>
      </c>
      <c r="E623" s="18" t="s">
        <v>305</v>
      </c>
      <c r="F623" s="18" t="s">
        <v>306</v>
      </c>
      <c r="G623" s="18" t="s">
        <v>306</v>
      </c>
      <c r="I623" t="str">
        <f t="shared" si="45"/>
        <v>2019-01-01</v>
      </c>
      <c r="J623" t="s">
        <v>278</v>
      </c>
      <c r="M623" t="s">
        <v>557</v>
      </c>
      <c r="N623" t="s">
        <v>221</v>
      </c>
      <c r="O623">
        <v>3</v>
      </c>
      <c r="P623">
        <v>2</v>
      </c>
      <c r="Q623" t="str">
        <f t="shared" ref="Q623:Q686" si="48">_xlfn.CONCAT($N623,".",$O623)</f>
        <v>WR.3</v>
      </c>
      <c r="R623" t="str">
        <f t="shared" ref="R623:R686" si="49">_xlfn.CONCAT($N623,".",$O623,".",$P623)</f>
        <v>WR.3.2</v>
      </c>
      <c r="S623" t="s">
        <v>758</v>
      </c>
      <c r="V623" s="21" t="s">
        <v>539</v>
      </c>
      <c r="W623" s="21"/>
      <c r="X623" s="21"/>
      <c r="Y623" t="s">
        <v>329</v>
      </c>
      <c r="Z623">
        <v>3</v>
      </c>
      <c r="AB623" t="s">
        <v>275</v>
      </c>
      <c r="AC623" t="s">
        <v>394</v>
      </c>
      <c r="AD623" t="s">
        <v>674</v>
      </c>
      <c r="AE623" t="s">
        <v>686</v>
      </c>
      <c r="AF623" t="s">
        <v>321</v>
      </c>
      <c r="AG623" t="s">
        <v>558</v>
      </c>
      <c r="AH623" s="7" t="s">
        <v>742</v>
      </c>
      <c r="AI623" t="s">
        <v>320</v>
      </c>
      <c r="AJ623" t="s">
        <v>320</v>
      </c>
      <c r="AK623" s="25" t="s">
        <v>583</v>
      </c>
    </row>
    <row r="624" spans="1:37" ht="13.25" customHeight="1" x14ac:dyDescent="0.2">
      <c r="A624" s="18" t="s">
        <v>280</v>
      </c>
      <c r="B624" s="18" t="s">
        <v>279</v>
      </c>
      <c r="C624" s="18" t="s">
        <v>266</v>
      </c>
      <c r="D624" s="18" t="s">
        <v>267</v>
      </c>
      <c r="E624" s="18" t="s">
        <v>268</v>
      </c>
      <c r="F624" s="18" t="s">
        <v>269</v>
      </c>
      <c r="G624" s="18" t="s">
        <v>269</v>
      </c>
      <c r="I624" t="str">
        <f t="shared" si="45"/>
        <v>2017-01-01</v>
      </c>
      <c r="J624" t="s">
        <v>68</v>
      </c>
      <c r="M624" t="s">
        <v>29</v>
      </c>
      <c r="N624" t="s">
        <v>38</v>
      </c>
      <c r="O624">
        <v>1</v>
      </c>
      <c r="P624">
        <v>1</v>
      </c>
      <c r="Q624" t="str">
        <f t="shared" si="48"/>
        <v>Em.1</v>
      </c>
      <c r="R624" t="str">
        <f t="shared" si="49"/>
        <v>Em.1.1</v>
      </c>
      <c r="S624" t="s">
        <v>307</v>
      </c>
      <c r="T624" s="24">
        <v>12.4</v>
      </c>
      <c r="V624" s="21" t="s">
        <v>39</v>
      </c>
      <c r="W624" s="38">
        <f>T624</f>
        <v>12.4</v>
      </c>
      <c r="X624" s="7" t="s">
        <v>39</v>
      </c>
      <c r="Y624" t="s">
        <v>282</v>
      </c>
      <c r="Z624">
        <v>103</v>
      </c>
      <c r="AB624" t="s">
        <v>275</v>
      </c>
      <c r="AC624" t="s">
        <v>318</v>
      </c>
      <c r="AD624" t="s">
        <v>319</v>
      </c>
      <c r="AE624">
        <v>0</v>
      </c>
      <c r="AF624" t="s">
        <v>276</v>
      </c>
      <c r="AG624" t="s">
        <v>331</v>
      </c>
      <c r="AH624" s="7" t="s">
        <v>786</v>
      </c>
      <c r="AI624" t="s">
        <v>322</v>
      </c>
      <c r="AJ624" t="s">
        <v>323</v>
      </c>
      <c r="AK624" t="s">
        <v>783</v>
      </c>
    </row>
    <row r="625" spans="1:38" ht="13.25" customHeight="1" x14ac:dyDescent="0.2">
      <c r="A625" s="18" t="s">
        <v>280</v>
      </c>
      <c r="B625" s="18" t="s">
        <v>279</v>
      </c>
      <c r="C625" s="18" t="s">
        <v>266</v>
      </c>
      <c r="D625" s="18" t="s">
        <v>267</v>
      </c>
      <c r="E625" s="18" t="s">
        <v>268</v>
      </c>
      <c r="F625" s="18" t="s">
        <v>269</v>
      </c>
      <c r="G625" s="18" t="s">
        <v>269</v>
      </c>
      <c r="I625" t="str">
        <f t="shared" si="45"/>
        <v>2017-01-01</v>
      </c>
      <c r="J625" t="s">
        <v>68</v>
      </c>
      <c r="M625" t="s">
        <v>152</v>
      </c>
      <c r="N625" t="s">
        <v>38</v>
      </c>
      <c r="O625">
        <v>17</v>
      </c>
      <c r="P625">
        <v>10</v>
      </c>
      <c r="Q625" t="str">
        <f t="shared" si="48"/>
        <v>Em.17</v>
      </c>
      <c r="R625" t="str">
        <f t="shared" si="49"/>
        <v>Em.17.10</v>
      </c>
      <c r="S625" t="s">
        <v>736</v>
      </c>
      <c r="T625" s="24">
        <v>86.8</v>
      </c>
      <c r="V625" s="21" t="s">
        <v>349</v>
      </c>
      <c r="W625" s="41">
        <f>T625*1000</f>
        <v>86800</v>
      </c>
      <c r="X625" s="7" t="s">
        <v>784</v>
      </c>
      <c r="Y625" t="s">
        <v>282</v>
      </c>
      <c r="Z625">
        <v>109</v>
      </c>
      <c r="AB625" t="s">
        <v>275</v>
      </c>
      <c r="AC625" t="s">
        <v>318</v>
      </c>
      <c r="AD625" t="s">
        <v>344</v>
      </c>
      <c r="AE625" t="s">
        <v>671</v>
      </c>
      <c r="AF625" t="s">
        <v>276</v>
      </c>
      <c r="AG625" t="s">
        <v>348</v>
      </c>
      <c r="AH625" s="7" t="s">
        <v>788</v>
      </c>
      <c r="AI625" t="s">
        <v>320</v>
      </c>
      <c r="AJ625" t="s">
        <v>320</v>
      </c>
      <c r="AK625" t="s">
        <v>320</v>
      </c>
    </row>
    <row r="626" spans="1:38" ht="13.25" customHeight="1" x14ac:dyDescent="0.2">
      <c r="A626" s="18" t="s">
        <v>280</v>
      </c>
      <c r="B626" s="18" t="s">
        <v>279</v>
      </c>
      <c r="C626" s="18" t="s">
        <v>266</v>
      </c>
      <c r="D626" s="18" t="s">
        <v>267</v>
      </c>
      <c r="E626" s="18" t="s">
        <v>268</v>
      </c>
      <c r="F626" s="18" t="s">
        <v>269</v>
      </c>
      <c r="G626" s="18" t="s">
        <v>269</v>
      </c>
      <c r="I626" t="str">
        <f t="shared" si="45"/>
        <v>2017-01-01</v>
      </c>
      <c r="J626" t="s">
        <v>68</v>
      </c>
      <c r="M626" t="s">
        <v>774</v>
      </c>
      <c r="N626" t="s">
        <v>38</v>
      </c>
      <c r="O626">
        <v>17</v>
      </c>
      <c r="P626">
        <v>11</v>
      </c>
      <c r="Q626" t="str">
        <f t="shared" si="48"/>
        <v>Em.17</v>
      </c>
      <c r="R626" t="str">
        <f t="shared" si="49"/>
        <v>Em.17.11</v>
      </c>
      <c r="S626" t="s">
        <v>738</v>
      </c>
      <c r="T626" s="24">
        <v>10.4</v>
      </c>
      <c r="V626" s="21" t="s">
        <v>349</v>
      </c>
      <c r="W626" s="41">
        <f>T626*1000</f>
        <v>10400</v>
      </c>
      <c r="X626" s="7" t="s">
        <v>784</v>
      </c>
      <c r="Y626" t="s">
        <v>282</v>
      </c>
      <c r="Z626">
        <v>108</v>
      </c>
      <c r="AB626" t="s">
        <v>275</v>
      </c>
      <c r="AC626" t="s">
        <v>318</v>
      </c>
      <c r="AD626" t="s">
        <v>344</v>
      </c>
      <c r="AE626" t="s">
        <v>663</v>
      </c>
      <c r="AF626" t="s">
        <v>276</v>
      </c>
      <c r="AG626" t="s">
        <v>356</v>
      </c>
      <c r="AH626" s="7" t="s">
        <v>788</v>
      </c>
      <c r="AI626" t="s">
        <v>320</v>
      </c>
      <c r="AJ626" t="s">
        <v>320</v>
      </c>
      <c r="AK626" t="s">
        <v>320</v>
      </c>
    </row>
    <row r="627" spans="1:38" ht="13.25" customHeight="1" x14ac:dyDescent="0.2">
      <c r="A627" s="18" t="s">
        <v>280</v>
      </c>
      <c r="B627" s="18" t="s">
        <v>279</v>
      </c>
      <c r="C627" s="18" t="s">
        <v>266</v>
      </c>
      <c r="D627" s="18" t="s">
        <v>267</v>
      </c>
      <c r="E627" s="18" t="s">
        <v>268</v>
      </c>
      <c r="F627" s="18" t="s">
        <v>269</v>
      </c>
      <c r="G627" s="18" t="s">
        <v>269</v>
      </c>
      <c r="I627" t="str">
        <f t="shared" si="45"/>
        <v>2017-01-01</v>
      </c>
      <c r="J627" t="s">
        <v>68</v>
      </c>
      <c r="M627" t="s">
        <v>145</v>
      </c>
      <c r="N627" t="s">
        <v>38</v>
      </c>
      <c r="O627">
        <v>17</v>
      </c>
      <c r="P627">
        <v>13</v>
      </c>
      <c r="Q627" t="str">
        <f t="shared" si="48"/>
        <v>Em.17</v>
      </c>
      <c r="R627" t="str">
        <f t="shared" si="49"/>
        <v>Em.17.13</v>
      </c>
      <c r="S627" t="s">
        <v>740</v>
      </c>
      <c r="T627" s="24">
        <v>291.8</v>
      </c>
      <c r="V627" s="21" t="s">
        <v>349</v>
      </c>
      <c r="W627" s="41">
        <f>T627*1000</f>
        <v>291800</v>
      </c>
      <c r="X627" s="7" t="s">
        <v>784</v>
      </c>
      <c r="Y627" t="s">
        <v>282</v>
      </c>
      <c r="Z627">
        <v>109</v>
      </c>
      <c r="AB627" t="s">
        <v>275</v>
      </c>
      <c r="AC627" t="s">
        <v>318</v>
      </c>
      <c r="AD627" t="s">
        <v>344</v>
      </c>
      <c r="AE627" t="s">
        <v>363</v>
      </c>
      <c r="AF627" t="s">
        <v>276</v>
      </c>
      <c r="AG627" t="s">
        <v>365</v>
      </c>
      <c r="AH627" s="7" t="s">
        <v>788</v>
      </c>
      <c r="AI627" t="s">
        <v>320</v>
      </c>
      <c r="AJ627" t="s">
        <v>320</v>
      </c>
      <c r="AK627" t="s">
        <v>320</v>
      </c>
    </row>
    <row r="628" spans="1:38" ht="13.25" customHeight="1" x14ac:dyDescent="0.2">
      <c r="A628" s="18" t="s">
        <v>280</v>
      </c>
      <c r="B628" s="18" t="s">
        <v>279</v>
      </c>
      <c r="C628" s="18" t="s">
        <v>266</v>
      </c>
      <c r="D628" s="18" t="s">
        <v>267</v>
      </c>
      <c r="E628" s="18" t="s">
        <v>268</v>
      </c>
      <c r="F628" s="18" t="s">
        <v>269</v>
      </c>
      <c r="G628" s="18" t="s">
        <v>269</v>
      </c>
      <c r="I628" t="str">
        <f t="shared" si="45"/>
        <v>2018-01-01</v>
      </c>
      <c r="J628" t="s">
        <v>36</v>
      </c>
      <c r="M628" t="s">
        <v>29</v>
      </c>
      <c r="N628" t="s">
        <v>38</v>
      </c>
      <c r="O628">
        <v>1</v>
      </c>
      <c r="P628">
        <v>1</v>
      </c>
      <c r="Q628" t="str">
        <f t="shared" si="48"/>
        <v>Em.1</v>
      </c>
      <c r="R628" t="str">
        <f t="shared" si="49"/>
        <v>Em.1.1</v>
      </c>
      <c r="S628" t="s">
        <v>307</v>
      </c>
      <c r="T628" s="24">
        <v>13</v>
      </c>
      <c r="V628" s="21" t="s">
        <v>39</v>
      </c>
      <c r="W628" s="38">
        <f>T628</f>
        <v>13</v>
      </c>
      <c r="X628" s="7" t="s">
        <v>39</v>
      </c>
      <c r="Y628" t="s">
        <v>282</v>
      </c>
      <c r="Z628">
        <v>103</v>
      </c>
      <c r="AB628" t="s">
        <v>275</v>
      </c>
      <c r="AC628" t="s">
        <v>318</v>
      </c>
      <c r="AD628" t="s">
        <v>319</v>
      </c>
      <c r="AE628">
        <v>0</v>
      </c>
      <c r="AF628" t="s">
        <v>276</v>
      </c>
      <c r="AG628" t="s">
        <v>331</v>
      </c>
      <c r="AH628" s="7" t="s">
        <v>786</v>
      </c>
      <c r="AI628" t="s">
        <v>322</v>
      </c>
      <c r="AJ628" t="s">
        <v>323</v>
      </c>
      <c r="AK628" t="s">
        <v>783</v>
      </c>
    </row>
    <row r="629" spans="1:38" ht="13.25" customHeight="1" x14ac:dyDescent="0.2">
      <c r="A629" s="18" t="s">
        <v>280</v>
      </c>
      <c r="B629" s="18" t="s">
        <v>279</v>
      </c>
      <c r="C629" s="18" t="s">
        <v>266</v>
      </c>
      <c r="D629" s="18" t="s">
        <v>267</v>
      </c>
      <c r="E629" s="18" t="s">
        <v>268</v>
      </c>
      <c r="F629" s="18" t="s">
        <v>269</v>
      </c>
      <c r="G629" s="18" t="s">
        <v>269</v>
      </c>
      <c r="I629" t="str">
        <f t="shared" si="45"/>
        <v>2018-01-01</v>
      </c>
      <c r="J629" t="s">
        <v>36</v>
      </c>
      <c r="M629" t="s">
        <v>152</v>
      </c>
      <c r="N629" t="s">
        <v>38</v>
      </c>
      <c r="O629">
        <v>17</v>
      </c>
      <c r="P629">
        <v>10</v>
      </c>
      <c r="Q629" t="str">
        <f t="shared" si="48"/>
        <v>Em.17</v>
      </c>
      <c r="R629" t="str">
        <f t="shared" si="49"/>
        <v>Em.17.10</v>
      </c>
      <c r="S629" t="s">
        <v>736</v>
      </c>
      <c r="T629" s="24">
        <v>81.900000000000006</v>
      </c>
      <c r="V629" s="21" t="s">
        <v>349</v>
      </c>
      <c r="W629" s="41">
        <f>T629*1000</f>
        <v>81900</v>
      </c>
      <c r="X629" s="7" t="s">
        <v>784</v>
      </c>
      <c r="Y629" t="s">
        <v>282</v>
      </c>
      <c r="Z629">
        <v>109</v>
      </c>
      <c r="AB629" t="s">
        <v>275</v>
      </c>
      <c r="AC629" t="s">
        <v>318</v>
      </c>
      <c r="AD629" t="s">
        <v>344</v>
      </c>
      <c r="AE629" t="s">
        <v>671</v>
      </c>
      <c r="AF629" t="s">
        <v>276</v>
      </c>
      <c r="AG629" t="s">
        <v>348</v>
      </c>
      <c r="AH629" s="7" t="s">
        <v>788</v>
      </c>
      <c r="AI629" t="s">
        <v>320</v>
      </c>
      <c r="AJ629" t="s">
        <v>320</v>
      </c>
      <c r="AK629" t="s">
        <v>320</v>
      </c>
    </row>
    <row r="630" spans="1:38" ht="13.25" customHeight="1" x14ac:dyDescent="0.2">
      <c r="A630" s="18" t="s">
        <v>280</v>
      </c>
      <c r="B630" s="18" t="s">
        <v>279</v>
      </c>
      <c r="C630" s="18" t="s">
        <v>266</v>
      </c>
      <c r="D630" s="18" t="s">
        <v>267</v>
      </c>
      <c r="E630" s="18" t="s">
        <v>268</v>
      </c>
      <c r="F630" s="18" t="s">
        <v>269</v>
      </c>
      <c r="G630" s="18" t="s">
        <v>269</v>
      </c>
      <c r="I630" t="str">
        <f t="shared" si="45"/>
        <v>2018-01-01</v>
      </c>
      <c r="J630" t="s">
        <v>36</v>
      </c>
      <c r="M630" t="s">
        <v>774</v>
      </c>
      <c r="N630" t="s">
        <v>38</v>
      </c>
      <c r="O630">
        <v>17</v>
      </c>
      <c r="P630">
        <v>11</v>
      </c>
      <c r="Q630" t="str">
        <f t="shared" si="48"/>
        <v>Em.17</v>
      </c>
      <c r="R630" t="str">
        <f t="shared" si="49"/>
        <v>Em.17.11</v>
      </c>
      <c r="S630" t="s">
        <v>738</v>
      </c>
      <c r="T630" s="24">
        <v>8.1</v>
      </c>
      <c r="V630" s="21" t="s">
        <v>349</v>
      </c>
      <c r="W630" s="41">
        <f>T630*1000</f>
        <v>8100</v>
      </c>
      <c r="X630" s="7" t="s">
        <v>784</v>
      </c>
      <c r="Y630" t="s">
        <v>282</v>
      </c>
      <c r="Z630">
        <v>108</v>
      </c>
      <c r="AB630" t="s">
        <v>275</v>
      </c>
      <c r="AC630" t="s">
        <v>318</v>
      </c>
      <c r="AD630" t="s">
        <v>344</v>
      </c>
      <c r="AE630" t="s">
        <v>663</v>
      </c>
      <c r="AF630" t="s">
        <v>276</v>
      </c>
      <c r="AG630" t="s">
        <v>356</v>
      </c>
      <c r="AH630" s="7" t="s">
        <v>788</v>
      </c>
      <c r="AI630" t="s">
        <v>320</v>
      </c>
      <c r="AJ630" t="s">
        <v>320</v>
      </c>
      <c r="AK630" t="s">
        <v>320</v>
      </c>
    </row>
    <row r="631" spans="1:38" ht="13.25" customHeight="1" x14ac:dyDescent="0.2">
      <c r="A631" s="18" t="s">
        <v>280</v>
      </c>
      <c r="B631" s="18" t="s">
        <v>279</v>
      </c>
      <c r="C631" s="18" t="s">
        <v>266</v>
      </c>
      <c r="D631" s="18" t="s">
        <v>267</v>
      </c>
      <c r="E631" s="18" t="s">
        <v>268</v>
      </c>
      <c r="F631" s="18" t="s">
        <v>269</v>
      </c>
      <c r="G631" s="18" t="s">
        <v>269</v>
      </c>
      <c r="I631" t="str">
        <f t="shared" si="45"/>
        <v>2018-01-01</v>
      </c>
      <c r="J631" t="s">
        <v>36</v>
      </c>
      <c r="M631" t="s">
        <v>145</v>
      </c>
      <c r="N631" t="s">
        <v>38</v>
      </c>
      <c r="O631">
        <v>17</v>
      </c>
      <c r="P631">
        <v>13</v>
      </c>
      <c r="Q631" t="str">
        <f t="shared" si="48"/>
        <v>Em.17</v>
      </c>
      <c r="R631" t="str">
        <f t="shared" si="49"/>
        <v>Em.17.13</v>
      </c>
      <c r="S631" t="s">
        <v>740</v>
      </c>
      <c r="T631" s="24">
        <v>170.7</v>
      </c>
      <c r="V631" s="21" t="s">
        <v>349</v>
      </c>
      <c r="W631" s="41">
        <f>T631*1000</f>
        <v>170700</v>
      </c>
      <c r="X631" s="7" t="s">
        <v>784</v>
      </c>
      <c r="Y631" t="s">
        <v>282</v>
      </c>
      <c r="Z631">
        <v>109</v>
      </c>
      <c r="AB631" t="s">
        <v>275</v>
      </c>
      <c r="AC631" t="s">
        <v>318</v>
      </c>
      <c r="AD631" t="s">
        <v>344</v>
      </c>
      <c r="AE631" t="s">
        <v>363</v>
      </c>
      <c r="AF631" t="s">
        <v>276</v>
      </c>
      <c r="AG631" t="s">
        <v>365</v>
      </c>
      <c r="AH631" s="7" t="s">
        <v>788</v>
      </c>
      <c r="AI631" t="s">
        <v>320</v>
      </c>
      <c r="AJ631" t="s">
        <v>320</v>
      </c>
      <c r="AK631" t="s">
        <v>320</v>
      </c>
    </row>
    <row r="632" spans="1:38" ht="13.25" customHeight="1" x14ac:dyDescent="0.2">
      <c r="A632" s="18" t="s">
        <v>280</v>
      </c>
      <c r="B632" s="18" t="s">
        <v>279</v>
      </c>
      <c r="C632" s="18" t="s">
        <v>266</v>
      </c>
      <c r="D632" s="18" t="s">
        <v>267</v>
      </c>
      <c r="E632" s="18" t="s">
        <v>268</v>
      </c>
      <c r="F632" s="18" t="s">
        <v>269</v>
      </c>
      <c r="G632" s="18" t="s">
        <v>269</v>
      </c>
      <c r="I632" t="str">
        <f t="shared" si="45"/>
        <v>2019-01-01</v>
      </c>
      <c r="J632" t="s">
        <v>278</v>
      </c>
      <c r="M632" t="s">
        <v>105</v>
      </c>
      <c r="N632" t="s">
        <v>107</v>
      </c>
      <c r="O632">
        <v>1</v>
      </c>
      <c r="P632">
        <v>1</v>
      </c>
      <c r="Q632" t="str">
        <f t="shared" si="48"/>
        <v>EF.1</v>
      </c>
      <c r="R632" t="str">
        <f t="shared" si="49"/>
        <v>EF.1.1</v>
      </c>
      <c r="S632" t="s">
        <v>668</v>
      </c>
      <c r="T632" s="24">
        <v>165.8</v>
      </c>
      <c r="V632" s="21" t="s">
        <v>281</v>
      </c>
      <c r="W632" s="25">
        <f>T632*1000*1000000</f>
        <v>165800000000</v>
      </c>
      <c r="X632" s="21" t="s">
        <v>273</v>
      </c>
      <c r="Y632" t="s">
        <v>282</v>
      </c>
      <c r="Z632">
        <v>105</v>
      </c>
      <c r="AB632" t="s">
        <v>275</v>
      </c>
      <c r="AC632" t="s">
        <v>565</v>
      </c>
      <c r="AD632" t="s">
        <v>657</v>
      </c>
      <c r="AE632" t="s">
        <v>668</v>
      </c>
      <c r="AF632" t="s">
        <v>276</v>
      </c>
      <c r="AG632" t="s">
        <v>277</v>
      </c>
      <c r="AH632" s="7" t="s">
        <v>732</v>
      </c>
      <c r="AI632" t="s">
        <v>320</v>
      </c>
      <c r="AJ632" t="s">
        <v>320</v>
      </c>
      <c r="AK632" t="s">
        <v>320</v>
      </c>
    </row>
    <row r="633" spans="1:38" ht="13.25" customHeight="1" x14ac:dyDescent="0.2">
      <c r="A633" s="18" t="s">
        <v>280</v>
      </c>
      <c r="B633" s="18" t="s">
        <v>279</v>
      </c>
      <c r="C633" s="18" t="s">
        <v>266</v>
      </c>
      <c r="D633" s="18" t="s">
        <v>267</v>
      </c>
      <c r="E633" s="18" t="s">
        <v>268</v>
      </c>
      <c r="F633" s="18" t="s">
        <v>269</v>
      </c>
      <c r="G633" s="18" t="s">
        <v>269</v>
      </c>
      <c r="I633" t="str">
        <f t="shared" si="45"/>
        <v>2019-01-01</v>
      </c>
      <c r="J633" t="s">
        <v>278</v>
      </c>
      <c r="M633" t="s">
        <v>29</v>
      </c>
      <c r="N633" t="s">
        <v>38</v>
      </c>
      <c r="O633">
        <v>1</v>
      </c>
      <c r="P633">
        <v>1</v>
      </c>
      <c r="Q633" t="str">
        <f t="shared" si="48"/>
        <v>Em.1</v>
      </c>
      <c r="R633" t="str">
        <f t="shared" si="49"/>
        <v>Em.1.1</v>
      </c>
      <c r="S633" t="s">
        <v>307</v>
      </c>
      <c r="T633" s="24">
        <v>11.3</v>
      </c>
      <c r="V633" s="21" t="s">
        <v>39</v>
      </c>
      <c r="W633" s="38">
        <f>T633</f>
        <v>11.3</v>
      </c>
      <c r="X633" s="7" t="s">
        <v>39</v>
      </c>
      <c r="Y633" t="s">
        <v>282</v>
      </c>
      <c r="Z633">
        <v>103</v>
      </c>
      <c r="AB633" t="s">
        <v>275</v>
      </c>
      <c r="AC633" t="s">
        <v>318</v>
      </c>
      <c r="AD633" t="s">
        <v>319</v>
      </c>
      <c r="AE633">
        <v>0</v>
      </c>
      <c r="AF633" t="s">
        <v>276</v>
      </c>
      <c r="AG633" t="s">
        <v>331</v>
      </c>
      <c r="AH633" s="7" t="s">
        <v>786</v>
      </c>
      <c r="AI633" t="s">
        <v>322</v>
      </c>
      <c r="AJ633" t="s">
        <v>323</v>
      </c>
      <c r="AK633" t="s">
        <v>783</v>
      </c>
    </row>
    <row r="634" spans="1:38" ht="13.25" customHeight="1" x14ac:dyDescent="0.2">
      <c r="A634" s="18" t="s">
        <v>280</v>
      </c>
      <c r="B634" s="18" t="s">
        <v>279</v>
      </c>
      <c r="C634" s="18" t="s">
        <v>266</v>
      </c>
      <c r="D634" s="18" t="s">
        <v>267</v>
      </c>
      <c r="E634" s="18" t="s">
        <v>268</v>
      </c>
      <c r="F634" s="18" t="s">
        <v>269</v>
      </c>
      <c r="G634" s="18" t="s">
        <v>269</v>
      </c>
      <c r="I634" t="str">
        <f t="shared" si="45"/>
        <v>2019-01-01</v>
      </c>
      <c r="J634" t="s">
        <v>278</v>
      </c>
      <c r="M634" t="s">
        <v>152</v>
      </c>
      <c r="N634" t="s">
        <v>38</v>
      </c>
      <c r="O634">
        <v>17</v>
      </c>
      <c r="P634">
        <v>10</v>
      </c>
      <c r="Q634" t="str">
        <f t="shared" si="48"/>
        <v>Em.17</v>
      </c>
      <c r="R634" t="str">
        <f t="shared" si="49"/>
        <v>Em.17.10</v>
      </c>
      <c r="S634" t="s">
        <v>736</v>
      </c>
      <c r="T634" s="24">
        <v>35</v>
      </c>
      <c r="V634" s="21" t="s">
        <v>349</v>
      </c>
      <c r="W634" s="41">
        <f>T634*1000</f>
        <v>35000</v>
      </c>
      <c r="X634" s="7" t="s">
        <v>784</v>
      </c>
      <c r="Y634" t="s">
        <v>282</v>
      </c>
      <c r="Z634">
        <v>109</v>
      </c>
      <c r="AB634" t="s">
        <v>275</v>
      </c>
      <c r="AC634" t="s">
        <v>318</v>
      </c>
      <c r="AD634" t="s">
        <v>344</v>
      </c>
      <c r="AE634" t="s">
        <v>671</v>
      </c>
      <c r="AF634" t="s">
        <v>276</v>
      </c>
      <c r="AG634" t="s">
        <v>348</v>
      </c>
      <c r="AH634" s="7" t="s">
        <v>788</v>
      </c>
      <c r="AI634" t="s">
        <v>320</v>
      </c>
      <c r="AJ634" t="s">
        <v>320</v>
      </c>
      <c r="AK634" t="s">
        <v>320</v>
      </c>
    </row>
    <row r="635" spans="1:38" ht="13.25" customHeight="1" x14ac:dyDescent="0.2">
      <c r="A635" s="18" t="s">
        <v>280</v>
      </c>
      <c r="B635" s="18" t="s">
        <v>279</v>
      </c>
      <c r="C635" s="18" t="s">
        <v>266</v>
      </c>
      <c r="D635" s="18" t="s">
        <v>267</v>
      </c>
      <c r="E635" s="18" t="s">
        <v>268</v>
      </c>
      <c r="F635" s="18" t="s">
        <v>269</v>
      </c>
      <c r="G635" s="18" t="s">
        <v>269</v>
      </c>
      <c r="I635" t="str">
        <f t="shared" si="45"/>
        <v>2019-01-01</v>
      </c>
      <c r="J635" t="s">
        <v>278</v>
      </c>
      <c r="M635" t="s">
        <v>774</v>
      </c>
      <c r="N635" t="s">
        <v>38</v>
      </c>
      <c r="O635">
        <v>17</v>
      </c>
      <c r="P635">
        <v>11</v>
      </c>
      <c r="Q635" t="str">
        <f t="shared" si="48"/>
        <v>Em.17</v>
      </c>
      <c r="R635" t="str">
        <f t="shared" si="49"/>
        <v>Em.17.11</v>
      </c>
      <c r="S635" t="s">
        <v>738</v>
      </c>
      <c r="T635" s="24">
        <v>3.7</v>
      </c>
      <c r="V635" s="21" t="s">
        <v>349</v>
      </c>
      <c r="W635" s="41">
        <f>T635*1000</f>
        <v>3700</v>
      </c>
      <c r="X635" s="7" t="s">
        <v>784</v>
      </c>
      <c r="Y635" t="s">
        <v>282</v>
      </c>
      <c r="Z635">
        <v>108</v>
      </c>
      <c r="AB635" t="s">
        <v>275</v>
      </c>
      <c r="AC635" t="s">
        <v>318</v>
      </c>
      <c r="AD635" t="s">
        <v>344</v>
      </c>
      <c r="AE635" t="s">
        <v>663</v>
      </c>
      <c r="AF635" t="s">
        <v>276</v>
      </c>
      <c r="AG635" t="s">
        <v>356</v>
      </c>
      <c r="AH635" s="7" t="s">
        <v>788</v>
      </c>
      <c r="AI635" t="s">
        <v>320</v>
      </c>
      <c r="AJ635" t="s">
        <v>320</v>
      </c>
      <c r="AK635" t="s">
        <v>320</v>
      </c>
    </row>
    <row r="636" spans="1:38" ht="13.25" customHeight="1" x14ac:dyDescent="0.2">
      <c r="A636" s="18" t="s">
        <v>280</v>
      </c>
      <c r="B636" s="18" t="s">
        <v>279</v>
      </c>
      <c r="C636" s="18" t="s">
        <v>266</v>
      </c>
      <c r="D636" s="18" t="s">
        <v>267</v>
      </c>
      <c r="E636" s="18" t="s">
        <v>268</v>
      </c>
      <c r="F636" s="18" t="s">
        <v>269</v>
      </c>
      <c r="G636" s="18" t="s">
        <v>269</v>
      </c>
      <c r="I636" t="str">
        <f t="shared" si="45"/>
        <v>2019-01-01</v>
      </c>
      <c r="J636" t="s">
        <v>278</v>
      </c>
      <c r="M636" t="s">
        <v>145</v>
      </c>
      <c r="N636" t="s">
        <v>38</v>
      </c>
      <c r="O636">
        <v>17</v>
      </c>
      <c r="P636">
        <v>13</v>
      </c>
      <c r="Q636" t="str">
        <f t="shared" si="48"/>
        <v>Em.17</v>
      </c>
      <c r="R636" t="str">
        <f t="shared" si="49"/>
        <v>Em.17.13</v>
      </c>
      <c r="S636" t="s">
        <v>740</v>
      </c>
      <c r="T636" s="24">
        <v>86.3</v>
      </c>
      <c r="V636" s="21" t="s">
        <v>349</v>
      </c>
      <c r="W636" s="41">
        <f>T636*1000</f>
        <v>86300</v>
      </c>
      <c r="X636" s="7" t="s">
        <v>784</v>
      </c>
      <c r="Y636" t="s">
        <v>282</v>
      </c>
      <c r="Z636">
        <v>109</v>
      </c>
      <c r="AB636" t="s">
        <v>275</v>
      </c>
      <c r="AC636" t="s">
        <v>318</v>
      </c>
      <c r="AD636" t="s">
        <v>344</v>
      </c>
      <c r="AE636" t="s">
        <v>363</v>
      </c>
      <c r="AF636" t="s">
        <v>276</v>
      </c>
      <c r="AG636" t="s">
        <v>365</v>
      </c>
      <c r="AH636" s="7" t="s">
        <v>788</v>
      </c>
      <c r="AI636" t="s">
        <v>320</v>
      </c>
      <c r="AJ636" t="s">
        <v>320</v>
      </c>
      <c r="AK636" t="s">
        <v>320</v>
      </c>
    </row>
    <row r="637" spans="1:38" ht="13.25" customHeight="1" x14ac:dyDescent="0.2">
      <c r="A637" s="18" t="s">
        <v>280</v>
      </c>
      <c r="B637" s="18" t="s">
        <v>279</v>
      </c>
      <c r="C637" s="18" t="s">
        <v>266</v>
      </c>
      <c r="D637" s="18" t="s">
        <v>267</v>
      </c>
      <c r="E637" s="18" t="s">
        <v>268</v>
      </c>
      <c r="F637" s="18" t="s">
        <v>269</v>
      </c>
      <c r="G637" s="18" t="s">
        <v>269</v>
      </c>
      <c r="I637" t="str">
        <f t="shared" si="45"/>
        <v>2019-01-01</v>
      </c>
      <c r="J637" t="s">
        <v>278</v>
      </c>
      <c r="M637" t="s">
        <v>598</v>
      </c>
      <c r="N637" t="s">
        <v>38</v>
      </c>
      <c r="O637">
        <v>6</v>
      </c>
      <c r="P637">
        <v>6</v>
      </c>
      <c r="Q637" t="str">
        <f t="shared" si="48"/>
        <v>Em.6</v>
      </c>
      <c r="R637" t="str">
        <f t="shared" si="49"/>
        <v>Em.6.6</v>
      </c>
      <c r="S637" t="s">
        <v>752</v>
      </c>
      <c r="T637" s="24"/>
      <c r="V637" s="21"/>
      <c r="W637" s="38"/>
      <c r="X637" s="21"/>
      <c r="Y637" t="s">
        <v>282</v>
      </c>
      <c r="AA637" s="21" t="s">
        <v>615</v>
      </c>
      <c r="AB637" t="s">
        <v>275</v>
      </c>
      <c r="AC637" t="s">
        <v>318</v>
      </c>
      <c r="AD637" t="s">
        <v>722</v>
      </c>
      <c r="AE637">
        <v>0</v>
      </c>
      <c r="AF637" t="s">
        <v>276</v>
      </c>
      <c r="AG637" t="s">
        <v>600</v>
      </c>
      <c r="AH637" s="7" t="s">
        <v>742</v>
      </c>
      <c r="AI637" t="s">
        <v>320</v>
      </c>
      <c r="AJ637" t="s">
        <v>320</v>
      </c>
      <c r="AK637" t="s">
        <v>723</v>
      </c>
    </row>
    <row r="638" spans="1:38" ht="13.25" customHeight="1" x14ac:dyDescent="0.15">
      <c r="A638" t="s">
        <v>31</v>
      </c>
      <c r="B638" t="s">
        <v>30</v>
      </c>
      <c r="C638" s="6" t="s">
        <v>32</v>
      </c>
      <c r="D638" s="6" t="s">
        <v>33</v>
      </c>
      <c r="E638" s="6" t="s">
        <v>34</v>
      </c>
      <c r="F638" s="6" t="s">
        <v>35</v>
      </c>
      <c r="G638" s="6" t="s">
        <v>35</v>
      </c>
      <c r="H638" t="s">
        <v>76</v>
      </c>
      <c r="I638" t="str">
        <f t="shared" si="45"/>
        <v>2017-01-01</v>
      </c>
      <c r="J638">
        <v>2017</v>
      </c>
      <c r="M638" t="s">
        <v>74</v>
      </c>
      <c r="N638" t="s">
        <v>38</v>
      </c>
      <c r="O638">
        <v>4</v>
      </c>
      <c r="P638">
        <v>8</v>
      </c>
      <c r="Q638" t="str">
        <f t="shared" si="48"/>
        <v>Em.4</v>
      </c>
      <c r="R638" t="str">
        <f t="shared" si="49"/>
        <v>Em.4.8</v>
      </c>
      <c r="S638" t="s">
        <v>77</v>
      </c>
      <c r="T638">
        <v>5</v>
      </c>
      <c r="V638" t="s">
        <v>73</v>
      </c>
      <c r="W638">
        <f t="shared" ref="W638:W648" si="50">T638</f>
        <v>5</v>
      </c>
      <c r="X638" t="s">
        <v>73</v>
      </c>
      <c r="Y638" t="s">
        <v>1900</v>
      </c>
      <c r="Z638">
        <v>76</v>
      </c>
      <c r="AB638" t="s">
        <v>41</v>
      </c>
      <c r="AL638">
        <v>151</v>
      </c>
    </row>
    <row r="639" spans="1:38" ht="13.25" customHeight="1" x14ac:dyDescent="0.15">
      <c r="A639" t="s">
        <v>31</v>
      </c>
      <c r="B639" t="s">
        <v>30</v>
      </c>
      <c r="C639" s="6" t="s">
        <v>32</v>
      </c>
      <c r="D639" s="6" t="s">
        <v>33</v>
      </c>
      <c r="E639" s="6" t="s">
        <v>34</v>
      </c>
      <c r="F639" s="6" t="s">
        <v>35</v>
      </c>
      <c r="G639" s="6" t="s">
        <v>35</v>
      </c>
      <c r="H639" t="s">
        <v>76</v>
      </c>
      <c r="I639" t="str">
        <f t="shared" si="45"/>
        <v>2017-01-01</v>
      </c>
      <c r="J639">
        <v>2017</v>
      </c>
      <c r="M639" t="s">
        <v>109</v>
      </c>
      <c r="N639" t="s">
        <v>107</v>
      </c>
      <c r="O639">
        <v>1</v>
      </c>
      <c r="P639">
        <v>4</v>
      </c>
      <c r="Q639" t="str">
        <f t="shared" si="48"/>
        <v>EF.1</v>
      </c>
      <c r="R639" t="str">
        <f t="shared" si="49"/>
        <v>EF.1.4</v>
      </c>
      <c r="S639" t="s">
        <v>159</v>
      </c>
      <c r="T639">
        <v>682713</v>
      </c>
      <c r="V639" t="s">
        <v>108</v>
      </c>
      <c r="W639">
        <f t="shared" si="50"/>
        <v>682713</v>
      </c>
      <c r="X639" t="s">
        <v>108</v>
      </c>
      <c r="Y639" t="s">
        <v>1900</v>
      </c>
      <c r="Z639">
        <v>78</v>
      </c>
      <c r="AB639" t="s">
        <v>41</v>
      </c>
      <c r="AL639">
        <v>310</v>
      </c>
    </row>
    <row r="640" spans="1:38" ht="13.25" customHeight="1" x14ac:dyDescent="0.15">
      <c r="A640" t="s">
        <v>31</v>
      </c>
      <c r="B640" t="s">
        <v>30</v>
      </c>
      <c r="C640" s="6" t="s">
        <v>32</v>
      </c>
      <c r="D640" s="6" t="s">
        <v>33</v>
      </c>
      <c r="E640" s="6" t="s">
        <v>34</v>
      </c>
      <c r="F640" s="6" t="s">
        <v>35</v>
      </c>
      <c r="G640" s="6" t="s">
        <v>35</v>
      </c>
      <c r="H640" t="s">
        <v>76</v>
      </c>
      <c r="I640" t="str">
        <f t="shared" si="45"/>
        <v>2017-01-01</v>
      </c>
      <c r="J640">
        <v>2017</v>
      </c>
      <c r="M640" t="s">
        <v>163</v>
      </c>
      <c r="N640" t="s">
        <v>107</v>
      </c>
      <c r="O640">
        <v>1</v>
      </c>
      <c r="P640">
        <v>14</v>
      </c>
      <c r="Q640" t="str">
        <f t="shared" si="48"/>
        <v>EF.1</v>
      </c>
      <c r="R640" t="str">
        <f t="shared" si="49"/>
        <v>EF.1.14</v>
      </c>
      <c r="S640" t="s">
        <v>164</v>
      </c>
      <c r="T640" s="20">
        <v>204937</v>
      </c>
      <c r="V640" t="s">
        <v>108</v>
      </c>
      <c r="W640">
        <f t="shared" si="50"/>
        <v>204937</v>
      </c>
      <c r="X640" t="s">
        <v>108</v>
      </c>
      <c r="Y640" t="s">
        <v>1900</v>
      </c>
      <c r="Z640">
        <v>78</v>
      </c>
      <c r="AB640" t="s">
        <v>41</v>
      </c>
      <c r="AL640">
        <v>314</v>
      </c>
    </row>
    <row r="641" spans="1:38" ht="13.25" customHeight="1" x14ac:dyDescent="0.15">
      <c r="A641" t="s">
        <v>31</v>
      </c>
      <c r="B641" t="s">
        <v>30</v>
      </c>
      <c r="C641" s="6" t="s">
        <v>32</v>
      </c>
      <c r="D641" s="6" t="s">
        <v>33</v>
      </c>
      <c r="E641" s="6" t="s">
        <v>34</v>
      </c>
      <c r="F641" s="6" t="s">
        <v>35</v>
      </c>
      <c r="G641" s="6" t="s">
        <v>35</v>
      </c>
      <c r="H641" t="s">
        <v>76</v>
      </c>
      <c r="I641" t="str">
        <f t="shared" si="45"/>
        <v>2017-01-01</v>
      </c>
      <c r="J641">
        <v>2017</v>
      </c>
      <c r="M641" t="s">
        <v>181</v>
      </c>
      <c r="N641" t="s">
        <v>107</v>
      </c>
      <c r="O641">
        <v>1</v>
      </c>
      <c r="P641">
        <v>19</v>
      </c>
      <c r="Q641" t="str">
        <f t="shared" si="48"/>
        <v>EF.1</v>
      </c>
      <c r="R641" t="str">
        <f t="shared" si="49"/>
        <v>EF.1.19</v>
      </c>
      <c r="S641" t="s">
        <v>207</v>
      </c>
      <c r="T641">
        <v>34096</v>
      </c>
      <c r="U641" t="s">
        <v>165</v>
      </c>
      <c r="V641" t="s">
        <v>108</v>
      </c>
      <c r="W641">
        <f t="shared" si="50"/>
        <v>34096</v>
      </c>
      <c r="X641" t="s">
        <v>108</v>
      </c>
      <c r="Y641" t="s">
        <v>1900</v>
      </c>
      <c r="Z641">
        <v>79</v>
      </c>
      <c r="AB641" t="s">
        <v>41</v>
      </c>
      <c r="AL641">
        <v>406</v>
      </c>
    </row>
    <row r="642" spans="1:38" ht="13.25" customHeight="1" x14ac:dyDescent="0.15">
      <c r="A642" t="s">
        <v>31</v>
      </c>
      <c r="B642" t="s">
        <v>30</v>
      </c>
      <c r="C642" s="6" t="s">
        <v>32</v>
      </c>
      <c r="D642" s="6" t="s">
        <v>33</v>
      </c>
      <c r="E642" s="6" t="s">
        <v>34</v>
      </c>
      <c r="F642" s="6" t="s">
        <v>35</v>
      </c>
      <c r="G642" s="6" t="s">
        <v>35</v>
      </c>
      <c r="H642" t="s">
        <v>76</v>
      </c>
      <c r="I642" t="str">
        <f t="shared" ref="I642:I705" si="51">_xlfn.CONCAT(SUBSTITUTE(J642,"FY","20"),"-01-01")</f>
        <v>2017-01-01</v>
      </c>
      <c r="J642">
        <v>2017</v>
      </c>
      <c r="M642" t="s">
        <v>152</v>
      </c>
      <c r="N642" t="s">
        <v>38</v>
      </c>
      <c r="O642">
        <v>17</v>
      </c>
      <c r="P642">
        <v>10</v>
      </c>
      <c r="Q642" t="str">
        <f t="shared" si="48"/>
        <v>Em.17</v>
      </c>
      <c r="R642" t="str">
        <f t="shared" si="49"/>
        <v>Em.17.10</v>
      </c>
      <c r="S642" t="s">
        <v>136</v>
      </c>
      <c r="T642">
        <v>13</v>
      </c>
      <c r="V642" t="s">
        <v>73</v>
      </c>
      <c r="W642">
        <f t="shared" si="50"/>
        <v>13</v>
      </c>
      <c r="X642" t="s">
        <v>73</v>
      </c>
      <c r="Y642" t="s">
        <v>1900</v>
      </c>
      <c r="Z642">
        <v>77</v>
      </c>
      <c r="AB642" t="s">
        <v>41</v>
      </c>
      <c r="AL642">
        <v>238</v>
      </c>
    </row>
    <row r="643" spans="1:38" ht="13.25" customHeight="1" x14ac:dyDescent="0.15">
      <c r="A643" t="s">
        <v>31</v>
      </c>
      <c r="B643" t="s">
        <v>30</v>
      </c>
      <c r="C643" s="6" t="s">
        <v>32</v>
      </c>
      <c r="D643" s="6" t="s">
        <v>33</v>
      </c>
      <c r="E643" s="6" t="s">
        <v>34</v>
      </c>
      <c r="F643" s="6" t="s">
        <v>35</v>
      </c>
      <c r="G643" s="6" t="s">
        <v>35</v>
      </c>
      <c r="H643" t="s">
        <v>76</v>
      </c>
      <c r="I643" t="str">
        <f t="shared" si="51"/>
        <v>2017-01-01</v>
      </c>
      <c r="J643">
        <v>2017</v>
      </c>
      <c r="M643" t="s">
        <v>181</v>
      </c>
      <c r="N643" t="s">
        <v>107</v>
      </c>
      <c r="O643">
        <v>1</v>
      </c>
      <c r="P643">
        <v>19</v>
      </c>
      <c r="Q643" t="str">
        <f t="shared" si="48"/>
        <v>EF.1</v>
      </c>
      <c r="R643" t="str">
        <f t="shared" si="49"/>
        <v>EF.1.19</v>
      </c>
      <c r="S643" t="s">
        <v>182</v>
      </c>
      <c r="T643">
        <v>466243</v>
      </c>
      <c r="V643" t="s">
        <v>108</v>
      </c>
      <c r="W643">
        <f t="shared" si="50"/>
        <v>466243</v>
      </c>
      <c r="X643" t="s">
        <v>108</v>
      </c>
      <c r="Y643" t="s">
        <v>1900</v>
      </c>
      <c r="Z643">
        <v>79</v>
      </c>
      <c r="AB643" t="s">
        <v>41</v>
      </c>
      <c r="AL643">
        <v>365</v>
      </c>
    </row>
    <row r="644" spans="1:38" ht="13.25" customHeight="1" x14ac:dyDescent="0.15">
      <c r="A644" t="s">
        <v>31</v>
      </c>
      <c r="B644" t="s">
        <v>30</v>
      </c>
      <c r="C644" s="6" t="s">
        <v>32</v>
      </c>
      <c r="D644" s="6" t="s">
        <v>33</v>
      </c>
      <c r="E644" s="6" t="s">
        <v>34</v>
      </c>
      <c r="F644" s="6" t="s">
        <v>35</v>
      </c>
      <c r="G644" s="6" t="s">
        <v>35</v>
      </c>
      <c r="H644" t="s">
        <v>76</v>
      </c>
      <c r="I644" t="str">
        <f t="shared" si="51"/>
        <v>2017-01-01</v>
      </c>
      <c r="J644">
        <v>2017</v>
      </c>
      <c r="M644" t="s">
        <v>70</v>
      </c>
      <c r="N644" t="s">
        <v>38</v>
      </c>
      <c r="O644">
        <v>4</v>
      </c>
      <c r="P644">
        <v>7</v>
      </c>
      <c r="Q644" t="str">
        <f t="shared" si="48"/>
        <v>Em.4</v>
      </c>
      <c r="R644" t="str">
        <f t="shared" si="49"/>
        <v>Em.4.7</v>
      </c>
      <c r="S644" t="s">
        <v>92</v>
      </c>
      <c r="T644">
        <v>9699</v>
      </c>
      <c r="V644" t="s">
        <v>73</v>
      </c>
      <c r="W644">
        <f t="shared" si="50"/>
        <v>9699</v>
      </c>
      <c r="X644" t="s">
        <v>73</v>
      </c>
      <c r="Y644" t="s">
        <v>1900</v>
      </c>
      <c r="Z644">
        <v>76</v>
      </c>
      <c r="AB644" t="s">
        <v>41</v>
      </c>
      <c r="AL644">
        <v>159</v>
      </c>
    </row>
    <row r="645" spans="1:38" ht="13.25" customHeight="1" x14ac:dyDescent="0.15">
      <c r="A645" t="s">
        <v>31</v>
      </c>
      <c r="B645" t="s">
        <v>30</v>
      </c>
      <c r="C645" s="6" t="s">
        <v>32</v>
      </c>
      <c r="D645" s="6" t="s">
        <v>33</v>
      </c>
      <c r="E645" s="6" t="s">
        <v>34</v>
      </c>
      <c r="F645" s="6" t="s">
        <v>35</v>
      </c>
      <c r="G645" s="6" t="s">
        <v>35</v>
      </c>
      <c r="H645" t="s">
        <v>76</v>
      </c>
      <c r="I645" t="str">
        <f t="shared" si="51"/>
        <v>2017-01-01</v>
      </c>
      <c r="J645">
        <v>2017</v>
      </c>
      <c r="M645" t="s">
        <v>42</v>
      </c>
      <c r="N645" t="s">
        <v>38</v>
      </c>
      <c r="O645">
        <v>7</v>
      </c>
      <c r="P645">
        <v>1</v>
      </c>
      <c r="Q645" t="str">
        <f t="shared" si="48"/>
        <v>Em.7</v>
      </c>
      <c r="R645" t="str">
        <f t="shared" si="49"/>
        <v>Em.7.1</v>
      </c>
      <c r="S645" t="s">
        <v>97</v>
      </c>
      <c r="T645">
        <v>439035</v>
      </c>
      <c r="V645" t="s">
        <v>73</v>
      </c>
      <c r="W645">
        <f t="shared" si="50"/>
        <v>439035</v>
      </c>
      <c r="X645" t="s">
        <v>73</v>
      </c>
      <c r="Y645" t="s">
        <v>1900</v>
      </c>
      <c r="Z645">
        <v>76</v>
      </c>
      <c r="AB645" t="s">
        <v>41</v>
      </c>
      <c r="AL645">
        <v>163</v>
      </c>
    </row>
    <row r="646" spans="1:38" ht="13.25" customHeight="1" x14ac:dyDescent="0.15">
      <c r="A646" t="s">
        <v>31</v>
      </c>
      <c r="B646" t="s">
        <v>30</v>
      </c>
      <c r="C646" s="6" t="s">
        <v>32</v>
      </c>
      <c r="D646" s="6" t="s">
        <v>33</v>
      </c>
      <c r="E646" s="6" t="s">
        <v>34</v>
      </c>
      <c r="F646" s="6" t="s">
        <v>35</v>
      </c>
      <c r="G646" s="6" t="s">
        <v>35</v>
      </c>
      <c r="H646" t="s">
        <v>76</v>
      </c>
      <c r="I646" t="str">
        <f t="shared" si="51"/>
        <v>2017-01-01</v>
      </c>
      <c r="J646">
        <v>2017</v>
      </c>
      <c r="M646" t="s">
        <v>44</v>
      </c>
      <c r="N646" t="s">
        <v>38</v>
      </c>
      <c r="O646">
        <v>7</v>
      </c>
      <c r="P646">
        <v>2</v>
      </c>
      <c r="Q646" t="str">
        <f t="shared" si="48"/>
        <v>Em.7</v>
      </c>
      <c r="R646" t="str">
        <f t="shared" si="49"/>
        <v>Em.7.2</v>
      </c>
      <c r="S646" t="s">
        <v>1929</v>
      </c>
      <c r="T646">
        <v>121930</v>
      </c>
      <c r="V646" t="s">
        <v>73</v>
      </c>
      <c r="W646">
        <f t="shared" si="50"/>
        <v>121930</v>
      </c>
      <c r="X646" t="s">
        <v>73</v>
      </c>
      <c r="Y646" t="s">
        <v>1900</v>
      </c>
      <c r="Z646">
        <v>76</v>
      </c>
      <c r="AB646" t="s">
        <v>41</v>
      </c>
      <c r="AL646">
        <v>167</v>
      </c>
    </row>
    <row r="647" spans="1:38" ht="13.25" customHeight="1" x14ac:dyDescent="0.15">
      <c r="A647" t="s">
        <v>31</v>
      </c>
      <c r="B647" t="s">
        <v>30</v>
      </c>
      <c r="C647" s="6" t="s">
        <v>32</v>
      </c>
      <c r="D647" s="6" t="s">
        <v>33</v>
      </c>
      <c r="E647" s="6" t="s">
        <v>34</v>
      </c>
      <c r="F647" s="6" t="s">
        <v>35</v>
      </c>
      <c r="G647" s="6" t="s">
        <v>35</v>
      </c>
      <c r="H647" t="s">
        <v>76</v>
      </c>
      <c r="I647" t="str">
        <f t="shared" si="51"/>
        <v>2017-01-01</v>
      </c>
      <c r="J647">
        <v>2017</v>
      </c>
      <c r="M647" t="s">
        <v>145</v>
      </c>
      <c r="N647" t="s">
        <v>38</v>
      </c>
      <c r="O647">
        <v>17</v>
      </c>
      <c r="P647">
        <v>13</v>
      </c>
      <c r="Q647" t="str">
        <f t="shared" si="48"/>
        <v>Em.17</v>
      </c>
      <c r="R647" t="str">
        <f t="shared" si="49"/>
        <v>Em.17.13</v>
      </c>
      <c r="S647" t="s">
        <v>141</v>
      </c>
      <c r="T647">
        <v>2</v>
      </c>
      <c r="V647" t="s">
        <v>73</v>
      </c>
      <c r="W647">
        <f t="shared" si="50"/>
        <v>2</v>
      </c>
      <c r="X647" t="s">
        <v>73</v>
      </c>
      <c r="Y647" t="s">
        <v>1900</v>
      </c>
      <c r="Z647">
        <v>77</v>
      </c>
      <c r="AB647" t="s">
        <v>41</v>
      </c>
      <c r="AL647">
        <v>243</v>
      </c>
    </row>
    <row r="648" spans="1:38" ht="13.25" customHeight="1" x14ac:dyDescent="0.15">
      <c r="A648" t="s">
        <v>31</v>
      </c>
      <c r="B648" t="s">
        <v>30</v>
      </c>
      <c r="C648" s="6" t="s">
        <v>32</v>
      </c>
      <c r="D648" s="6" t="s">
        <v>33</v>
      </c>
      <c r="E648" s="6" t="s">
        <v>34</v>
      </c>
      <c r="F648" s="6" t="s">
        <v>35</v>
      </c>
      <c r="G648" s="6" t="s">
        <v>35</v>
      </c>
      <c r="H648" t="s">
        <v>76</v>
      </c>
      <c r="I648" t="str">
        <f t="shared" si="51"/>
        <v>2017-01-01</v>
      </c>
      <c r="J648">
        <v>2017</v>
      </c>
      <c r="M648" t="s">
        <v>146</v>
      </c>
      <c r="N648" t="s">
        <v>38</v>
      </c>
      <c r="O648">
        <v>17</v>
      </c>
      <c r="P648">
        <v>14</v>
      </c>
      <c r="Q648" t="str">
        <f t="shared" si="48"/>
        <v>Em.17</v>
      </c>
      <c r="R648" t="str">
        <f t="shared" si="49"/>
        <v>Em.17.14</v>
      </c>
      <c r="S648" t="s">
        <v>148</v>
      </c>
      <c r="T648">
        <v>10</v>
      </c>
      <c r="V648" t="s">
        <v>73</v>
      </c>
      <c r="W648">
        <f t="shared" si="50"/>
        <v>10</v>
      </c>
      <c r="X648" t="s">
        <v>73</v>
      </c>
      <c r="Y648" t="s">
        <v>1900</v>
      </c>
      <c r="Z648">
        <v>77</v>
      </c>
      <c r="AB648" t="s">
        <v>41</v>
      </c>
      <c r="AL648">
        <v>248</v>
      </c>
    </row>
    <row r="649" spans="1:38" ht="13.25" customHeight="1" x14ac:dyDescent="0.15">
      <c r="A649" t="s">
        <v>31</v>
      </c>
      <c r="B649" t="s">
        <v>30</v>
      </c>
      <c r="C649" s="6" t="s">
        <v>32</v>
      </c>
      <c r="D649" s="6" t="s">
        <v>33</v>
      </c>
      <c r="E649" s="6" t="s">
        <v>34</v>
      </c>
      <c r="F649" s="6" t="s">
        <v>35</v>
      </c>
      <c r="G649" s="6" t="s">
        <v>35</v>
      </c>
      <c r="H649" t="s">
        <v>76</v>
      </c>
      <c r="I649" t="str">
        <f t="shared" si="51"/>
        <v>2017-01-01</v>
      </c>
      <c r="J649">
        <v>2017</v>
      </c>
      <c r="M649" t="s">
        <v>224</v>
      </c>
      <c r="N649" t="s">
        <v>221</v>
      </c>
      <c r="O649">
        <v>1</v>
      </c>
      <c r="P649">
        <v>1</v>
      </c>
      <c r="Q649" t="str">
        <f t="shared" si="48"/>
        <v>WR.1</v>
      </c>
      <c r="R649" t="str">
        <f t="shared" si="49"/>
        <v>WR.1.1</v>
      </c>
      <c r="S649" t="s">
        <v>1992</v>
      </c>
      <c r="T649">
        <v>421525</v>
      </c>
      <c r="V649" t="s">
        <v>222</v>
      </c>
      <c r="W649">
        <f>T649/1000</f>
        <v>421.52499999999998</v>
      </c>
      <c r="X649" t="s">
        <v>782</v>
      </c>
      <c r="Y649" t="s">
        <v>1900</v>
      </c>
      <c r="Z649">
        <v>80</v>
      </c>
      <c r="AB649" t="s">
        <v>41</v>
      </c>
      <c r="AL649">
        <v>475</v>
      </c>
    </row>
    <row r="650" spans="1:38" ht="13.25" customHeight="1" x14ac:dyDescent="0.15">
      <c r="A650" t="s">
        <v>31</v>
      </c>
      <c r="B650" t="s">
        <v>30</v>
      </c>
      <c r="C650" s="6" t="s">
        <v>32</v>
      </c>
      <c r="D650" s="6" t="s">
        <v>33</v>
      </c>
      <c r="E650" s="6" t="s">
        <v>34</v>
      </c>
      <c r="F650" s="6" t="s">
        <v>35</v>
      </c>
      <c r="G650" s="6" t="s">
        <v>35</v>
      </c>
      <c r="H650" t="s">
        <v>76</v>
      </c>
      <c r="I650" t="str">
        <f t="shared" si="51"/>
        <v>2017-01-01</v>
      </c>
      <c r="J650">
        <v>2017</v>
      </c>
      <c r="M650" t="s">
        <v>1999</v>
      </c>
      <c r="N650" t="s">
        <v>221</v>
      </c>
      <c r="O650">
        <v>14</v>
      </c>
      <c r="P650">
        <v>1</v>
      </c>
      <c r="Q650" t="str">
        <f t="shared" si="48"/>
        <v>WR.14</v>
      </c>
      <c r="R650" t="str">
        <f t="shared" si="49"/>
        <v>WR.14.1</v>
      </c>
      <c r="S650" t="s">
        <v>260</v>
      </c>
      <c r="T650">
        <v>551142</v>
      </c>
      <c r="V650" t="s">
        <v>222</v>
      </c>
      <c r="W650">
        <f>T650/1000</f>
        <v>551.14200000000005</v>
      </c>
      <c r="X650" t="s">
        <v>782</v>
      </c>
      <c r="Y650" t="s">
        <v>1900</v>
      </c>
      <c r="Z650">
        <v>80</v>
      </c>
      <c r="AB650" t="s">
        <v>41</v>
      </c>
      <c r="AL650">
        <v>480</v>
      </c>
    </row>
    <row r="651" spans="1:38" ht="13.25" customHeight="1" x14ac:dyDescent="0.15">
      <c r="A651" t="s">
        <v>31</v>
      </c>
      <c r="B651" t="s">
        <v>30</v>
      </c>
      <c r="C651" s="6" t="s">
        <v>32</v>
      </c>
      <c r="D651" s="6" t="s">
        <v>33</v>
      </c>
      <c r="E651" s="6" t="s">
        <v>34</v>
      </c>
      <c r="F651" s="6" t="s">
        <v>35</v>
      </c>
      <c r="G651" s="6" t="s">
        <v>35</v>
      </c>
      <c r="H651" t="s">
        <v>76</v>
      </c>
      <c r="I651" t="str">
        <f t="shared" si="51"/>
        <v>2017-01-01</v>
      </c>
      <c r="J651">
        <v>2017</v>
      </c>
      <c r="M651" t="s">
        <v>219</v>
      </c>
      <c r="N651" t="s">
        <v>221</v>
      </c>
      <c r="O651">
        <v>2</v>
      </c>
      <c r="P651">
        <v>1</v>
      </c>
      <c r="Q651" t="str">
        <f t="shared" si="48"/>
        <v>WR.2</v>
      </c>
      <c r="R651" t="str">
        <f t="shared" si="49"/>
        <v>WR.2.1</v>
      </c>
      <c r="S651" t="s">
        <v>243</v>
      </c>
      <c r="T651">
        <v>972666</v>
      </c>
      <c r="V651" t="s">
        <v>222</v>
      </c>
      <c r="W651">
        <f>T651/1000</f>
        <v>972.66600000000005</v>
      </c>
      <c r="X651" t="s">
        <v>782</v>
      </c>
      <c r="Y651" t="s">
        <v>1900</v>
      </c>
      <c r="Z651">
        <v>80</v>
      </c>
      <c r="AB651" t="s">
        <v>41</v>
      </c>
      <c r="AL651">
        <v>464</v>
      </c>
    </row>
    <row r="652" spans="1:38" ht="13.25" customHeight="1" x14ac:dyDescent="0.15">
      <c r="A652" t="s">
        <v>31</v>
      </c>
      <c r="B652" t="s">
        <v>30</v>
      </c>
      <c r="C652" s="6" t="s">
        <v>32</v>
      </c>
      <c r="D652" s="6" t="s">
        <v>33</v>
      </c>
      <c r="E652" s="6" t="s">
        <v>34</v>
      </c>
      <c r="F652" s="6" t="s">
        <v>35</v>
      </c>
      <c r="G652" s="6" t="s">
        <v>35</v>
      </c>
      <c r="H652" t="s">
        <v>78</v>
      </c>
      <c r="I652" t="str">
        <f t="shared" si="51"/>
        <v>2017-01-01</v>
      </c>
      <c r="J652">
        <v>2017</v>
      </c>
      <c r="M652" t="s">
        <v>74</v>
      </c>
      <c r="N652" t="s">
        <v>38</v>
      </c>
      <c r="O652">
        <v>4</v>
      </c>
      <c r="P652">
        <v>8</v>
      </c>
      <c r="Q652" t="str">
        <f t="shared" si="48"/>
        <v>Em.4</v>
      </c>
      <c r="R652" t="str">
        <f t="shared" si="49"/>
        <v>Em.4.8</v>
      </c>
      <c r="S652" t="s">
        <v>79</v>
      </c>
      <c r="T652">
        <v>16</v>
      </c>
      <c r="V652" t="s">
        <v>73</v>
      </c>
      <c r="W652">
        <f t="shared" ref="W652:W662" si="52">T652</f>
        <v>16</v>
      </c>
      <c r="X652" t="s">
        <v>73</v>
      </c>
      <c r="Y652" t="s">
        <v>1900</v>
      </c>
      <c r="Z652">
        <v>76</v>
      </c>
      <c r="AB652" t="s">
        <v>41</v>
      </c>
      <c r="AL652">
        <v>152</v>
      </c>
    </row>
    <row r="653" spans="1:38" ht="13.25" customHeight="1" x14ac:dyDescent="0.15">
      <c r="A653" t="s">
        <v>31</v>
      </c>
      <c r="B653" t="s">
        <v>30</v>
      </c>
      <c r="C653" s="6" t="s">
        <v>32</v>
      </c>
      <c r="D653" s="6" t="s">
        <v>33</v>
      </c>
      <c r="E653" s="6" t="s">
        <v>34</v>
      </c>
      <c r="F653" s="6" t="s">
        <v>35</v>
      </c>
      <c r="G653" s="6" t="s">
        <v>35</v>
      </c>
      <c r="H653" t="s">
        <v>78</v>
      </c>
      <c r="I653" t="str">
        <f t="shared" si="51"/>
        <v>2017-01-01</v>
      </c>
      <c r="J653">
        <v>2017</v>
      </c>
      <c r="M653" t="s">
        <v>109</v>
      </c>
      <c r="N653" t="s">
        <v>107</v>
      </c>
      <c r="O653">
        <v>1</v>
      </c>
      <c r="P653">
        <v>4</v>
      </c>
      <c r="Q653" t="str">
        <f t="shared" si="48"/>
        <v>EF.1</v>
      </c>
      <c r="R653" t="str">
        <f t="shared" si="49"/>
        <v>EF.1.4</v>
      </c>
      <c r="S653" t="s">
        <v>160</v>
      </c>
      <c r="T653">
        <v>971073</v>
      </c>
      <c r="V653" t="s">
        <v>108</v>
      </c>
      <c r="W653">
        <f t="shared" si="52"/>
        <v>971073</v>
      </c>
      <c r="X653" t="s">
        <v>108</v>
      </c>
      <c r="Y653" t="s">
        <v>1900</v>
      </c>
      <c r="Z653">
        <v>78</v>
      </c>
      <c r="AB653" t="s">
        <v>41</v>
      </c>
      <c r="AL653">
        <v>311</v>
      </c>
    </row>
    <row r="654" spans="1:38" ht="13.25" customHeight="1" x14ac:dyDescent="0.15">
      <c r="A654" t="s">
        <v>31</v>
      </c>
      <c r="B654" t="s">
        <v>30</v>
      </c>
      <c r="C654" s="6" t="s">
        <v>32</v>
      </c>
      <c r="D654" s="6" t="s">
        <v>33</v>
      </c>
      <c r="E654" s="6" t="s">
        <v>34</v>
      </c>
      <c r="F654" s="6" t="s">
        <v>35</v>
      </c>
      <c r="G654" s="6" t="s">
        <v>35</v>
      </c>
      <c r="H654" t="s">
        <v>78</v>
      </c>
      <c r="I654" t="str">
        <f t="shared" si="51"/>
        <v>2017-01-01</v>
      </c>
      <c r="J654">
        <v>2017</v>
      </c>
      <c r="M654" t="s">
        <v>163</v>
      </c>
      <c r="N654" t="s">
        <v>107</v>
      </c>
      <c r="O654">
        <v>1</v>
      </c>
      <c r="P654">
        <v>14</v>
      </c>
      <c r="Q654" t="str">
        <f t="shared" si="48"/>
        <v>EF.1</v>
      </c>
      <c r="R654" t="str">
        <f t="shared" si="49"/>
        <v>EF.1.14</v>
      </c>
      <c r="S654" t="s">
        <v>166</v>
      </c>
      <c r="T654" s="20">
        <v>17391</v>
      </c>
      <c r="V654" t="s">
        <v>108</v>
      </c>
      <c r="W654">
        <f t="shared" si="52"/>
        <v>17391</v>
      </c>
      <c r="X654" t="s">
        <v>108</v>
      </c>
      <c r="Y654" t="s">
        <v>1900</v>
      </c>
      <c r="Z654">
        <v>78</v>
      </c>
      <c r="AB654" t="s">
        <v>41</v>
      </c>
      <c r="AL654">
        <v>315</v>
      </c>
    </row>
    <row r="655" spans="1:38" ht="13.25" customHeight="1" x14ac:dyDescent="0.15">
      <c r="A655" t="s">
        <v>31</v>
      </c>
      <c r="B655" t="s">
        <v>30</v>
      </c>
      <c r="C655" s="6" t="s">
        <v>32</v>
      </c>
      <c r="D655" s="6" t="s">
        <v>33</v>
      </c>
      <c r="E655" s="6" t="s">
        <v>34</v>
      </c>
      <c r="F655" s="6" t="s">
        <v>35</v>
      </c>
      <c r="G655" s="6" t="s">
        <v>35</v>
      </c>
      <c r="H655" t="s">
        <v>78</v>
      </c>
      <c r="I655" t="str">
        <f t="shared" si="51"/>
        <v>2017-01-01</v>
      </c>
      <c r="J655">
        <v>2017</v>
      </c>
      <c r="M655" t="s">
        <v>181</v>
      </c>
      <c r="N655" t="s">
        <v>107</v>
      </c>
      <c r="O655">
        <v>1</v>
      </c>
      <c r="P655">
        <v>19</v>
      </c>
      <c r="Q655" t="str">
        <f t="shared" si="48"/>
        <v>EF.1</v>
      </c>
      <c r="R655" t="str">
        <f t="shared" si="49"/>
        <v>EF.1.19</v>
      </c>
      <c r="S655" t="s">
        <v>208</v>
      </c>
      <c r="T655">
        <v>187087</v>
      </c>
      <c r="U655" t="s">
        <v>165</v>
      </c>
      <c r="V655" t="s">
        <v>108</v>
      </c>
      <c r="W655">
        <f t="shared" si="52"/>
        <v>187087</v>
      </c>
      <c r="X655" t="s">
        <v>108</v>
      </c>
      <c r="Y655" t="s">
        <v>1900</v>
      </c>
      <c r="Z655">
        <v>79</v>
      </c>
      <c r="AB655" t="s">
        <v>41</v>
      </c>
      <c r="AL655">
        <v>407</v>
      </c>
    </row>
    <row r="656" spans="1:38" ht="13.25" customHeight="1" x14ac:dyDescent="0.15">
      <c r="A656" t="s">
        <v>31</v>
      </c>
      <c r="B656" t="s">
        <v>30</v>
      </c>
      <c r="C656" s="6" t="s">
        <v>32</v>
      </c>
      <c r="D656" s="6" t="s">
        <v>33</v>
      </c>
      <c r="E656" s="6" t="s">
        <v>34</v>
      </c>
      <c r="F656" s="6" t="s">
        <v>35</v>
      </c>
      <c r="G656" s="6" t="s">
        <v>35</v>
      </c>
      <c r="H656" t="s">
        <v>78</v>
      </c>
      <c r="I656" t="str">
        <f t="shared" si="51"/>
        <v>2017-01-01</v>
      </c>
      <c r="J656">
        <v>2017</v>
      </c>
      <c r="M656" t="s">
        <v>152</v>
      </c>
      <c r="N656" t="s">
        <v>38</v>
      </c>
      <c r="O656">
        <v>17</v>
      </c>
      <c r="P656">
        <v>10</v>
      </c>
      <c r="Q656" t="str">
        <f t="shared" si="48"/>
        <v>Em.17</v>
      </c>
      <c r="R656" t="str">
        <f t="shared" si="49"/>
        <v>Em.17.10</v>
      </c>
      <c r="S656" t="s">
        <v>137</v>
      </c>
      <c r="T656">
        <v>152</v>
      </c>
      <c r="V656" t="s">
        <v>73</v>
      </c>
      <c r="W656">
        <f t="shared" si="52"/>
        <v>152</v>
      </c>
      <c r="X656" t="s">
        <v>73</v>
      </c>
      <c r="Y656" t="s">
        <v>1900</v>
      </c>
      <c r="Z656">
        <v>77</v>
      </c>
      <c r="AB656" t="s">
        <v>41</v>
      </c>
      <c r="AL656">
        <v>239</v>
      </c>
    </row>
    <row r="657" spans="1:38" ht="13.25" customHeight="1" x14ac:dyDescent="0.15">
      <c r="A657" t="s">
        <v>31</v>
      </c>
      <c r="B657" t="s">
        <v>30</v>
      </c>
      <c r="C657" s="6" t="s">
        <v>32</v>
      </c>
      <c r="D657" s="6" t="s">
        <v>33</v>
      </c>
      <c r="E657" s="6" t="s">
        <v>34</v>
      </c>
      <c r="F657" s="6" t="s">
        <v>35</v>
      </c>
      <c r="G657" s="6" t="s">
        <v>35</v>
      </c>
      <c r="H657" t="s">
        <v>78</v>
      </c>
      <c r="I657" t="str">
        <f t="shared" si="51"/>
        <v>2017-01-01</v>
      </c>
      <c r="J657">
        <v>2017</v>
      </c>
      <c r="M657" t="s">
        <v>181</v>
      </c>
      <c r="N657" t="s">
        <v>107</v>
      </c>
      <c r="O657">
        <v>1</v>
      </c>
      <c r="P657">
        <v>19</v>
      </c>
      <c r="Q657" t="str">
        <f t="shared" si="48"/>
        <v>EF.1</v>
      </c>
      <c r="R657" t="str">
        <f t="shared" si="49"/>
        <v>EF.1.19</v>
      </c>
      <c r="S657" t="s">
        <v>183</v>
      </c>
      <c r="T657">
        <v>941343</v>
      </c>
      <c r="V657" t="s">
        <v>108</v>
      </c>
      <c r="W657">
        <f t="shared" si="52"/>
        <v>941343</v>
      </c>
      <c r="X657" t="s">
        <v>108</v>
      </c>
      <c r="Y657" t="s">
        <v>1900</v>
      </c>
      <c r="Z657">
        <v>79</v>
      </c>
      <c r="AB657" t="s">
        <v>41</v>
      </c>
      <c r="AL657">
        <v>366</v>
      </c>
    </row>
    <row r="658" spans="1:38" ht="13.25" customHeight="1" x14ac:dyDescent="0.15">
      <c r="A658" t="s">
        <v>31</v>
      </c>
      <c r="B658" t="s">
        <v>30</v>
      </c>
      <c r="C658" s="6" t="s">
        <v>32</v>
      </c>
      <c r="D658" s="6" t="s">
        <v>33</v>
      </c>
      <c r="E658" s="6" t="s">
        <v>34</v>
      </c>
      <c r="F658" s="6" t="s">
        <v>35</v>
      </c>
      <c r="G658" s="6" t="s">
        <v>35</v>
      </c>
      <c r="H658" t="s">
        <v>78</v>
      </c>
      <c r="I658" t="str">
        <f t="shared" si="51"/>
        <v>2017-01-01</v>
      </c>
      <c r="J658">
        <v>2017</v>
      </c>
      <c r="M658" t="s">
        <v>70</v>
      </c>
      <c r="N658" t="s">
        <v>38</v>
      </c>
      <c r="O658">
        <v>4</v>
      </c>
      <c r="P658">
        <v>7</v>
      </c>
      <c r="Q658" t="str">
        <f t="shared" si="48"/>
        <v>Em.4</v>
      </c>
      <c r="R658" t="str">
        <f t="shared" si="49"/>
        <v>Em.4.7</v>
      </c>
      <c r="S658" t="s">
        <v>93</v>
      </c>
      <c r="T658">
        <v>44873</v>
      </c>
      <c r="V658" t="s">
        <v>73</v>
      </c>
      <c r="W658">
        <f t="shared" si="52"/>
        <v>44873</v>
      </c>
      <c r="X658" t="s">
        <v>73</v>
      </c>
      <c r="Y658" t="s">
        <v>1900</v>
      </c>
      <c r="Z658">
        <v>76</v>
      </c>
      <c r="AB658" t="s">
        <v>41</v>
      </c>
      <c r="AL658">
        <v>160</v>
      </c>
    </row>
    <row r="659" spans="1:38" ht="13.25" customHeight="1" x14ac:dyDescent="0.15">
      <c r="A659" t="s">
        <v>31</v>
      </c>
      <c r="B659" t="s">
        <v>30</v>
      </c>
      <c r="C659" s="6" t="s">
        <v>32</v>
      </c>
      <c r="D659" s="6" t="s">
        <v>33</v>
      </c>
      <c r="E659" s="6" t="s">
        <v>34</v>
      </c>
      <c r="F659" s="6" t="s">
        <v>35</v>
      </c>
      <c r="G659" s="6" t="s">
        <v>35</v>
      </c>
      <c r="H659" t="s">
        <v>78</v>
      </c>
      <c r="I659" t="str">
        <f t="shared" si="51"/>
        <v>2017-01-01</v>
      </c>
      <c r="J659">
        <v>2017</v>
      </c>
      <c r="M659" t="s">
        <v>42</v>
      </c>
      <c r="N659" t="s">
        <v>38</v>
      </c>
      <c r="O659">
        <v>7</v>
      </c>
      <c r="P659">
        <v>1</v>
      </c>
      <c r="Q659" t="str">
        <f t="shared" si="48"/>
        <v>Em.7</v>
      </c>
      <c r="R659" t="str">
        <f t="shared" si="49"/>
        <v>Em.7.1</v>
      </c>
      <c r="S659" t="s">
        <v>98</v>
      </c>
      <c r="T659">
        <v>399194</v>
      </c>
      <c r="V659" t="s">
        <v>73</v>
      </c>
      <c r="W659">
        <f t="shared" si="52"/>
        <v>399194</v>
      </c>
      <c r="X659" t="s">
        <v>73</v>
      </c>
      <c r="Y659" t="s">
        <v>1900</v>
      </c>
      <c r="Z659">
        <v>76</v>
      </c>
      <c r="AB659" t="s">
        <v>41</v>
      </c>
      <c r="AL659">
        <v>164</v>
      </c>
    </row>
    <row r="660" spans="1:38" ht="13.25" customHeight="1" x14ac:dyDescent="0.15">
      <c r="A660" t="s">
        <v>31</v>
      </c>
      <c r="B660" t="s">
        <v>30</v>
      </c>
      <c r="C660" s="6" t="s">
        <v>32</v>
      </c>
      <c r="D660" s="6" t="s">
        <v>33</v>
      </c>
      <c r="E660" s="6" t="s">
        <v>34</v>
      </c>
      <c r="F660" s="6" t="s">
        <v>35</v>
      </c>
      <c r="G660" s="6" t="s">
        <v>35</v>
      </c>
      <c r="H660" t="s">
        <v>78</v>
      </c>
      <c r="I660" t="str">
        <f t="shared" si="51"/>
        <v>2017-01-01</v>
      </c>
      <c r="J660">
        <v>2017</v>
      </c>
      <c r="M660" t="s">
        <v>44</v>
      </c>
      <c r="N660" t="s">
        <v>38</v>
      </c>
      <c r="O660">
        <v>7</v>
      </c>
      <c r="P660">
        <v>2</v>
      </c>
      <c r="Q660" t="str">
        <f t="shared" si="48"/>
        <v>Em.7</v>
      </c>
      <c r="R660" t="str">
        <f t="shared" si="49"/>
        <v>Em.7.2</v>
      </c>
      <c r="S660" t="s">
        <v>102</v>
      </c>
      <c r="T660">
        <v>14460</v>
      </c>
      <c r="V660" t="s">
        <v>73</v>
      </c>
      <c r="W660">
        <f t="shared" si="52"/>
        <v>14460</v>
      </c>
      <c r="X660" t="s">
        <v>73</v>
      </c>
      <c r="Y660" t="s">
        <v>1900</v>
      </c>
      <c r="Z660">
        <v>76</v>
      </c>
      <c r="AB660" t="s">
        <v>41</v>
      </c>
      <c r="AL660">
        <v>168</v>
      </c>
    </row>
    <row r="661" spans="1:38" ht="13.25" customHeight="1" x14ac:dyDescent="0.15">
      <c r="A661" t="s">
        <v>31</v>
      </c>
      <c r="B661" t="s">
        <v>30</v>
      </c>
      <c r="C661" s="6" t="s">
        <v>32</v>
      </c>
      <c r="D661" s="6" t="s">
        <v>33</v>
      </c>
      <c r="E661" s="6" t="s">
        <v>34</v>
      </c>
      <c r="F661" s="6" t="s">
        <v>35</v>
      </c>
      <c r="G661" s="6" t="s">
        <v>35</v>
      </c>
      <c r="H661" t="s">
        <v>78</v>
      </c>
      <c r="I661" t="str">
        <f t="shared" si="51"/>
        <v>2017-01-01</v>
      </c>
      <c r="J661">
        <v>2017</v>
      </c>
      <c r="M661" t="s">
        <v>145</v>
      </c>
      <c r="N661" t="s">
        <v>38</v>
      </c>
      <c r="O661">
        <v>17</v>
      </c>
      <c r="P661">
        <v>13</v>
      </c>
      <c r="Q661" t="str">
        <f t="shared" si="48"/>
        <v>Em.17</v>
      </c>
      <c r="R661" t="str">
        <f t="shared" si="49"/>
        <v>Em.17.13</v>
      </c>
      <c r="S661" t="s">
        <v>142</v>
      </c>
      <c r="T661">
        <v>7</v>
      </c>
      <c r="V661" t="s">
        <v>73</v>
      </c>
      <c r="W661">
        <f t="shared" si="52"/>
        <v>7</v>
      </c>
      <c r="X661" t="s">
        <v>73</v>
      </c>
      <c r="Y661" t="s">
        <v>1900</v>
      </c>
      <c r="Z661">
        <v>77</v>
      </c>
      <c r="AB661" t="s">
        <v>41</v>
      </c>
      <c r="AL661">
        <v>244</v>
      </c>
    </row>
    <row r="662" spans="1:38" ht="13.25" customHeight="1" x14ac:dyDescent="0.15">
      <c r="A662" t="s">
        <v>31</v>
      </c>
      <c r="B662" t="s">
        <v>30</v>
      </c>
      <c r="C662" s="6" t="s">
        <v>32</v>
      </c>
      <c r="D662" s="6" t="s">
        <v>33</v>
      </c>
      <c r="E662" s="6" t="s">
        <v>34</v>
      </c>
      <c r="F662" s="6" t="s">
        <v>35</v>
      </c>
      <c r="G662" s="6" t="s">
        <v>35</v>
      </c>
      <c r="H662" t="s">
        <v>78</v>
      </c>
      <c r="I662" t="str">
        <f t="shared" si="51"/>
        <v>2017-01-01</v>
      </c>
      <c r="J662">
        <v>2017</v>
      </c>
      <c r="M662" t="s">
        <v>146</v>
      </c>
      <c r="N662" t="s">
        <v>38</v>
      </c>
      <c r="O662">
        <v>17</v>
      </c>
      <c r="P662">
        <v>14</v>
      </c>
      <c r="Q662" t="str">
        <f t="shared" si="48"/>
        <v>Em.17</v>
      </c>
      <c r="R662" t="str">
        <f t="shared" si="49"/>
        <v>Em.17.14</v>
      </c>
      <c r="S662" t="s">
        <v>149</v>
      </c>
      <c r="T662">
        <v>148</v>
      </c>
      <c r="V662" t="s">
        <v>73</v>
      </c>
      <c r="W662">
        <f t="shared" si="52"/>
        <v>148</v>
      </c>
      <c r="X662" t="s">
        <v>73</v>
      </c>
      <c r="Y662" t="s">
        <v>1900</v>
      </c>
      <c r="Z662">
        <v>77</v>
      </c>
      <c r="AB662" t="s">
        <v>41</v>
      </c>
      <c r="AL662">
        <v>249</v>
      </c>
    </row>
    <row r="663" spans="1:38" ht="13.25" customHeight="1" x14ac:dyDescent="0.15">
      <c r="A663" t="s">
        <v>31</v>
      </c>
      <c r="B663" t="s">
        <v>30</v>
      </c>
      <c r="C663" s="6" t="s">
        <v>32</v>
      </c>
      <c r="D663" s="6" t="s">
        <v>33</v>
      </c>
      <c r="E663" s="6" t="s">
        <v>34</v>
      </c>
      <c r="F663" s="6" t="s">
        <v>35</v>
      </c>
      <c r="G663" s="6" t="s">
        <v>35</v>
      </c>
      <c r="H663" t="s">
        <v>78</v>
      </c>
      <c r="I663" t="str">
        <f t="shared" si="51"/>
        <v>2017-01-01</v>
      </c>
      <c r="J663">
        <v>2017</v>
      </c>
      <c r="M663" t="s">
        <v>224</v>
      </c>
      <c r="N663" t="s">
        <v>221</v>
      </c>
      <c r="O663">
        <v>1</v>
      </c>
      <c r="P663">
        <v>1</v>
      </c>
      <c r="Q663" t="str">
        <f t="shared" si="48"/>
        <v>WR.1</v>
      </c>
      <c r="R663" t="str">
        <f t="shared" si="49"/>
        <v>WR.1.1</v>
      </c>
      <c r="S663" t="s">
        <v>256</v>
      </c>
      <c r="T663">
        <v>189636</v>
      </c>
      <c r="V663" t="s">
        <v>222</v>
      </c>
      <c r="W663">
        <f>T663/1000</f>
        <v>189.636</v>
      </c>
      <c r="X663" t="s">
        <v>782</v>
      </c>
      <c r="Y663" t="s">
        <v>1900</v>
      </c>
      <c r="Z663">
        <v>80</v>
      </c>
      <c r="AB663" t="s">
        <v>41</v>
      </c>
      <c r="AL663">
        <v>476</v>
      </c>
    </row>
    <row r="664" spans="1:38" ht="13.25" customHeight="1" x14ac:dyDescent="0.15">
      <c r="A664" t="s">
        <v>31</v>
      </c>
      <c r="B664" t="s">
        <v>30</v>
      </c>
      <c r="C664" s="6" t="s">
        <v>32</v>
      </c>
      <c r="D664" s="6" t="s">
        <v>33</v>
      </c>
      <c r="E664" s="6" t="s">
        <v>34</v>
      </c>
      <c r="F664" s="6" t="s">
        <v>35</v>
      </c>
      <c r="G664" s="6" t="s">
        <v>35</v>
      </c>
      <c r="H664" t="s">
        <v>78</v>
      </c>
      <c r="I664" t="str">
        <f t="shared" si="51"/>
        <v>2017-01-01</v>
      </c>
      <c r="J664">
        <v>2017</v>
      </c>
      <c r="M664" t="s">
        <v>1999</v>
      </c>
      <c r="N664" t="s">
        <v>221</v>
      </c>
      <c r="O664">
        <v>14</v>
      </c>
      <c r="P664">
        <v>1</v>
      </c>
      <c r="Q664" t="str">
        <f t="shared" si="48"/>
        <v>WR.14</v>
      </c>
      <c r="R664" t="str">
        <f t="shared" si="49"/>
        <v>WR.14.1</v>
      </c>
      <c r="S664" t="s">
        <v>261</v>
      </c>
      <c r="T664">
        <v>521107</v>
      </c>
      <c r="V664" t="s">
        <v>222</v>
      </c>
      <c r="W664">
        <f>T664/1000</f>
        <v>521.10699999999997</v>
      </c>
      <c r="X664" t="s">
        <v>782</v>
      </c>
      <c r="Y664" t="s">
        <v>1900</v>
      </c>
      <c r="Z664">
        <v>80</v>
      </c>
      <c r="AB664" t="s">
        <v>41</v>
      </c>
      <c r="AL664">
        <v>481</v>
      </c>
    </row>
    <row r="665" spans="1:38" ht="13.25" customHeight="1" x14ac:dyDescent="0.15">
      <c r="A665" t="s">
        <v>31</v>
      </c>
      <c r="B665" t="s">
        <v>30</v>
      </c>
      <c r="C665" s="6" t="s">
        <v>32</v>
      </c>
      <c r="D665" s="6" t="s">
        <v>33</v>
      </c>
      <c r="E665" s="6" t="s">
        <v>34</v>
      </c>
      <c r="F665" s="6" t="s">
        <v>35</v>
      </c>
      <c r="G665" s="6" t="s">
        <v>35</v>
      </c>
      <c r="H665" t="s">
        <v>78</v>
      </c>
      <c r="I665" t="str">
        <f t="shared" si="51"/>
        <v>2017-01-01</v>
      </c>
      <c r="J665">
        <v>2017</v>
      </c>
      <c r="M665" t="s">
        <v>219</v>
      </c>
      <c r="N665" t="s">
        <v>221</v>
      </c>
      <c r="O665">
        <v>2</v>
      </c>
      <c r="P665">
        <v>1</v>
      </c>
      <c r="Q665" t="str">
        <f t="shared" si="48"/>
        <v>WR.2</v>
      </c>
      <c r="R665" t="str">
        <f t="shared" si="49"/>
        <v>WR.2.1</v>
      </c>
      <c r="S665" t="s">
        <v>244</v>
      </c>
      <c r="T665">
        <v>710744</v>
      </c>
      <c r="V665" t="s">
        <v>222</v>
      </c>
      <c r="W665">
        <f>T665/1000</f>
        <v>710.74400000000003</v>
      </c>
      <c r="X665" t="s">
        <v>782</v>
      </c>
      <c r="Y665" t="s">
        <v>1900</v>
      </c>
      <c r="Z665">
        <v>80</v>
      </c>
      <c r="AB665" t="s">
        <v>41</v>
      </c>
      <c r="AL665">
        <v>465</v>
      </c>
    </row>
    <row r="666" spans="1:38" ht="13.25" customHeight="1" x14ac:dyDescent="0.15">
      <c r="A666" t="s">
        <v>31</v>
      </c>
      <c r="B666" t="s">
        <v>30</v>
      </c>
      <c r="C666" s="6" t="s">
        <v>32</v>
      </c>
      <c r="D666" s="6" t="s">
        <v>33</v>
      </c>
      <c r="E666" s="6" t="s">
        <v>34</v>
      </c>
      <c r="F666" s="6" t="s">
        <v>35</v>
      </c>
      <c r="G666" s="6" t="s">
        <v>35</v>
      </c>
      <c r="H666" t="s">
        <v>80</v>
      </c>
      <c r="I666" t="str">
        <f t="shared" si="51"/>
        <v>2017-01-01</v>
      </c>
      <c r="J666">
        <v>2017</v>
      </c>
      <c r="M666" t="s">
        <v>74</v>
      </c>
      <c r="N666" t="s">
        <v>38</v>
      </c>
      <c r="O666">
        <v>4</v>
      </c>
      <c r="P666">
        <v>8</v>
      </c>
      <c r="Q666" t="str">
        <f t="shared" si="48"/>
        <v>Em.4</v>
      </c>
      <c r="R666" t="str">
        <f t="shared" si="49"/>
        <v>Em.4.8</v>
      </c>
      <c r="S666" t="s">
        <v>81</v>
      </c>
      <c r="T666">
        <v>9</v>
      </c>
      <c r="V666" t="s">
        <v>73</v>
      </c>
      <c r="W666">
        <f t="shared" ref="W666:W676" si="53">T666</f>
        <v>9</v>
      </c>
      <c r="X666" t="s">
        <v>73</v>
      </c>
      <c r="Y666" t="s">
        <v>1900</v>
      </c>
      <c r="Z666">
        <v>76</v>
      </c>
      <c r="AB666" t="s">
        <v>41</v>
      </c>
      <c r="AL666">
        <v>153</v>
      </c>
    </row>
    <row r="667" spans="1:38" ht="13.25" customHeight="1" x14ac:dyDescent="0.15">
      <c r="A667" t="s">
        <v>31</v>
      </c>
      <c r="B667" t="s">
        <v>30</v>
      </c>
      <c r="C667" s="6" t="s">
        <v>32</v>
      </c>
      <c r="D667" s="6" t="s">
        <v>33</v>
      </c>
      <c r="E667" s="6" t="s">
        <v>34</v>
      </c>
      <c r="F667" s="6" t="s">
        <v>35</v>
      </c>
      <c r="G667" s="6" t="s">
        <v>35</v>
      </c>
      <c r="H667" t="s">
        <v>80</v>
      </c>
      <c r="I667" t="str">
        <f t="shared" si="51"/>
        <v>2017-01-01</v>
      </c>
      <c r="J667">
        <v>2017</v>
      </c>
      <c r="M667" t="s">
        <v>109</v>
      </c>
      <c r="N667" t="s">
        <v>107</v>
      </c>
      <c r="O667">
        <v>1</v>
      </c>
      <c r="P667">
        <v>4</v>
      </c>
      <c r="Q667" t="str">
        <f t="shared" si="48"/>
        <v>EF.1</v>
      </c>
      <c r="R667" t="str">
        <f t="shared" si="49"/>
        <v>EF.1.4</v>
      </c>
      <c r="S667" t="s">
        <v>161</v>
      </c>
      <c r="T667">
        <v>90929</v>
      </c>
      <c r="V667" t="s">
        <v>108</v>
      </c>
      <c r="W667">
        <f t="shared" si="53"/>
        <v>90929</v>
      </c>
      <c r="X667" t="s">
        <v>108</v>
      </c>
      <c r="Y667" t="s">
        <v>1900</v>
      </c>
      <c r="Z667">
        <v>78</v>
      </c>
      <c r="AB667" t="s">
        <v>41</v>
      </c>
      <c r="AL667">
        <v>312</v>
      </c>
    </row>
    <row r="668" spans="1:38" ht="13.25" customHeight="1" x14ac:dyDescent="0.15">
      <c r="A668" t="s">
        <v>31</v>
      </c>
      <c r="B668" t="s">
        <v>30</v>
      </c>
      <c r="C668" s="6" t="s">
        <v>32</v>
      </c>
      <c r="D668" s="6" t="s">
        <v>33</v>
      </c>
      <c r="E668" s="6" t="s">
        <v>34</v>
      </c>
      <c r="F668" s="6" t="s">
        <v>35</v>
      </c>
      <c r="G668" s="6" t="s">
        <v>35</v>
      </c>
      <c r="H668" t="s">
        <v>80</v>
      </c>
      <c r="I668" t="str">
        <f t="shared" si="51"/>
        <v>2017-01-01</v>
      </c>
      <c r="J668">
        <v>2017</v>
      </c>
      <c r="M668" t="s">
        <v>163</v>
      </c>
      <c r="N668" t="s">
        <v>107</v>
      </c>
      <c r="O668">
        <v>1</v>
      </c>
      <c r="P668">
        <v>14</v>
      </c>
      <c r="Q668" t="str">
        <f t="shared" si="48"/>
        <v>EF.1</v>
      </c>
      <c r="R668" t="str">
        <f t="shared" si="49"/>
        <v>EF.1.14</v>
      </c>
      <c r="S668" t="s">
        <v>167</v>
      </c>
      <c r="T668" s="20">
        <v>3681</v>
      </c>
      <c r="V668" t="s">
        <v>108</v>
      </c>
      <c r="W668">
        <f t="shared" si="53"/>
        <v>3681</v>
      </c>
      <c r="X668" t="s">
        <v>108</v>
      </c>
      <c r="Y668" t="s">
        <v>1900</v>
      </c>
      <c r="Z668">
        <v>78</v>
      </c>
      <c r="AB668" t="s">
        <v>41</v>
      </c>
      <c r="AL668">
        <v>316</v>
      </c>
    </row>
    <row r="669" spans="1:38" ht="13.25" customHeight="1" x14ac:dyDescent="0.15">
      <c r="A669" t="s">
        <v>31</v>
      </c>
      <c r="B669" t="s">
        <v>30</v>
      </c>
      <c r="C669" s="6" t="s">
        <v>32</v>
      </c>
      <c r="D669" s="6" t="s">
        <v>33</v>
      </c>
      <c r="E669" s="6" t="s">
        <v>34</v>
      </c>
      <c r="F669" s="6" t="s">
        <v>35</v>
      </c>
      <c r="G669" s="6" t="s">
        <v>35</v>
      </c>
      <c r="H669" t="s">
        <v>80</v>
      </c>
      <c r="I669" t="str">
        <f t="shared" si="51"/>
        <v>2017-01-01</v>
      </c>
      <c r="J669">
        <v>2017</v>
      </c>
      <c r="M669" t="s">
        <v>181</v>
      </c>
      <c r="N669" t="s">
        <v>107</v>
      </c>
      <c r="O669">
        <v>1</v>
      </c>
      <c r="P669">
        <v>19</v>
      </c>
      <c r="Q669" t="str">
        <f t="shared" si="48"/>
        <v>EF.1</v>
      </c>
      <c r="R669" t="str">
        <f t="shared" si="49"/>
        <v>EF.1.19</v>
      </c>
      <c r="S669" t="s">
        <v>209</v>
      </c>
      <c r="T669">
        <v>23996</v>
      </c>
      <c r="U669" t="s">
        <v>165</v>
      </c>
      <c r="V669" t="s">
        <v>108</v>
      </c>
      <c r="W669">
        <f t="shared" si="53"/>
        <v>23996</v>
      </c>
      <c r="X669" t="s">
        <v>108</v>
      </c>
      <c r="Y669" t="s">
        <v>1900</v>
      </c>
      <c r="Z669">
        <v>79</v>
      </c>
      <c r="AB669" t="s">
        <v>41</v>
      </c>
      <c r="AL669">
        <v>408</v>
      </c>
    </row>
    <row r="670" spans="1:38" ht="13.25" customHeight="1" x14ac:dyDescent="0.15">
      <c r="A670" t="s">
        <v>31</v>
      </c>
      <c r="B670" t="s">
        <v>30</v>
      </c>
      <c r="C670" s="6" t="s">
        <v>32</v>
      </c>
      <c r="D670" s="6" t="s">
        <v>33</v>
      </c>
      <c r="E670" s="6" t="s">
        <v>34</v>
      </c>
      <c r="F670" s="6" t="s">
        <v>35</v>
      </c>
      <c r="G670" s="6" t="s">
        <v>35</v>
      </c>
      <c r="H670" t="s">
        <v>80</v>
      </c>
      <c r="I670" t="str">
        <f t="shared" si="51"/>
        <v>2017-01-01</v>
      </c>
      <c r="J670">
        <v>2017</v>
      </c>
      <c r="M670" t="s">
        <v>152</v>
      </c>
      <c r="N670" t="s">
        <v>38</v>
      </c>
      <c r="O670">
        <v>17</v>
      </c>
      <c r="P670">
        <v>10</v>
      </c>
      <c r="Q670" t="str">
        <f t="shared" si="48"/>
        <v>Em.17</v>
      </c>
      <c r="R670" t="str">
        <f t="shared" si="49"/>
        <v>Em.17.10</v>
      </c>
      <c r="S670" t="s">
        <v>138</v>
      </c>
      <c r="T670">
        <v>25</v>
      </c>
      <c r="V670" t="s">
        <v>73</v>
      </c>
      <c r="W670">
        <f t="shared" si="53"/>
        <v>25</v>
      </c>
      <c r="X670" t="s">
        <v>73</v>
      </c>
      <c r="Y670" t="s">
        <v>1900</v>
      </c>
      <c r="Z670">
        <v>77</v>
      </c>
      <c r="AB670" t="s">
        <v>41</v>
      </c>
      <c r="AL670">
        <v>240</v>
      </c>
    </row>
    <row r="671" spans="1:38" ht="13.25" customHeight="1" x14ac:dyDescent="0.15">
      <c r="A671" t="s">
        <v>31</v>
      </c>
      <c r="B671" t="s">
        <v>30</v>
      </c>
      <c r="C671" s="6" t="s">
        <v>32</v>
      </c>
      <c r="D671" s="6" t="s">
        <v>33</v>
      </c>
      <c r="E671" s="6" t="s">
        <v>34</v>
      </c>
      <c r="F671" s="6" t="s">
        <v>35</v>
      </c>
      <c r="G671" s="6" t="s">
        <v>35</v>
      </c>
      <c r="H671" t="s">
        <v>80</v>
      </c>
      <c r="I671" t="str">
        <f t="shared" si="51"/>
        <v>2017-01-01</v>
      </c>
      <c r="J671">
        <v>2017</v>
      </c>
      <c r="M671" t="s">
        <v>181</v>
      </c>
      <c r="N671" t="s">
        <v>107</v>
      </c>
      <c r="O671">
        <v>1</v>
      </c>
      <c r="P671">
        <v>19</v>
      </c>
      <c r="Q671" t="str">
        <f t="shared" si="48"/>
        <v>EF.1</v>
      </c>
      <c r="R671" t="str">
        <f t="shared" si="49"/>
        <v>EF.1.19</v>
      </c>
      <c r="S671" t="s">
        <v>184</v>
      </c>
      <c r="T671">
        <v>85935</v>
      </c>
      <c r="V671" t="s">
        <v>108</v>
      </c>
      <c r="W671">
        <f t="shared" si="53"/>
        <v>85935</v>
      </c>
      <c r="X671" t="s">
        <v>108</v>
      </c>
      <c r="Y671" t="s">
        <v>1900</v>
      </c>
      <c r="Z671">
        <v>79</v>
      </c>
      <c r="AB671" t="s">
        <v>41</v>
      </c>
      <c r="AL671">
        <v>367</v>
      </c>
    </row>
    <row r="672" spans="1:38" ht="13.25" customHeight="1" x14ac:dyDescent="0.15">
      <c r="A672" t="s">
        <v>31</v>
      </c>
      <c r="B672" t="s">
        <v>30</v>
      </c>
      <c r="C672" s="6" t="s">
        <v>32</v>
      </c>
      <c r="D672" s="6" t="s">
        <v>33</v>
      </c>
      <c r="E672" s="6" t="s">
        <v>34</v>
      </c>
      <c r="F672" s="6" t="s">
        <v>35</v>
      </c>
      <c r="G672" s="6" t="s">
        <v>35</v>
      </c>
      <c r="H672" t="s">
        <v>80</v>
      </c>
      <c r="I672" t="str">
        <f t="shared" si="51"/>
        <v>2017-01-01</v>
      </c>
      <c r="J672">
        <v>2017</v>
      </c>
      <c r="M672" t="s">
        <v>70</v>
      </c>
      <c r="N672" t="s">
        <v>38</v>
      </c>
      <c r="O672">
        <v>4</v>
      </c>
      <c r="P672">
        <v>7</v>
      </c>
      <c r="Q672" t="str">
        <f t="shared" si="48"/>
        <v>Em.4</v>
      </c>
      <c r="R672" t="str">
        <f t="shared" si="49"/>
        <v>Em.4.7</v>
      </c>
      <c r="S672" t="s">
        <v>94</v>
      </c>
      <c r="T672">
        <v>6260</v>
      </c>
      <c r="V672" t="s">
        <v>73</v>
      </c>
      <c r="W672">
        <f t="shared" si="53"/>
        <v>6260</v>
      </c>
      <c r="X672" t="s">
        <v>73</v>
      </c>
      <c r="Y672" t="s">
        <v>1900</v>
      </c>
      <c r="Z672">
        <v>76</v>
      </c>
      <c r="AB672" t="s">
        <v>41</v>
      </c>
      <c r="AL672">
        <v>161</v>
      </c>
    </row>
    <row r="673" spans="1:38" ht="13.25" customHeight="1" x14ac:dyDescent="0.15">
      <c r="A673" t="s">
        <v>31</v>
      </c>
      <c r="B673" t="s">
        <v>30</v>
      </c>
      <c r="C673" s="6" t="s">
        <v>32</v>
      </c>
      <c r="D673" s="6" t="s">
        <v>33</v>
      </c>
      <c r="E673" s="6" t="s">
        <v>34</v>
      </c>
      <c r="F673" s="6" t="s">
        <v>35</v>
      </c>
      <c r="G673" s="6" t="s">
        <v>35</v>
      </c>
      <c r="H673" t="s">
        <v>80</v>
      </c>
      <c r="I673" t="str">
        <f t="shared" si="51"/>
        <v>2017-01-01</v>
      </c>
      <c r="J673">
        <v>2017</v>
      </c>
      <c r="M673" t="s">
        <v>42</v>
      </c>
      <c r="N673" t="s">
        <v>38</v>
      </c>
      <c r="O673">
        <v>7</v>
      </c>
      <c r="P673">
        <v>1</v>
      </c>
      <c r="Q673" t="str">
        <f t="shared" si="48"/>
        <v>Em.7</v>
      </c>
      <c r="R673" t="str">
        <f t="shared" si="49"/>
        <v>Em.7.1</v>
      </c>
      <c r="S673" t="s">
        <v>99</v>
      </c>
      <c r="T673">
        <v>20968</v>
      </c>
      <c r="V673" t="s">
        <v>73</v>
      </c>
      <c r="W673">
        <f t="shared" si="53"/>
        <v>20968</v>
      </c>
      <c r="X673" t="s">
        <v>73</v>
      </c>
      <c r="Y673" t="s">
        <v>1900</v>
      </c>
      <c r="Z673">
        <v>76</v>
      </c>
      <c r="AB673" t="s">
        <v>41</v>
      </c>
      <c r="AL673">
        <v>165</v>
      </c>
    </row>
    <row r="674" spans="1:38" ht="13.25" customHeight="1" x14ac:dyDescent="0.15">
      <c r="A674" t="s">
        <v>31</v>
      </c>
      <c r="B674" t="s">
        <v>30</v>
      </c>
      <c r="C674" s="6" t="s">
        <v>32</v>
      </c>
      <c r="D674" s="6" t="s">
        <v>33</v>
      </c>
      <c r="E674" s="6" t="s">
        <v>34</v>
      </c>
      <c r="F674" s="6" t="s">
        <v>35</v>
      </c>
      <c r="G674" s="6" t="s">
        <v>35</v>
      </c>
      <c r="H674" t="s">
        <v>80</v>
      </c>
      <c r="I674" t="str">
        <f t="shared" si="51"/>
        <v>2017-01-01</v>
      </c>
      <c r="J674">
        <v>2017</v>
      </c>
      <c r="M674" t="s">
        <v>44</v>
      </c>
      <c r="N674" t="s">
        <v>38</v>
      </c>
      <c r="O674">
        <v>7</v>
      </c>
      <c r="P674">
        <v>2</v>
      </c>
      <c r="Q674" t="str">
        <f t="shared" si="48"/>
        <v>Em.7</v>
      </c>
      <c r="R674" t="str">
        <f t="shared" si="49"/>
        <v>Em.7.2</v>
      </c>
      <c r="S674" t="s">
        <v>103</v>
      </c>
      <c r="T674">
        <v>2053</v>
      </c>
      <c r="V674" t="s">
        <v>73</v>
      </c>
      <c r="W674">
        <f t="shared" si="53"/>
        <v>2053</v>
      </c>
      <c r="X674" t="s">
        <v>73</v>
      </c>
      <c r="Y674" t="s">
        <v>1900</v>
      </c>
      <c r="Z674">
        <v>76</v>
      </c>
      <c r="AB674" t="s">
        <v>41</v>
      </c>
      <c r="AL674">
        <v>169</v>
      </c>
    </row>
    <row r="675" spans="1:38" ht="13.25" customHeight="1" x14ac:dyDescent="0.15">
      <c r="A675" t="s">
        <v>31</v>
      </c>
      <c r="B675" t="s">
        <v>30</v>
      </c>
      <c r="C675" s="6" t="s">
        <v>32</v>
      </c>
      <c r="D675" s="6" t="s">
        <v>33</v>
      </c>
      <c r="E675" s="6" t="s">
        <v>34</v>
      </c>
      <c r="F675" s="6" t="s">
        <v>35</v>
      </c>
      <c r="G675" s="6" t="s">
        <v>35</v>
      </c>
      <c r="H675" t="s">
        <v>80</v>
      </c>
      <c r="I675" t="str">
        <f t="shared" si="51"/>
        <v>2017-01-01</v>
      </c>
      <c r="J675">
        <v>2017</v>
      </c>
      <c r="M675" t="s">
        <v>145</v>
      </c>
      <c r="N675" t="s">
        <v>38</v>
      </c>
      <c r="O675">
        <v>17</v>
      </c>
      <c r="P675">
        <v>13</v>
      </c>
      <c r="Q675" t="str">
        <f t="shared" si="48"/>
        <v>Em.17</v>
      </c>
      <c r="R675" t="str">
        <f t="shared" si="49"/>
        <v>Em.17.13</v>
      </c>
      <c r="S675" t="s">
        <v>143</v>
      </c>
      <c r="T675">
        <v>1</v>
      </c>
      <c r="V675" t="s">
        <v>73</v>
      </c>
      <c r="W675">
        <f t="shared" si="53"/>
        <v>1</v>
      </c>
      <c r="X675" t="s">
        <v>73</v>
      </c>
      <c r="Y675" t="s">
        <v>1900</v>
      </c>
      <c r="Z675">
        <v>77</v>
      </c>
      <c r="AB675" t="s">
        <v>41</v>
      </c>
      <c r="AL675">
        <v>245</v>
      </c>
    </row>
    <row r="676" spans="1:38" ht="13.25" customHeight="1" x14ac:dyDescent="0.15">
      <c r="A676" t="s">
        <v>31</v>
      </c>
      <c r="B676" t="s">
        <v>30</v>
      </c>
      <c r="C676" s="6" t="s">
        <v>32</v>
      </c>
      <c r="D676" s="6" t="s">
        <v>33</v>
      </c>
      <c r="E676" s="6" t="s">
        <v>34</v>
      </c>
      <c r="F676" s="6" t="s">
        <v>35</v>
      </c>
      <c r="G676" s="6" t="s">
        <v>35</v>
      </c>
      <c r="H676" t="s">
        <v>80</v>
      </c>
      <c r="I676" t="str">
        <f t="shared" si="51"/>
        <v>2017-01-01</v>
      </c>
      <c r="J676">
        <v>2017</v>
      </c>
      <c r="M676" t="s">
        <v>146</v>
      </c>
      <c r="N676" t="s">
        <v>38</v>
      </c>
      <c r="O676">
        <v>17</v>
      </c>
      <c r="P676">
        <v>14</v>
      </c>
      <c r="Q676" t="str">
        <f t="shared" si="48"/>
        <v>Em.17</v>
      </c>
      <c r="R676" t="str">
        <f t="shared" si="49"/>
        <v>Em.17.14</v>
      </c>
      <c r="S676" t="s">
        <v>150</v>
      </c>
      <c r="T676">
        <v>24</v>
      </c>
      <c r="V676" t="s">
        <v>73</v>
      </c>
      <c r="W676">
        <f t="shared" si="53"/>
        <v>24</v>
      </c>
      <c r="X676" t="s">
        <v>73</v>
      </c>
      <c r="Y676" t="s">
        <v>1900</v>
      </c>
      <c r="Z676">
        <v>77</v>
      </c>
      <c r="AB676" t="s">
        <v>41</v>
      </c>
      <c r="AL676">
        <v>250</v>
      </c>
    </row>
    <row r="677" spans="1:38" ht="13.25" customHeight="1" x14ac:dyDescent="0.15">
      <c r="A677" t="s">
        <v>31</v>
      </c>
      <c r="B677" t="s">
        <v>30</v>
      </c>
      <c r="C677" s="6" t="s">
        <v>32</v>
      </c>
      <c r="D677" s="6" t="s">
        <v>33</v>
      </c>
      <c r="E677" s="6" t="s">
        <v>34</v>
      </c>
      <c r="F677" s="6" t="s">
        <v>35</v>
      </c>
      <c r="G677" s="6" t="s">
        <v>35</v>
      </c>
      <c r="H677" t="s">
        <v>80</v>
      </c>
      <c r="I677" t="str">
        <f t="shared" si="51"/>
        <v>2017-01-01</v>
      </c>
      <c r="J677">
        <v>2017</v>
      </c>
      <c r="M677" t="s">
        <v>224</v>
      </c>
      <c r="N677" t="s">
        <v>221</v>
      </c>
      <c r="O677">
        <v>1</v>
      </c>
      <c r="P677">
        <v>1</v>
      </c>
      <c r="Q677" t="str">
        <f t="shared" si="48"/>
        <v>WR.1</v>
      </c>
      <c r="R677" t="str">
        <f t="shared" si="49"/>
        <v>WR.1.1</v>
      </c>
      <c r="S677" t="s">
        <v>257</v>
      </c>
      <c r="T677">
        <v>26577</v>
      </c>
      <c r="V677" t="s">
        <v>222</v>
      </c>
      <c r="W677">
        <f>T677/1000</f>
        <v>26.577000000000002</v>
      </c>
      <c r="X677" t="s">
        <v>782</v>
      </c>
      <c r="Y677" t="s">
        <v>1900</v>
      </c>
      <c r="Z677">
        <v>80</v>
      </c>
      <c r="AB677" t="s">
        <v>41</v>
      </c>
      <c r="AL677">
        <v>477</v>
      </c>
    </row>
    <row r="678" spans="1:38" ht="13.25" customHeight="1" x14ac:dyDescent="0.15">
      <c r="A678" t="s">
        <v>31</v>
      </c>
      <c r="B678" t="s">
        <v>30</v>
      </c>
      <c r="C678" s="6" t="s">
        <v>32</v>
      </c>
      <c r="D678" s="6" t="s">
        <v>33</v>
      </c>
      <c r="E678" s="6" t="s">
        <v>34</v>
      </c>
      <c r="F678" s="6" t="s">
        <v>35</v>
      </c>
      <c r="G678" s="6" t="s">
        <v>35</v>
      </c>
      <c r="H678" t="s">
        <v>80</v>
      </c>
      <c r="I678" t="str">
        <f t="shared" si="51"/>
        <v>2017-01-01</v>
      </c>
      <c r="J678">
        <v>2017</v>
      </c>
      <c r="M678" t="s">
        <v>1999</v>
      </c>
      <c r="N678" t="s">
        <v>221</v>
      </c>
      <c r="O678">
        <v>14</v>
      </c>
      <c r="P678">
        <v>1</v>
      </c>
      <c r="Q678" t="str">
        <f t="shared" si="48"/>
        <v>WR.14</v>
      </c>
      <c r="R678" t="str">
        <f t="shared" si="49"/>
        <v>WR.14.1</v>
      </c>
      <c r="S678" t="s">
        <v>262</v>
      </c>
      <c r="T678">
        <v>66714</v>
      </c>
      <c r="V678" t="s">
        <v>222</v>
      </c>
      <c r="W678">
        <f>T678/1000</f>
        <v>66.713999999999999</v>
      </c>
      <c r="X678" t="s">
        <v>782</v>
      </c>
      <c r="Y678" t="s">
        <v>1900</v>
      </c>
      <c r="Z678">
        <v>80</v>
      </c>
      <c r="AB678" t="s">
        <v>41</v>
      </c>
      <c r="AL678">
        <v>482</v>
      </c>
    </row>
    <row r="679" spans="1:38" ht="13.25" customHeight="1" x14ac:dyDescent="0.15">
      <c r="A679" t="s">
        <v>31</v>
      </c>
      <c r="B679" t="s">
        <v>30</v>
      </c>
      <c r="C679" s="6" t="s">
        <v>32</v>
      </c>
      <c r="D679" s="6" t="s">
        <v>33</v>
      </c>
      <c r="E679" s="6" t="s">
        <v>34</v>
      </c>
      <c r="F679" s="6" t="s">
        <v>35</v>
      </c>
      <c r="G679" s="6" t="s">
        <v>35</v>
      </c>
      <c r="H679" t="s">
        <v>80</v>
      </c>
      <c r="I679" t="str">
        <f t="shared" si="51"/>
        <v>2017-01-01</v>
      </c>
      <c r="J679">
        <v>2017</v>
      </c>
      <c r="M679" t="s">
        <v>219</v>
      </c>
      <c r="N679" t="s">
        <v>221</v>
      </c>
      <c r="O679">
        <v>2</v>
      </c>
      <c r="P679">
        <v>1</v>
      </c>
      <c r="Q679" t="str">
        <f t="shared" si="48"/>
        <v>WR.2</v>
      </c>
      <c r="R679" t="str">
        <f t="shared" si="49"/>
        <v>WR.2.1</v>
      </c>
      <c r="S679" t="s">
        <v>245</v>
      </c>
      <c r="T679">
        <v>93291</v>
      </c>
      <c r="V679" t="s">
        <v>222</v>
      </c>
      <c r="W679">
        <f>T679/1000</f>
        <v>93.290999999999997</v>
      </c>
      <c r="X679" t="s">
        <v>782</v>
      </c>
      <c r="Y679" t="s">
        <v>1900</v>
      </c>
      <c r="Z679">
        <v>80</v>
      </c>
      <c r="AB679" t="s">
        <v>41</v>
      </c>
      <c r="AL679">
        <v>466</v>
      </c>
    </row>
    <row r="680" spans="1:38" ht="13.25" customHeight="1" x14ac:dyDescent="0.15">
      <c r="A680" t="s">
        <v>31</v>
      </c>
      <c r="B680" t="s">
        <v>30</v>
      </c>
      <c r="C680" s="6" t="s">
        <v>32</v>
      </c>
      <c r="D680" s="6" t="s">
        <v>33</v>
      </c>
      <c r="E680" s="6" t="s">
        <v>34</v>
      </c>
      <c r="F680" s="6" t="s">
        <v>35</v>
      </c>
      <c r="G680" s="6" t="s">
        <v>35</v>
      </c>
      <c r="H680" t="s">
        <v>95</v>
      </c>
      <c r="I680" t="str">
        <f t="shared" si="51"/>
        <v>2017-01-01</v>
      </c>
      <c r="J680">
        <v>2017</v>
      </c>
      <c r="M680" t="s">
        <v>109</v>
      </c>
      <c r="N680" t="s">
        <v>107</v>
      </c>
      <c r="O680">
        <v>1</v>
      </c>
      <c r="P680">
        <v>4</v>
      </c>
      <c r="Q680" t="str">
        <f t="shared" si="48"/>
        <v>EF.1</v>
      </c>
      <c r="R680" t="str">
        <f t="shared" si="49"/>
        <v>EF.1.4</v>
      </c>
      <c r="S680" t="s">
        <v>162</v>
      </c>
      <c r="T680">
        <v>4599985</v>
      </c>
      <c r="V680" t="s">
        <v>108</v>
      </c>
      <c r="W680">
        <f t="shared" ref="W680:W689" si="54">T680</f>
        <v>4599985</v>
      </c>
      <c r="X680" t="s">
        <v>108</v>
      </c>
      <c r="Y680" t="s">
        <v>1900</v>
      </c>
      <c r="Z680">
        <v>78</v>
      </c>
      <c r="AB680" t="s">
        <v>41</v>
      </c>
      <c r="AL680">
        <v>313</v>
      </c>
    </row>
    <row r="681" spans="1:38" ht="13.25" customHeight="1" x14ac:dyDescent="0.15">
      <c r="A681" t="s">
        <v>31</v>
      </c>
      <c r="B681" t="s">
        <v>30</v>
      </c>
      <c r="C681" s="6" t="s">
        <v>32</v>
      </c>
      <c r="D681" s="6" t="s">
        <v>33</v>
      </c>
      <c r="E681" s="6" t="s">
        <v>34</v>
      </c>
      <c r="F681" s="6" t="s">
        <v>35</v>
      </c>
      <c r="G681" s="6" t="s">
        <v>35</v>
      </c>
      <c r="H681" t="s">
        <v>95</v>
      </c>
      <c r="I681" t="str">
        <f t="shared" si="51"/>
        <v>2017-01-01</v>
      </c>
      <c r="J681">
        <v>2017</v>
      </c>
      <c r="M681" t="s">
        <v>163</v>
      </c>
      <c r="N681" t="s">
        <v>107</v>
      </c>
      <c r="O681">
        <v>1</v>
      </c>
      <c r="P681">
        <v>14</v>
      </c>
      <c r="Q681" t="str">
        <f t="shared" si="48"/>
        <v>EF.1</v>
      </c>
      <c r="R681" t="str">
        <f t="shared" si="49"/>
        <v>EF.1.14</v>
      </c>
      <c r="S681" t="s">
        <v>168</v>
      </c>
      <c r="V681" t="s">
        <v>108</v>
      </c>
      <c r="W681">
        <f t="shared" si="54"/>
        <v>0</v>
      </c>
      <c r="X681" t="s">
        <v>108</v>
      </c>
      <c r="Y681" t="s">
        <v>1900</v>
      </c>
      <c r="Z681">
        <v>78</v>
      </c>
      <c r="AB681" t="s">
        <v>41</v>
      </c>
      <c r="AL681">
        <v>317</v>
      </c>
    </row>
    <row r="682" spans="1:38" ht="13.25" customHeight="1" x14ac:dyDescent="0.15">
      <c r="A682" t="s">
        <v>31</v>
      </c>
      <c r="B682" t="s">
        <v>30</v>
      </c>
      <c r="C682" s="6" t="s">
        <v>32</v>
      </c>
      <c r="D682" s="6" t="s">
        <v>33</v>
      </c>
      <c r="E682" s="6" t="s">
        <v>34</v>
      </c>
      <c r="F682" s="6" t="s">
        <v>35</v>
      </c>
      <c r="G682" s="6" t="s">
        <v>35</v>
      </c>
      <c r="H682" t="s">
        <v>95</v>
      </c>
      <c r="I682" t="str">
        <f t="shared" si="51"/>
        <v>2017-01-01</v>
      </c>
      <c r="J682">
        <v>2017</v>
      </c>
      <c r="M682" t="s">
        <v>181</v>
      </c>
      <c r="N682" t="s">
        <v>107</v>
      </c>
      <c r="O682">
        <v>1</v>
      </c>
      <c r="P682">
        <v>19</v>
      </c>
      <c r="Q682" t="str">
        <f t="shared" si="48"/>
        <v>EF.1</v>
      </c>
      <c r="R682" t="str">
        <f t="shared" si="49"/>
        <v>EF.1.19</v>
      </c>
      <c r="S682" t="s">
        <v>210</v>
      </c>
      <c r="T682">
        <v>166899</v>
      </c>
      <c r="U682" t="s">
        <v>165</v>
      </c>
      <c r="V682" t="s">
        <v>108</v>
      </c>
      <c r="W682">
        <f t="shared" si="54"/>
        <v>166899</v>
      </c>
      <c r="X682" t="s">
        <v>108</v>
      </c>
      <c r="Y682" t="s">
        <v>1900</v>
      </c>
      <c r="Z682">
        <v>79</v>
      </c>
      <c r="AB682" t="s">
        <v>41</v>
      </c>
      <c r="AL682">
        <v>409</v>
      </c>
    </row>
    <row r="683" spans="1:38" ht="13.25" customHeight="1" x14ac:dyDescent="0.15">
      <c r="A683" t="s">
        <v>31</v>
      </c>
      <c r="B683" t="s">
        <v>30</v>
      </c>
      <c r="C683" s="6" t="s">
        <v>32</v>
      </c>
      <c r="D683" s="6" t="s">
        <v>33</v>
      </c>
      <c r="E683" s="6" t="s">
        <v>34</v>
      </c>
      <c r="F683" s="6" t="s">
        <v>35</v>
      </c>
      <c r="G683" s="6" t="s">
        <v>35</v>
      </c>
      <c r="H683" t="s">
        <v>95</v>
      </c>
      <c r="I683" t="str">
        <f t="shared" si="51"/>
        <v>2017-01-01</v>
      </c>
      <c r="J683">
        <v>2017</v>
      </c>
      <c r="M683" t="s">
        <v>152</v>
      </c>
      <c r="N683" t="s">
        <v>38</v>
      </c>
      <c r="O683">
        <v>17</v>
      </c>
      <c r="P683">
        <v>10</v>
      </c>
      <c r="Q683" t="str">
        <f t="shared" si="48"/>
        <v>Em.17</v>
      </c>
      <c r="R683" t="str">
        <f t="shared" si="49"/>
        <v>Em.17.10</v>
      </c>
      <c r="S683" t="s">
        <v>139</v>
      </c>
      <c r="T683">
        <v>33</v>
      </c>
      <c r="V683" t="s">
        <v>73</v>
      </c>
      <c r="W683">
        <f t="shared" si="54"/>
        <v>33</v>
      </c>
      <c r="X683" t="s">
        <v>73</v>
      </c>
      <c r="Y683" t="s">
        <v>1900</v>
      </c>
      <c r="Z683">
        <v>77</v>
      </c>
      <c r="AB683" t="s">
        <v>41</v>
      </c>
      <c r="AL683">
        <v>241</v>
      </c>
    </row>
    <row r="684" spans="1:38" ht="13.25" customHeight="1" x14ac:dyDescent="0.15">
      <c r="A684" t="s">
        <v>31</v>
      </c>
      <c r="B684" t="s">
        <v>30</v>
      </c>
      <c r="C684" s="6" t="s">
        <v>32</v>
      </c>
      <c r="D684" s="6" t="s">
        <v>33</v>
      </c>
      <c r="E684" s="6" t="s">
        <v>34</v>
      </c>
      <c r="F684" s="6" t="s">
        <v>35</v>
      </c>
      <c r="G684" s="6" t="s">
        <v>35</v>
      </c>
      <c r="H684" t="s">
        <v>95</v>
      </c>
      <c r="I684" t="str">
        <f t="shared" si="51"/>
        <v>2017-01-01</v>
      </c>
      <c r="J684">
        <v>2017</v>
      </c>
      <c r="M684" t="s">
        <v>181</v>
      </c>
      <c r="N684" t="s">
        <v>107</v>
      </c>
      <c r="O684">
        <v>1</v>
      </c>
      <c r="P684">
        <v>19</v>
      </c>
      <c r="Q684" t="str">
        <f t="shared" si="48"/>
        <v>EF.1</v>
      </c>
      <c r="R684" t="str">
        <f t="shared" si="49"/>
        <v>EF.1.19</v>
      </c>
      <c r="S684" t="s">
        <v>185</v>
      </c>
      <c r="T684">
        <v>4611239</v>
      </c>
      <c r="V684" t="s">
        <v>108</v>
      </c>
      <c r="W684">
        <f t="shared" si="54"/>
        <v>4611239</v>
      </c>
      <c r="X684" t="s">
        <v>108</v>
      </c>
      <c r="Y684" t="s">
        <v>1900</v>
      </c>
      <c r="Z684">
        <v>79</v>
      </c>
      <c r="AB684" t="s">
        <v>41</v>
      </c>
      <c r="AL684">
        <v>368</v>
      </c>
    </row>
    <row r="685" spans="1:38" ht="13.25" customHeight="1" x14ac:dyDescent="0.15">
      <c r="A685" t="s">
        <v>31</v>
      </c>
      <c r="B685" t="s">
        <v>30</v>
      </c>
      <c r="C685" s="6" t="s">
        <v>32</v>
      </c>
      <c r="D685" s="6" t="s">
        <v>33</v>
      </c>
      <c r="E685" s="6" t="s">
        <v>34</v>
      </c>
      <c r="F685" s="6" t="s">
        <v>35</v>
      </c>
      <c r="G685" s="6" t="s">
        <v>35</v>
      </c>
      <c r="H685" t="s">
        <v>95</v>
      </c>
      <c r="I685" t="str">
        <f t="shared" si="51"/>
        <v>2017-01-01</v>
      </c>
      <c r="J685">
        <v>2017</v>
      </c>
      <c r="M685" t="s">
        <v>70</v>
      </c>
      <c r="N685" t="s">
        <v>38</v>
      </c>
      <c r="O685">
        <v>4</v>
      </c>
      <c r="P685">
        <v>7</v>
      </c>
      <c r="Q685" t="str">
        <f t="shared" si="48"/>
        <v>Em.4</v>
      </c>
      <c r="R685" t="str">
        <f t="shared" si="49"/>
        <v>Em.4.7</v>
      </c>
      <c r="S685" t="s">
        <v>96</v>
      </c>
      <c r="T685">
        <v>46620</v>
      </c>
      <c r="V685" t="s">
        <v>73</v>
      </c>
      <c r="W685">
        <f t="shared" si="54"/>
        <v>46620</v>
      </c>
      <c r="X685" t="s">
        <v>73</v>
      </c>
      <c r="Y685" t="s">
        <v>1900</v>
      </c>
      <c r="Z685">
        <v>76</v>
      </c>
      <c r="AB685" t="s">
        <v>41</v>
      </c>
      <c r="AL685">
        <v>162</v>
      </c>
    </row>
    <row r="686" spans="1:38" ht="13.25" customHeight="1" x14ac:dyDescent="0.15">
      <c r="A686" t="s">
        <v>31</v>
      </c>
      <c r="B686" t="s">
        <v>30</v>
      </c>
      <c r="C686" s="6" t="s">
        <v>32</v>
      </c>
      <c r="D686" s="6" t="s">
        <v>33</v>
      </c>
      <c r="E686" s="6" t="s">
        <v>34</v>
      </c>
      <c r="F686" s="6" t="s">
        <v>35</v>
      </c>
      <c r="G686" s="6" t="s">
        <v>35</v>
      </c>
      <c r="H686" t="s">
        <v>95</v>
      </c>
      <c r="I686" t="str">
        <f t="shared" si="51"/>
        <v>2017-01-01</v>
      </c>
      <c r="J686">
        <v>2017</v>
      </c>
      <c r="M686" t="s">
        <v>42</v>
      </c>
      <c r="N686" t="s">
        <v>38</v>
      </c>
      <c r="O686">
        <v>7</v>
      </c>
      <c r="P686">
        <v>1</v>
      </c>
      <c r="Q686" t="str">
        <f t="shared" si="48"/>
        <v>Em.7</v>
      </c>
      <c r="R686" t="str">
        <f t="shared" si="49"/>
        <v>Em.7.1</v>
      </c>
      <c r="S686" t="s">
        <v>100</v>
      </c>
      <c r="T686">
        <v>1838358</v>
      </c>
      <c r="V686" t="s">
        <v>73</v>
      </c>
      <c r="W686">
        <f t="shared" si="54"/>
        <v>1838358</v>
      </c>
      <c r="X686" t="s">
        <v>73</v>
      </c>
      <c r="Y686" t="s">
        <v>1900</v>
      </c>
      <c r="Z686">
        <v>76</v>
      </c>
      <c r="AB686" t="s">
        <v>41</v>
      </c>
      <c r="AL686">
        <v>166</v>
      </c>
    </row>
    <row r="687" spans="1:38" ht="13.25" customHeight="1" x14ac:dyDescent="0.15">
      <c r="A687" t="s">
        <v>31</v>
      </c>
      <c r="B687" t="s">
        <v>30</v>
      </c>
      <c r="C687" s="6" t="s">
        <v>32</v>
      </c>
      <c r="D687" s="6" t="s">
        <v>33</v>
      </c>
      <c r="E687" s="6" t="s">
        <v>34</v>
      </c>
      <c r="F687" s="6" t="s">
        <v>35</v>
      </c>
      <c r="G687" s="6" t="s">
        <v>35</v>
      </c>
      <c r="H687" t="s">
        <v>95</v>
      </c>
      <c r="I687" t="str">
        <f t="shared" si="51"/>
        <v>2017-01-01</v>
      </c>
      <c r="J687">
        <v>2017</v>
      </c>
      <c r="M687" t="s">
        <v>44</v>
      </c>
      <c r="N687" t="s">
        <v>38</v>
      </c>
      <c r="O687">
        <v>7</v>
      </c>
      <c r="P687">
        <v>2</v>
      </c>
      <c r="Q687" t="str">
        <f t="shared" ref="Q687:Q750" si="55">_xlfn.CONCAT($N687,".",$O687)</f>
        <v>Em.7</v>
      </c>
      <c r="R687" t="str">
        <f t="shared" ref="R687:R750" si="56">_xlfn.CONCAT($N687,".",$O687,".",$P687)</f>
        <v>Em.7.2</v>
      </c>
      <c r="S687" t="s">
        <v>104</v>
      </c>
      <c r="T687">
        <v>623</v>
      </c>
      <c r="V687" t="s">
        <v>73</v>
      </c>
      <c r="W687">
        <f t="shared" si="54"/>
        <v>623</v>
      </c>
      <c r="X687" t="s">
        <v>73</v>
      </c>
      <c r="Y687" t="s">
        <v>1900</v>
      </c>
      <c r="Z687">
        <v>76</v>
      </c>
      <c r="AB687" t="s">
        <v>41</v>
      </c>
      <c r="AL687">
        <v>170</v>
      </c>
    </row>
    <row r="688" spans="1:38" ht="13.25" customHeight="1" x14ac:dyDescent="0.15">
      <c r="A688" t="s">
        <v>31</v>
      </c>
      <c r="B688" t="s">
        <v>30</v>
      </c>
      <c r="C688" s="6" t="s">
        <v>32</v>
      </c>
      <c r="D688" s="6" t="s">
        <v>33</v>
      </c>
      <c r="E688" s="6" t="s">
        <v>34</v>
      </c>
      <c r="F688" s="6" t="s">
        <v>35</v>
      </c>
      <c r="G688" s="6" t="s">
        <v>35</v>
      </c>
      <c r="H688" t="s">
        <v>95</v>
      </c>
      <c r="I688" t="str">
        <f t="shared" si="51"/>
        <v>2017-01-01</v>
      </c>
      <c r="J688">
        <v>2017</v>
      </c>
      <c r="M688" t="s">
        <v>145</v>
      </c>
      <c r="N688" t="s">
        <v>38</v>
      </c>
      <c r="O688">
        <v>17</v>
      </c>
      <c r="P688">
        <v>13</v>
      </c>
      <c r="Q688" t="str">
        <f t="shared" si="55"/>
        <v>Em.17</v>
      </c>
      <c r="R688" t="str">
        <f t="shared" si="56"/>
        <v>Em.17.13</v>
      </c>
      <c r="S688" t="s">
        <v>144</v>
      </c>
      <c r="T688">
        <v>3</v>
      </c>
      <c r="V688" t="s">
        <v>73</v>
      </c>
      <c r="W688">
        <f t="shared" si="54"/>
        <v>3</v>
      </c>
      <c r="X688" t="s">
        <v>73</v>
      </c>
      <c r="Y688" t="s">
        <v>1900</v>
      </c>
      <c r="Z688">
        <v>77</v>
      </c>
      <c r="AB688" t="s">
        <v>41</v>
      </c>
      <c r="AL688">
        <v>246</v>
      </c>
    </row>
    <row r="689" spans="1:38" ht="13.25" customHeight="1" x14ac:dyDescent="0.15">
      <c r="A689" t="s">
        <v>31</v>
      </c>
      <c r="B689" t="s">
        <v>30</v>
      </c>
      <c r="C689" s="6" t="s">
        <v>32</v>
      </c>
      <c r="D689" s="6" t="s">
        <v>33</v>
      </c>
      <c r="E689" s="6" t="s">
        <v>34</v>
      </c>
      <c r="F689" s="6" t="s">
        <v>35</v>
      </c>
      <c r="G689" s="6" t="s">
        <v>35</v>
      </c>
      <c r="H689" t="s">
        <v>95</v>
      </c>
      <c r="I689" t="str">
        <f t="shared" si="51"/>
        <v>2017-01-01</v>
      </c>
      <c r="J689">
        <v>2017</v>
      </c>
      <c r="M689" t="s">
        <v>146</v>
      </c>
      <c r="N689" t="s">
        <v>38</v>
      </c>
      <c r="O689">
        <v>17</v>
      </c>
      <c r="P689">
        <v>14</v>
      </c>
      <c r="Q689" t="str">
        <f t="shared" si="55"/>
        <v>Em.17</v>
      </c>
      <c r="R689" t="str">
        <f t="shared" si="56"/>
        <v>Em.17.14</v>
      </c>
      <c r="S689" t="s">
        <v>151</v>
      </c>
      <c r="T689">
        <v>17</v>
      </c>
      <c r="V689" t="s">
        <v>73</v>
      </c>
      <c r="W689">
        <f t="shared" si="54"/>
        <v>17</v>
      </c>
      <c r="X689" t="s">
        <v>73</v>
      </c>
      <c r="Y689" t="s">
        <v>1900</v>
      </c>
      <c r="Z689">
        <v>77</v>
      </c>
      <c r="AB689" t="s">
        <v>41</v>
      </c>
      <c r="AL689">
        <v>251</v>
      </c>
    </row>
    <row r="690" spans="1:38" ht="13.25" customHeight="1" x14ac:dyDescent="0.15">
      <c r="A690" t="s">
        <v>31</v>
      </c>
      <c r="B690" t="s">
        <v>30</v>
      </c>
      <c r="C690" s="6" t="s">
        <v>32</v>
      </c>
      <c r="D690" s="6" t="s">
        <v>33</v>
      </c>
      <c r="E690" s="6" t="s">
        <v>34</v>
      </c>
      <c r="F690" s="6" t="s">
        <v>35</v>
      </c>
      <c r="G690" s="6" t="s">
        <v>35</v>
      </c>
      <c r="H690" t="s">
        <v>95</v>
      </c>
      <c r="I690" t="str">
        <f t="shared" si="51"/>
        <v>2017-01-01</v>
      </c>
      <c r="J690">
        <v>2017</v>
      </c>
      <c r="M690" t="s">
        <v>224</v>
      </c>
      <c r="N690" t="s">
        <v>221</v>
      </c>
      <c r="O690">
        <v>1</v>
      </c>
      <c r="P690">
        <v>1</v>
      </c>
      <c r="Q690" t="str">
        <f t="shared" si="55"/>
        <v>WR.1</v>
      </c>
      <c r="R690" t="str">
        <f t="shared" si="56"/>
        <v>WR.1.1</v>
      </c>
      <c r="S690" t="s">
        <v>258</v>
      </c>
      <c r="T690">
        <v>1275196</v>
      </c>
      <c r="V690" t="s">
        <v>222</v>
      </c>
      <c r="W690">
        <f>T690/1000</f>
        <v>1275.1959999999999</v>
      </c>
      <c r="X690" t="s">
        <v>782</v>
      </c>
      <c r="Y690" t="s">
        <v>1900</v>
      </c>
      <c r="Z690">
        <v>80</v>
      </c>
      <c r="AB690" t="s">
        <v>41</v>
      </c>
      <c r="AL690">
        <v>478</v>
      </c>
    </row>
    <row r="691" spans="1:38" ht="13.25" customHeight="1" x14ac:dyDescent="0.15">
      <c r="A691" t="s">
        <v>31</v>
      </c>
      <c r="B691" t="s">
        <v>30</v>
      </c>
      <c r="C691" s="6" t="s">
        <v>32</v>
      </c>
      <c r="D691" s="6" t="s">
        <v>33</v>
      </c>
      <c r="E691" s="6" t="s">
        <v>34</v>
      </c>
      <c r="F691" s="6" t="s">
        <v>35</v>
      </c>
      <c r="G691" s="6" t="s">
        <v>35</v>
      </c>
      <c r="H691" t="s">
        <v>95</v>
      </c>
      <c r="I691" t="str">
        <f t="shared" si="51"/>
        <v>2017-01-01</v>
      </c>
      <c r="J691">
        <v>2017</v>
      </c>
      <c r="M691" t="s">
        <v>1999</v>
      </c>
      <c r="N691" t="s">
        <v>221</v>
      </c>
      <c r="O691">
        <v>14</v>
      </c>
      <c r="P691">
        <v>1</v>
      </c>
      <c r="Q691" t="str">
        <f t="shared" si="55"/>
        <v>WR.14</v>
      </c>
      <c r="R691" t="str">
        <f t="shared" si="56"/>
        <v>WR.14.1</v>
      </c>
      <c r="S691" t="s">
        <v>263</v>
      </c>
      <c r="T691">
        <v>2096557</v>
      </c>
      <c r="V691" t="s">
        <v>222</v>
      </c>
      <c r="W691">
        <f>T691/1000</f>
        <v>2096.5569999999998</v>
      </c>
      <c r="X691" t="s">
        <v>782</v>
      </c>
      <c r="Y691" t="s">
        <v>1900</v>
      </c>
      <c r="Z691">
        <v>80</v>
      </c>
      <c r="AB691" t="s">
        <v>41</v>
      </c>
      <c r="AL691">
        <v>483</v>
      </c>
    </row>
    <row r="692" spans="1:38" ht="13.25" customHeight="1" x14ac:dyDescent="0.15">
      <c r="A692" t="s">
        <v>31</v>
      </c>
      <c r="B692" t="s">
        <v>30</v>
      </c>
      <c r="C692" s="6" t="s">
        <v>32</v>
      </c>
      <c r="D692" s="6" t="s">
        <v>33</v>
      </c>
      <c r="E692" s="6" t="s">
        <v>34</v>
      </c>
      <c r="F692" s="6" t="s">
        <v>35</v>
      </c>
      <c r="G692" s="6" t="s">
        <v>35</v>
      </c>
      <c r="H692" t="s">
        <v>95</v>
      </c>
      <c r="I692" t="str">
        <f t="shared" si="51"/>
        <v>2017-01-01</v>
      </c>
      <c r="J692">
        <v>2017</v>
      </c>
      <c r="M692" t="s">
        <v>219</v>
      </c>
      <c r="N692" t="s">
        <v>221</v>
      </c>
      <c r="O692">
        <v>2</v>
      </c>
      <c r="P692">
        <v>1</v>
      </c>
      <c r="Q692" t="str">
        <f t="shared" si="55"/>
        <v>WR.2</v>
      </c>
      <c r="R692" t="str">
        <f t="shared" si="56"/>
        <v>WR.2.1</v>
      </c>
      <c r="S692" t="s">
        <v>246</v>
      </c>
      <c r="T692">
        <v>3371753</v>
      </c>
      <c r="V692" t="s">
        <v>222</v>
      </c>
      <c r="W692">
        <f>T692/1000</f>
        <v>3371.7530000000002</v>
      </c>
      <c r="X692" t="s">
        <v>782</v>
      </c>
      <c r="Y692" t="s">
        <v>1900</v>
      </c>
      <c r="Z692">
        <v>80</v>
      </c>
      <c r="AB692" t="s">
        <v>41</v>
      </c>
      <c r="AL692">
        <v>467</v>
      </c>
    </row>
    <row r="693" spans="1:38" ht="13.25" customHeight="1" x14ac:dyDescent="0.15">
      <c r="A693" t="s">
        <v>31</v>
      </c>
      <c r="B693" t="s">
        <v>30</v>
      </c>
      <c r="C693" s="6" t="s">
        <v>32</v>
      </c>
      <c r="D693" s="6" t="s">
        <v>33</v>
      </c>
      <c r="E693" s="6" t="s">
        <v>34</v>
      </c>
      <c r="F693" s="6" t="s">
        <v>35</v>
      </c>
      <c r="G693" s="6" t="s">
        <v>35</v>
      </c>
      <c r="H693" t="s">
        <v>82</v>
      </c>
      <c r="I693" t="str">
        <f t="shared" si="51"/>
        <v>2017-01-01</v>
      </c>
      <c r="J693">
        <v>2017</v>
      </c>
      <c r="M693" t="s">
        <v>74</v>
      </c>
      <c r="N693" t="s">
        <v>38</v>
      </c>
      <c r="O693">
        <v>4</v>
      </c>
      <c r="P693">
        <v>8</v>
      </c>
      <c r="Q693" t="str">
        <f t="shared" si="55"/>
        <v>Em.4</v>
      </c>
      <c r="R693" t="str">
        <f t="shared" si="56"/>
        <v>Em.4.8</v>
      </c>
      <c r="S693" t="s">
        <v>83</v>
      </c>
      <c r="T693">
        <v>16</v>
      </c>
      <c r="V693" t="s">
        <v>73</v>
      </c>
      <c r="W693">
        <f t="shared" ref="W693:W724" si="57">T693</f>
        <v>16</v>
      </c>
      <c r="X693" t="s">
        <v>73</v>
      </c>
      <c r="Y693" t="s">
        <v>1900</v>
      </c>
      <c r="Z693">
        <v>76</v>
      </c>
      <c r="AB693" t="s">
        <v>41</v>
      </c>
      <c r="AL693">
        <v>154</v>
      </c>
    </row>
    <row r="694" spans="1:38" ht="13.25" customHeight="1" x14ac:dyDescent="0.15">
      <c r="A694" t="s">
        <v>31</v>
      </c>
      <c r="B694" t="s">
        <v>30</v>
      </c>
      <c r="C694" s="6" t="s">
        <v>32</v>
      </c>
      <c r="D694" s="6" t="s">
        <v>33</v>
      </c>
      <c r="E694" s="6" t="s">
        <v>34</v>
      </c>
      <c r="F694" s="6" t="s">
        <v>35</v>
      </c>
      <c r="G694" s="6" t="s">
        <v>35</v>
      </c>
      <c r="I694" t="str">
        <f t="shared" si="51"/>
        <v>2017-01-01</v>
      </c>
      <c r="J694">
        <v>2017</v>
      </c>
      <c r="M694" t="s">
        <v>154</v>
      </c>
      <c r="N694" t="s">
        <v>38</v>
      </c>
      <c r="O694">
        <v>17</v>
      </c>
      <c r="P694">
        <v>1</v>
      </c>
      <c r="Q694" t="str">
        <f t="shared" si="55"/>
        <v>Em.17</v>
      </c>
      <c r="R694" t="str">
        <f t="shared" si="56"/>
        <v>Em.17.1</v>
      </c>
      <c r="S694" t="s">
        <v>155</v>
      </c>
      <c r="T694">
        <v>1860</v>
      </c>
      <c r="V694" t="s">
        <v>73</v>
      </c>
      <c r="W694">
        <f t="shared" si="57"/>
        <v>1860</v>
      </c>
      <c r="X694" t="s">
        <v>73</v>
      </c>
      <c r="Y694" t="s">
        <v>1900</v>
      </c>
      <c r="Z694">
        <v>77</v>
      </c>
      <c r="AB694" t="s">
        <v>41</v>
      </c>
      <c r="AL694">
        <v>253</v>
      </c>
    </row>
    <row r="695" spans="1:38" ht="13.25" customHeight="1" x14ac:dyDescent="0.15">
      <c r="A695" t="s">
        <v>31</v>
      </c>
      <c r="B695" t="s">
        <v>30</v>
      </c>
      <c r="C695" s="6" t="s">
        <v>32</v>
      </c>
      <c r="D695" s="6" t="s">
        <v>33</v>
      </c>
      <c r="E695" s="6" t="s">
        <v>34</v>
      </c>
      <c r="F695" s="6" t="s">
        <v>35</v>
      </c>
      <c r="G695" s="6" t="s">
        <v>35</v>
      </c>
      <c r="I695" t="str">
        <f t="shared" si="51"/>
        <v>2017-01-01</v>
      </c>
      <c r="J695">
        <v>2017</v>
      </c>
      <c r="M695" t="s">
        <v>1995</v>
      </c>
      <c r="N695" t="s">
        <v>123</v>
      </c>
      <c r="O695">
        <v>4</v>
      </c>
      <c r="P695">
        <v>3</v>
      </c>
      <c r="Q695" t="str">
        <f t="shared" si="55"/>
        <v>OE.4</v>
      </c>
      <c r="R695" t="str">
        <f t="shared" si="56"/>
        <v>OE.4.3</v>
      </c>
      <c r="S695" t="s">
        <v>130</v>
      </c>
      <c r="T695">
        <v>5920</v>
      </c>
      <c r="V695" t="s">
        <v>73</v>
      </c>
      <c r="W695">
        <f t="shared" si="57"/>
        <v>5920</v>
      </c>
      <c r="X695" t="s">
        <v>73</v>
      </c>
      <c r="Y695" t="s">
        <v>1900</v>
      </c>
      <c r="Z695">
        <v>75</v>
      </c>
      <c r="AB695" t="s">
        <v>41</v>
      </c>
      <c r="AL695">
        <v>125</v>
      </c>
    </row>
    <row r="696" spans="1:38" ht="13.25" customHeight="1" x14ac:dyDescent="0.15">
      <c r="A696" t="s">
        <v>31</v>
      </c>
      <c r="B696" t="s">
        <v>30</v>
      </c>
      <c r="C696" s="6" t="s">
        <v>32</v>
      </c>
      <c r="D696" s="6" t="s">
        <v>33</v>
      </c>
      <c r="E696" s="6" t="s">
        <v>34</v>
      </c>
      <c r="F696" s="6" t="s">
        <v>35</v>
      </c>
      <c r="G696" s="6" t="s">
        <v>35</v>
      </c>
      <c r="I696" t="str">
        <f t="shared" si="51"/>
        <v>2017-01-01</v>
      </c>
      <c r="J696">
        <v>2017</v>
      </c>
      <c r="M696" t="s">
        <v>109</v>
      </c>
      <c r="N696" t="s">
        <v>107</v>
      </c>
      <c r="O696">
        <v>1</v>
      </c>
      <c r="P696">
        <v>4</v>
      </c>
      <c r="Q696" t="str">
        <f t="shared" si="55"/>
        <v>EF.1</v>
      </c>
      <c r="R696" t="str">
        <f t="shared" si="56"/>
        <v>EF.1.4</v>
      </c>
      <c r="S696" t="s">
        <v>110</v>
      </c>
      <c r="T696">
        <v>6344700</v>
      </c>
      <c r="V696" t="s">
        <v>108</v>
      </c>
      <c r="W696">
        <f t="shared" si="57"/>
        <v>6344700</v>
      </c>
      <c r="X696" t="s">
        <v>108</v>
      </c>
      <c r="Y696" t="s">
        <v>1900</v>
      </c>
      <c r="Z696">
        <v>74</v>
      </c>
      <c r="AA696">
        <v>7</v>
      </c>
      <c r="AB696" t="s">
        <v>41</v>
      </c>
      <c r="AL696">
        <v>78</v>
      </c>
    </row>
    <row r="697" spans="1:38" ht="13.25" customHeight="1" x14ac:dyDescent="0.15">
      <c r="A697" t="s">
        <v>31</v>
      </c>
      <c r="B697" t="s">
        <v>30</v>
      </c>
      <c r="C697" s="6" t="s">
        <v>32</v>
      </c>
      <c r="D697" s="6" t="s">
        <v>33</v>
      </c>
      <c r="E697" s="6" t="s">
        <v>34</v>
      </c>
      <c r="F697" s="6" t="s">
        <v>35</v>
      </c>
      <c r="G697" s="6" t="s">
        <v>35</v>
      </c>
      <c r="I697" t="str">
        <f t="shared" si="51"/>
        <v>2017-01-01</v>
      </c>
      <c r="J697">
        <v>2017</v>
      </c>
      <c r="M697" t="s">
        <v>1953</v>
      </c>
      <c r="N697" t="s">
        <v>107</v>
      </c>
      <c r="O697">
        <v>1</v>
      </c>
      <c r="P697">
        <v>26</v>
      </c>
      <c r="Q697" t="str">
        <f t="shared" si="55"/>
        <v>EF.1</v>
      </c>
      <c r="R697" t="str">
        <f t="shared" si="56"/>
        <v>EF.1.26</v>
      </c>
      <c r="S697" t="s">
        <v>1922</v>
      </c>
      <c r="T697">
        <v>66</v>
      </c>
      <c r="V697" t="s">
        <v>108</v>
      </c>
      <c r="W697">
        <f t="shared" si="57"/>
        <v>66</v>
      </c>
      <c r="X697" t="s">
        <v>108</v>
      </c>
      <c r="Y697" t="s">
        <v>1900</v>
      </c>
      <c r="Z697">
        <v>78</v>
      </c>
      <c r="AB697" t="s">
        <v>41</v>
      </c>
      <c r="AL697">
        <v>322</v>
      </c>
    </row>
    <row r="698" spans="1:38" ht="13.25" customHeight="1" x14ac:dyDescent="0.15">
      <c r="A698" t="s">
        <v>31</v>
      </c>
      <c r="B698" t="s">
        <v>30</v>
      </c>
      <c r="C698" s="6" t="s">
        <v>32</v>
      </c>
      <c r="D698" s="6" t="s">
        <v>33</v>
      </c>
      <c r="E698" s="6" t="s">
        <v>34</v>
      </c>
      <c r="F698" s="6" t="s">
        <v>35</v>
      </c>
      <c r="G698" s="6" t="s">
        <v>35</v>
      </c>
      <c r="I698" t="str">
        <f t="shared" si="51"/>
        <v>2017-01-01</v>
      </c>
      <c r="J698">
        <v>2017</v>
      </c>
      <c r="M698" t="s">
        <v>131</v>
      </c>
      <c r="N698" t="s">
        <v>123</v>
      </c>
      <c r="O698">
        <v>1</v>
      </c>
      <c r="P698">
        <v>2</v>
      </c>
      <c r="Q698" t="str">
        <f t="shared" si="55"/>
        <v>OE.1</v>
      </c>
      <c r="R698" t="str">
        <f t="shared" si="56"/>
        <v>OE.1.2</v>
      </c>
      <c r="S698" t="s">
        <v>132</v>
      </c>
      <c r="T698">
        <v>2188</v>
      </c>
      <c r="V698" t="s">
        <v>73</v>
      </c>
      <c r="W698">
        <f t="shared" si="57"/>
        <v>2188</v>
      </c>
      <c r="X698" t="s">
        <v>73</v>
      </c>
      <c r="Y698" t="s">
        <v>1900</v>
      </c>
      <c r="Z698">
        <v>75</v>
      </c>
      <c r="AB698" t="s">
        <v>41</v>
      </c>
      <c r="AL698">
        <v>126</v>
      </c>
    </row>
    <row r="699" spans="1:38" ht="13.25" customHeight="1" x14ac:dyDescent="0.15">
      <c r="A699" t="s">
        <v>31</v>
      </c>
      <c r="B699" t="s">
        <v>30</v>
      </c>
      <c r="C699" s="6" t="s">
        <v>32</v>
      </c>
      <c r="D699" s="6" t="s">
        <v>33</v>
      </c>
      <c r="E699" s="6" t="s">
        <v>34</v>
      </c>
      <c r="F699" s="6" t="s">
        <v>35</v>
      </c>
      <c r="G699" s="6" t="s">
        <v>35</v>
      </c>
      <c r="I699" t="str">
        <f t="shared" si="51"/>
        <v>2017-01-01</v>
      </c>
      <c r="J699">
        <v>2017</v>
      </c>
      <c r="M699" t="s">
        <v>127</v>
      </c>
      <c r="N699" t="s">
        <v>123</v>
      </c>
      <c r="O699">
        <v>1</v>
      </c>
      <c r="P699">
        <v>1</v>
      </c>
      <c r="Q699" t="str">
        <f t="shared" si="55"/>
        <v>OE.1</v>
      </c>
      <c r="R699" t="str">
        <f t="shared" si="56"/>
        <v>OE.1.1</v>
      </c>
      <c r="S699" t="s">
        <v>128</v>
      </c>
      <c r="T699">
        <v>690</v>
      </c>
      <c r="V699" t="s">
        <v>73</v>
      </c>
      <c r="W699">
        <f t="shared" si="57"/>
        <v>690</v>
      </c>
      <c r="X699" t="s">
        <v>73</v>
      </c>
      <c r="Y699" t="s">
        <v>1900</v>
      </c>
      <c r="Z699">
        <v>75</v>
      </c>
      <c r="AB699" t="s">
        <v>41</v>
      </c>
      <c r="AL699">
        <v>124</v>
      </c>
    </row>
    <row r="700" spans="1:38" ht="13.25" customHeight="1" x14ac:dyDescent="0.15">
      <c r="A700" t="s">
        <v>31</v>
      </c>
      <c r="B700" t="s">
        <v>30</v>
      </c>
      <c r="C700" s="6" t="s">
        <v>32</v>
      </c>
      <c r="D700" s="6" t="s">
        <v>33</v>
      </c>
      <c r="E700" s="6" t="s">
        <v>34</v>
      </c>
      <c r="F700" s="6" t="s">
        <v>35</v>
      </c>
      <c r="G700" s="6" t="s">
        <v>35</v>
      </c>
      <c r="I700" t="str">
        <f t="shared" si="51"/>
        <v>2017-01-01</v>
      </c>
      <c r="J700">
        <v>2017</v>
      </c>
      <c r="M700" t="s">
        <v>1998</v>
      </c>
      <c r="N700" t="s">
        <v>123</v>
      </c>
      <c r="O700">
        <v>-2</v>
      </c>
      <c r="P700">
        <v>1</v>
      </c>
      <c r="Q700" t="str">
        <f t="shared" si="55"/>
        <v>OE.-2</v>
      </c>
      <c r="R700" t="str">
        <f t="shared" si="56"/>
        <v>OE.-2.1</v>
      </c>
      <c r="S700" t="s">
        <v>122</v>
      </c>
      <c r="T700">
        <v>2047</v>
      </c>
      <c r="V700" t="s">
        <v>73</v>
      </c>
      <c r="W700">
        <f t="shared" si="57"/>
        <v>2047</v>
      </c>
      <c r="X700" t="s">
        <v>73</v>
      </c>
      <c r="Y700" t="s">
        <v>1900</v>
      </c>
      <c r="Z700">
        <v>75</v>
      </c>
      <c r="AB700" t="s">
        <v>41</v>
      </c>
      <c r="AL700">
        <v>122</v>
      </c>
    </row>
    <row r="701" spans="1:38" ht="13.25" customHeight="1" x14ac:dyDescent="0.15">
      <c r="A701" t="s">
        <v>31</v>
      </c>
      <c r="B701" t="s">
        <v>30</v>
      </c>
      <c r="C701" s="6" t="s">
        <v>32</v>
      </c>
      <c r="D701" s="6" t="s">
        <v>33</v>
      </c>
      <c r="E701" s="6" t="s">
        <v>34</v>
      </c>
      <c r="F701" s="6" t="s">
        <v>35</v>
      </c>
      <c r="G701" s="6" t="s">
        <v>35</v>
      </c>
      <c r="I701" t="str">
        <f t="shared" si="51"/>
        <v>2017-01-01</v>
      </c>
      <c r="J701">
        <v>2017</v>
      </c>
      <c r="M701" t="s">
        <v>169</v>
      </c>
      <c r="N701" t="s">
        <v>107</v>
      </c>
      <c r="O701">
        <v>1</v>
      </c>
      <c r="P701">
        <v>15</v>
      </c>
      <c r="Q701" t="str">
        <f t="shared" si="55"/>
        <v>EF.1</v>
      </c>
      <c r="R701" t="str">
        <f t="shared" si="56"/>
        <v>EF.1.15</v>
      </c>
      <c r="S701" t="s">
        <v>170</v>
      </c>
      <c r="T701" s="20">
        <v>42757</v>
      </c>
      <c r="V701" t="s">
        <v>108</v>
      </c>
      <c r="W701">
        <f t="shared" si="57"/>
        <v>42757</v>
      </c>
      <c r="X701" t="s">
        <v>108</v>
      </c>
      <c r="Y701" t="s">
        <v>1900</v>
      </c>
      <c r="Z701">
        <v>78</v>
      </c>
      <c r="AA701" t="s">
        <v>171</v>
      </c>
      <c r="AB701" t="s">
        <v>41</v>
      </c>
      <c r="AL701">
        <v>318</v>
      </c>
    </row>
    <row r="702" spans="1:38" ht="13.25" customHeight="1" x14ac:dyDescent="0.15">
      <c r="A702" t="s">
        <v>31</v>
      </c>
      <c r="B702" t="s">
        <v>30</v>
      </c>
      <c r="C702" s="6" t="s">
        <v>32</v>
      </c>
      <c r="D702" s="6" t="s">
        <v>33</v>
      </c>
      <c r="E702" s="6" t="s">
        <v>34</v>
      </c>
      <c r="F702" s="6" t="s">
        <v>35</v>
      </c>
      <c r="G702" s="6" t="s">
        <v>35</v>
      </c>
      <c r="I702" t="str">
        <f t="shared" si="51"/>
        <v>2017-01-01</v>
      </c>
      <c r="J702">
        <v>2017</v>
      </c>
      <c r="M702" t="s">
        <v>175</v>
      </c>
      <c r="N702" t="s">
        <v>107</v>
      </c>
      <c r="O702">
        <v>1</v>
      </c>
      <c r="P702">
        <v>17</v>
      </c>
      <c r="Q702" t="str">
        <f t="shared" si="55"/>
        <v>EF.1</v>
      </c>
      <c r="R702" t="str">
        <f t="shared" si="56"/>
        <v>EF.1.17</v>
      </c>
      <c r="S702" t="s">
        <v>176</v>
      </c>
      <c r="T702" s="20">
        <v>148692</v>
      </c>
      <c r="V702" t="s">
        <v>108</v>
      </c>
      <c r="W702">
        <f t="shared" si="57"/>
        <v>148692</v>
      </c>
      <c r="X702" t="s">
        <v>108</v>
      </c>
      <c r="Y702" t="s">
        <v>1900</v>
      </c>
      <c r="Z702">
        <v>78</v>
      </c>
      <c r="AA702" t="s">
        <v>177</v>
      </c>
      <c r="AB702" t="s">
        <v>41</v>
      </c>
      <c r="AL702">
        <v>320</v>
      </c>
    </row>
    <row r="703" spans="1:38" ht="13.25" customHeight="1" x14ac:dyDescent="0.15">
      <c r="A703" t="s">
        <v>31</v>
      </c>
      <c r="B703" t="s">
        <v>30</v>
      </c>
      <c r="C703" s="6" t="s">
        <v>32</v>
      </c>
      <c r="D703" s="6" t="s">
        <v>33</v>
      </c>
      <c r="E703" s="6" t="s">
        <v>34</v>
      </c>
      <c r="F703" s="6" t="s">
        <v>35</v>
      </c>
      <c r="G703" s="6" t="s">
        <v>35</v>
      </c>
      <c r="I703" t="str">
        <f t="shared" si="51"/>
        <v>2017-01-01</v>
      </c>
      <c r="J703">
        <v>2017</v>
      </c>
      <c r="M703" t="s">
        <v>178</v>
      </c>
      <c r="N703" t="s">
        <v>107</v>
      </c>
      <c r="O703">
        <v>1</v>
      </c>
      <c r="P703">
        <v>18</v>
      </c>
      <c r="Q703" t="str">
        <f t="shared" si="55"/>
        <v>EF.1</v>
      </c>
      <c r="R703" t="str">
        <f t="shared" si="56"/>
        <v>EF.1.18</v>
      </c>
      <c r="S703" t="s">
        <v>179</v>
      </c>
      <c r="T703">
        <v>487</v>
      </c>
      <c r="V703" t="s">
        <v>108</v>
      </c>
      <c r="W703">
        <f t="shared" si="57"/>
        <v>487</v>
      </c>
      <c r="X703" t="s">
        <v>108</v>
      </c>
      <c r="Y703" t="s">
        <v>1900</v>
      </c>
      <c r="Z703">
        <v>78</v>
      </c>
      <c r="AA703" t="s">
        <v>180</v>
      </c>
      <c r="AB703" t="s">
        <v>41</v>
      </c>
      <c r="AL703">
        <v>321</v>
      </c>
    </row>
    <row r="704" spans="1:38" ht="13.25" customHeight="1" x14ac:dyDescent="0.15">
      <c r="A704" t="s">
        <v>31</v>
      </c>
      <c r="B704" t="s">
        <v>30</v>
      </c>
      <c r="C704" s="6" t="s">
        <v>32</v>
      </c>
      <c r="D704" s="6" t="s">
        <v>33</v>
      </c>
      <c r="E704" s="6" t="s">
        <v>34</v>
      </c>
      <c r="F704" s="6" t="s">
        <v>35</v>
      </c>
      <c r="G704" s="6" t="s">
        <v>35</v>
      </c>
      <c r="I704" t="str">
        <f t="shared" si="51"/>
        <v>2017-01-01</v>
      </c>
      <c r="J704">
        <v>2017</v>
      </c>
      <c r="M704" t="s">
        <v>172</v>
      </c>
      <c r="N704" t="s">
        <v>107</v>
      </c>
      <c r="O704">
        <v>1</v>
      </c>
      <c r="P704">
        <v>16</v>
      </c>
      <c r="Q704" t="str">
        <f t="shared" si="55"/>
        <v>EF.1</v>
      </c>
      <c r="R704" t="str">
        <f t="shared" si="56"/>
        <v>EF.1.16</v>
      </c>
      <c r="S704" t="s">
        <v>173</v>
      </c>
      <c r="T704" s="20">
        <v>34073</v>
      </c>
      <c r="V704" t="s">
        <v>108</v>
      </c>
      <c r="W704">
        <f t="shared" si="57"/>
        <v>34073</v>
      </c>
      <c r="X704" t="s">
        <v>108</v>
      </c>
      <c r="Y704" t="s">
        <v>1900</v>
      </c>
      <c r="Z704">
        <v>78</v>
      </c>
      <c r="AA704" t="s">
        <v>174</v>
      </c>
      <c r="AB704" t="s">
        <v>41</v>
      </c>
      <c r="AL704">
        <v>319</v>
      </c>
    </row>
    <row r="705" spans="1:38" ht="13.25" customHeight="1" x14ac:dyDescent="0.15">
      <c r="A705" t="s">
        <v>31</v>
      </c>
      <c r="B705" t="s">
        <v>30</v>
      </c>
      <c r="C705" s="6" t="s">
        <v>32</v>
      </c>
      <c r="D705" s="6" t="s">
        <v>33</v>
      </c>
      <c r="E705" s="6" t="s">
        <v>34</v>
      </c>
      <c r="F705" s="6" t="s">
        <v>35</v>
      </c>
      <c r="G705" s="6" t="s">
        <v>35</v>
      </c>
      <c r="I705" t="str">
        <f t="shared" si="51"/>
        <v>2017-01-01</v>
      </c>
      <c r="J705">
        <v>2017</v>
      </c>
      <c r="M705" t="s">
        <v>1961</v>
      </c>
      <c r="N705" t="s">
        <v>107</v>
      </c>
      <c r="O705">
        <v>1</v>
      </c>
      <c r="P705">
        <v>30</v>
      </c>
      <c r="Q705" t="str">
        <f t="shared" si="55"/>
        <v>EF.1</v>
      </c>
      <c r="R705" t="str">
        <f t="shared" si="56"/>
        <v>EF.1.30</v>
      </c>
      <c r="S705" t="s">
        <v>216</v>
      </c>
      <c r="T705">
        <v>30121</v>
      </c>
      <c r="U705" t="s">
        <v>165</v>
      </c>
      <c r="V705" t="s">
        <v>108</v>
      </c>
      <c r="W705">
        <f t="shared" si="57"/>
        <v>30121</v>
      </c>
      <c r="X705" t="s">
        <v>108</v>
      </c>
      <c r="Y705" t="s">
        <v>1900</v>
      </c>
      <c r="Z705">
        <v>79</v>
      </c>
      <c r="AB705" t="s">
        <v>41</v>
      </c>
      <c r="AL705">
        <v>415</v>
      </c>
    </row>
    <row r="706" spans="1:38" ht="13.25" customHeight="1" x14ac:dyDescent="0.15">
      <c r="A706" t="s">
        <v>31</v>
      </c>
      <c r="B706" t="s">
        <v>30</v>
      </c>
      <c r="C706" s="6" t="s">
        <v>32</v>
      </c>
      <c r="D706" s="6" t="s">
        <v>33</v>
      </c>
      <c r="E706" s="6" t="s">
        <v>34</v>
      </c>
      <c r="F706" s="6" t="s">
        <v>35</v>
      </c>
      <c r="G706" s="6" t="s">
        <v>35</v>
      </c>
      <c r="I706" t="str">
        <f t="shared" ref="I706:I769" si="58">_xlfn.CONCAT(SUBSTITUTE(J706,"FY","20"),"-01-01")</f>
        <v>2017-01-01</v>
      </c>
      <c r="J706">
        <v>2017</v>
      </c>
      <c r="M706" t="s">
        <v>169</v>
      </c>
      <c r="N706" t="s">
        <v>107</v>
      </c>
      <c r="O706">
        <v>1</v>
      </c>
      <c r="P706">
        <v>15</v>
      </c>
      <c r="Q706" t="str">
        <f t="shared" si="55"/>
        <v>EF.1</v>
      </c>
      <c r="R706" t="str">
        <f t="shared" si="56"/>
        <v>EF.1.15</v>
      </c>
      <c r="S706" t="s">
        <v>211</v>
      </c>
      <c r="U706" t="s">
        <v>165</v>
      </c>
      <c r="V706" t="s">
        <v>108</v>
      </c>
      <c r="W706">
        <f t="shared" si="57"/>
        <v>0</v>
      </c>
      <c r="X706" t="s">
        <v>108</v>
      </c>
      <c r="Y706" t="s">
        <v>1900</v>
      </c>
      <c r="Z706">
        <v>79</v>
      </c>
      <c r="AB706" t="s">
        <v>41</v>
      </c>
      <c r="AL706">
        <v>410</v>
      </c>
    </row>
    <row r="707" spans="1:38" ht="13.25" customHeight="1" x14ac:dyDescent="0.15">
      <c r="A707" t="s">
        <v>31</v>
      </c>
      <c r="B707" t="s">
        <v>30</v>
      </c>
      <c r="C707" s="6" t="s">
        <v>32</v>
      </c>
      <c r="D707" s="6" t="s">
        <v>33</v>
      </c>
      <c r="E707" s="6" t="s">
        <v>34</v>
      </c>
      <c r="F707" s="6" t="s">
        <v>35</v>
      </c>
      <c r="G707" s="6" t="s">
        <v>35</v>
      </c>
      <c r="I707" t="str">
        <f t="shared" si="58"/>
        <v>2017-01-01</v>
      </c>
      <c r="J707">
        <v>2017</v>
      </c>
      <c r="M707" t="s">
        <v>1955</v>
      </c>
      <c r="N707" t="s">
        <v>107</v>
      </c>
      <c r="O707">
        <v>1</v>
      </c>
      <c r="P707">
        <v>27</v>
      </c>
      <c r="Q707" t="str">
        <f t="shared" si="55"/>
        <v>EF.1</v>
      </c>
      <c r="R707" t="str">
        <f t="shared" si="56"/>
        <v>EF.1.27</v>
      </c>
      <c r="S707" t="s">
        <v>213</v>
      </c>
      <c r="T707">
        <v>164324</v>
      </c>
      <c r="U707" t="s">
        <v>165</v>
      </c>
      <c r="V707" t="s">
        <v>108</v>
      </c>
      <c r="W707">
        <f t="shared" si="57"/>
        <v>164324</v>
      </c>
      <c r="X707" t="s">
        <v>108</v>
      </c>
      <c r="Y707" t="s">
        <v>1900</v>
      </c>
      <c r="Z707">
        <v>79</v>
      </c>
      <c r="AB707" t="s">
        <v>41</v>
      </c>
      <c r="AL707">
        <v>412</v>
      </c>
    </row>
    <row r="708" spans="1:38" ht="13.25" customHeight="1" x14ac:dyDescent="0.15">
      <c r="A708" t="s">
        <v>31</v>
      </c>
      <c r="B708" t="s">
        <v>30</v>
      </c>
      <c r="C708" s="6" t="s">
        <v>32</v>
      </c>
      <c r="D708" s="6" t="s">
        <v>33</v>
      </c>
      <c r="E708" s="6" t="s">
        <v>34</v>
      </c>
      <c r="F708" s="6" t="s">
        <v>35</v>
      </c>
      <c r="G708" s="6" t="s">
        <v>35</v>
      </c>
      <c r="I708" t="str">
        <f t="shared" si="58"/>
        <v>2017-01-01</v>
      </c>
      <c r="J708">
        <v>2017</v>
      </c>
      <c r="M708" t="s">
        <v>1959</v>
      </c>
      <c r="N708" t="s">
        <v>107</v>
      </c>
      <c r="O708">
        <v>1</v>
      </c>
      <c r="P708">
        <v>29</v>
      </c>
      <c r="Q708" t="str">
        <f t="shared" si="55"/>
        <v>EF.1</v>
      </c>
      <c r="R708" t="str">
        <f t="shared" si="56"/>
        <v>EF.1.29</v>
      </c>
      <c r="S708" t="s">
        <v>215</v>
      </c>
      <c r="T708">
        <v>46996</v>
      </c>
      <c r="U708" t="s">
        <v>165</v>
      </c>
      <c r="V708" t="s">
        <v>108</v>
      </c>
      <c r="W708">
        <f t="shared" si="57"/>
        <v>46996</v>
      </c>
      <c r="X708" t="s">
        <v>108</v>
      </c>
      <c r="Y708" t="s">
        <v>1900</v>
      </c>
      <c r="Z708">
        <v>79</v>
      </c>
      <c r="AB708" t="s">
        <v>41</v>
      </c>
      <c r="AL708">
        <v>414</v>
      </c>
    </row>
    <row r="709" spans="1:38" ht="13.25" customHeight="1" x14ac:dyDescent="0.15">
      <c r="A709" t="s">
        <v>31</v>
      </c>
      <c r="B709" t="s">
        <v>30</v>
      </c>
      <c r="C709" s="6" t="s">
        <v>32</v>
      </c>
      <c r="D709" s="6" t="s">
        <v>33</v>
      </c>
      <c r="E709" s="6" t="s">
        <v>34</v>
      </c>
      <c r="F709" s="6" t="s">
        <v>35</v>
      </c>
      <c r="G709" s="6" t="s">
        <v>35</v>
      </c>
      <c r="I709" t="str">
        <f t="shared" si="58"/>
        <v>2017-01-01</v>
      </c>
      <c r="J709">
        <v>2017</v>
      </c>
      <c r="M709" t="s">
        <v>1962</v>
      </c>
      <c r="N709" t="s">
        <v>107</v>
      </c>
      <c r="O709">
        <v>1</v>
      </c>
      <c r="P709">
        <v>31</v>
      </c>
      <c r="Q709" t="str">
        <f t="shared" si="55"/>
        <v>EF.1</v>
      </c>
      <c r="R709" t="str">
        <f t="shared" si="56"/>
        <v>EF.1.31</v>
      </c>
      <c r="S709" t="s">
        <v>217</v>
      </c>
      <c r="T709">
        <v>19549</v>
      </c>
      <c r="U709" t="s">
        <v>165</v>
      </c>
      <c r="V709" t="s">
        <v>108</v>
      </c>
      <c r="W709">
        <f t="shared" si="57"/>
        <v>19549</v>
      </c>
      <c r="X709" t="s">
        <v>108</v>
      </c>
      <c r="Y709" t="s">
        <v>1900</v>
      </c>
      <c r="Z709">
        <v>79</v>
      </c>
      <c r="AB709" t="s">
        <v>41</v>
      </c>
      <c r="AL709">
        <v>416</v>
      </c>
    </row>
    <row r="710" spans="1:38" ht="13.25" customHeight="1" x14ac:dyDescent="0.15">
      <c r="A710" t="s">
        <v>31</v>
      </c>
      <c r="B710" t="s">
        <v>30</v>
      </c>
      <c r="C710" s="6" t="s">
        <v>32</v>
      </c>
      <c r="D710" s="6" t="s">
        <v>33</v>
      </c>
      <c r="E710" s="6" t="s">
        <v>34</v>
      </c>
      <c r="F710" s="6" t="s">
        <v>35</v>
      </c>
      <c r="G710" s="6" t="s">
        <v>35</v>
      </c>
      <c r="I710" t="str">
        <f t="shared" si="58"/>
        <v>2017-01-01</v>
      </c>
      <c r="J710">
        <v>2017</v>
      </c>
      <c r="M710" t="s">
        <v>1956</v>
      </c>
      <c r="N710" t="s">
        <v>107</v>
      </c>
      <c r="O710">
        <v>1</v>
      </c>
      <c r="P710">
        <v>28</v>
      </c>
      <c r="Q710" t="str">
        <f t="shared" si="55"/>
        <v>EF.1</v>
      </c>
      <c r="R710" t="str">
        <f t="shared" si="56"/>
        <v>EF.1.28</v>
      </c>
      <c r="S710" t="s">
        <v>214</v>
      </c>
      <c r="T710">
        <v>43402</v>
      </c>
      <c r="U710" t="s">
        <v>165</v>
      </c>
      <c r="V710" t="s">
        <v>108</v>
      </c>
      <c r="W710">
        <f t="shared" si="57"/>
        <v>43402</v>
      </c>
      <c r="X710" t="s">
        <v>108</v>
      </c>
      <c r="Y710" t="s">
        <v>1900</v>
      </c>
      <c r="Z710">
        <v>79</v>
      </c>
      <c r="AB710" t="s">
        <v>41</v>
      </c>
      <c r="AL710">
        <v>413</v>
      </c>
    </row>
    <row r="711" spans="1:38" ht="13.25" customHeight="1" x14ac:dyDescent="0.15">
      <c r="A711" t="s">
        <v>31</v>
      </c>
      <c r="B711" t="s">
        <v>30</v>
      </c>
      <c r="C711" s="6" t="s">
        <v>32</v>
      </c>
      <c r="D711" s="6" t="s">
        <v>33</v>
      </c>
      <c r="E711" s="6" t="s">
        <v>34</v>
      </c>
      <c r="F711" s="6" t="s">
        <v>35</v>
      </c>
      <c r="G711" s="6" t="s">
        <v>35</v>
      </c>
      <c r="I711" t="str">
        <f t="shared" si="58"/>
        <v>2017-01-01</v>
      </c>
      <c r="J711">
        <v>2017</v>
      </c>
      <c r="M711" t="s">
        <v>175</v>
      </c>
      <c r="N711" t="s">
        <v>107</v>
      </c>
      <c r="O711">
        <v>1</v>
      </c>
      <c r="P711">
        <v>17</v>
      </c>
      <c r="Q711" t="str">
        <f t="shared" si="55"/>
        <v>EF.1</v>
      </c>
      <c r="R711" t="str">
        <f t="shared" si="56"/>
        <v>EF.1.17</v>
      </c>
      <c r="S711" t="s">
        <v>212</v>
      </c>
      <c r="T711">
        <v>107687</v>
      </c>
      <c r="U711" t="s">
        <v>165</v>
      </c>
      <c r="V711" t="s">
        <v>108</v>
      </c>
      <c r="W711">
        <f t="shared" si="57"/>
        <v>107687</v>
      </c>
      <c r="X711" t="s">
        <v>108</v>
      </c>
      <c r="Y711" t="s">
        <v>1900</v>
      </c>
      <c r="Z711">
        <v>79</v>
      </c>
      <c r="AB711" t="s">
        <v>41</v>
      </c>
      <c r="AL711">
        <v>411</v>
      </c>
    </row>
    <row r="712" spans="1:38" ht="13.25" customHeight="1" x14ac:dyDescent="0.15">
      <c r="A712" t="s">
        <v>31</v>
      </c>
      <c r="B712" t="s">
        <v>30</v>
      </c>
      <c r="C712" s="6" t="s">
        <v>32</v>
      </c>
      <c r="D712" s="6" t="s">
        <v>33</v>
      </c>
      <c r="E712" s="6" t="s">
        <v>34</v>
      </c>
      <c r="F712" s="6" t="s">
        <v>35</v>
      </c>
      <c r="G712" s="6" t="s">
        <v>35</v>
      </c>
      <c r="I712" t="str">
        <f t="shared" si="58"/>
        <v>2017-01-01</v>
      </c>
      <c r="J712">
        <v>2017</v>
      </c>
      <c r="M712" t="s">
        <v>152</v>
      </c>
      <c r="N712" t="s">
        <v>38</v>
      </c>
      <c r="O712">
        <v>17</v>
      </c>
      <c r="P712">
        <v>10</v>
      </c>
      <c r="Q712" t="str">
        <f t="shared" si="55"/>
        <v>Em.17</v>
      </c>
      <c r="R712" t="str">
        <f t="shared" si="56"/>
        <v>Em.17.10</v>
      </c>
      <c r="S712" t="s">
        <v>135</v>
      </c>
      <c r="T712">
        <v>223</v>
      </c>
      <c r="V712" t="s">
        <v>73</v>
      </c>
      <c r="W712">
        <f t="shared" si="57"/>
        <v>223</v>
      </c>
      <c r="X712" t="s">
        <v>73</v>
      </c>
      <c r="Y712" t="s">
        <v>1900</v>
      </c>
      <c r="Z712">
        <v>77</v>
      </c>
      <c r="AB712" t="s">
        <v>41</v>
      </c>
      <c r="AL712">
        <v>237</v>
      </c>
    </row>
    <row r="713" spans="1:38" ht="13.25" customHeight="1" x14ac:dyDescent="0.15">
      <c r="A713" t="s">
        <v>31</v>
      </c>
      <c r="B713" t="s">
        <v>30</v>
      </c>
      <c r="C713" s="6" t="s">
        <v>32</v>
      </c>
      <c r="D713" s="6" t="s">
        <v>33</v>
      </c>
      <c r="E713" s="6" t="s">
        <v>34</v>
      </c>
      <c r="F713" s="6" t="s">
        <v>35</v>
      </c>
      <c r="G713" s="6" t="s">
        <v>35</v>
      </c>
      <c r="I713" t="str">
        <f t="shared" si="58"/>
        <v>2017-01-01</v>
      </c>
      <c r="J713">
        <v>2017</v>
      </c>
      <c r="M713" t="s">
        <v>119</v>
      </c>
      <c r="N713" t="s">
        <v>107</v>
      </c>
      <c r="O713">
        <v>1</v>
      </c>
      <c r="P713">
        <v>13</v>
      </c>
      <c r="Q713" t="str">
        <f t="shared" si="55"/>
        <v>EF.1</v>
      </c>
      <c r="R713" t="str">
        <f t="shared" si="56"/>
        <v>EF.1.13</v>
      </c>
      <c r="S713" t="s">
        <v>1919</v>
      </c>
      <c r="T713">
        <v>418</v>
      </c>
      <c r="V713" t="s">
        <v>108</v>
      </c>
      <c r="W713">
        <f t="shared" si="57"/>
        <v>418</v>
      </c>
      <c r="X713" t="s">
        <v>108</v>
      </c>
      <c r="Y713" t="s">
        <v>1900</v>
      </c>
      <c r="Z713">
        <v>74</v>
      </c>
      <c r="AB713" t="s">
        <v>41</v>
      </c>
      <c r="AL713">
        <v>83</v>
      </c>
    </row>
    <row r="714" spans="1:38" ht="13.25" customHeight="1" x14ac:dyDescent="0.15">
      <c r="A714" t="s">
        <v>31</v>
      </c>
      <c r="B714" t="s">
        <v>30</v>
      </c>
      <c r="C714" s="6" t="s">
        <v>32</v>
      </c>
      <c r="D714" s="6" t="s">
        <v>33</v>
      </c>
      <c r="E714" s="6" t="s">
        <v>34</v>
      </c>
      <c r="F714" s="6" t="s">
        <v>35</v>
      </c>
      <c r="G714" s="6" t="s">
        <v>35</v>
      </c>
      <c r="I714" t="str">
        <f t="shared" si="58"/>
        <v>2017-01-01</v>
      </c>
      <c r="J714">
        <v>2017</v>
      </c>
      <c r="M714" t="s">
        <v>111</v>
      </c>
      <c r="N714" t="s">
        <v>107</v>
      </c>
      <c r="O714">
        <v>1</v>
      </c>
      <c r="P714">
        <v>10</v>
      </c>
      <c r="Q714" t="str">
        <f t="shared" si="55"/>
        <v>EF.1</v>
      </c>
      <c r="R714" t="str">
        <f t="shared" si="56"/>
        <v>EF.1.10</v>
      </c>
      <c r="S714" t="s">
        <v>1915</v>
      </c>
      <c r="T714">
        <v>412078</v>
      </c>
      <c r="V714" t="s">
        <v>108</v>
      </c>
      <c r="W714">
        <f t="shared" si="57"/>
        <v>412078</v>
      </c>
      <c r="X714" t="s">
        <v>108</v>
      </c>
      <c r="Y714" t="s">
        <v>1900</v>
      </c>
      <c r="Z714">
        <v>74</v>
      </c>
      <c r="AA714" t="s">
        <v>1916</v>
      </c>
      <c r="AB714" t="s">
        <v>41</v>
      </c>
      <c r="AL714">
        <v>79</v>
      </c>
    </row>
    <row r="715" spans="1:38" ht="13.25" customHeight="1" x14ac:dyDescent="0.15">
      <c r="A715" t="s">
        <v>31</v>
      </c>
      <c r="B715" t="s">
        <v>30</v>
      </c>
      <c r="C715" s="6" t="s">
        <v>32</v>
      </c>
      <c r="D715" s="6" t="s">
        <v>33</v>
      </c>
      <c r="E715" s="6" t="s">
        <v>34</v>
      </c>
      <c r="F715" s="6" t="s">
        <v>35</v>
      </c>
      <c r="G715" s="6" t="s">
        <v>35</v>
      </c>
      <c r="I715" t="str">
        <f t="shared" si="58"/>
        <v>2017-01-01</v>
      </c>
      <c r="J715">
        <v>2017</v>
      </c>
      <c r="M715" t="s">
        <v>156</v>
      </c>
      <c r="N715" t="s">
        <v>38</v>
      </c>
      <c r="O715">
        <v>17</v>
      </c>
      <c r="P715">
        <v>2</v>
      </c>
      <c r="Q715" t="str">
        <f t="shared" si="55"/>
        <v>Em.17</v>
      </c>
      <c r="R715" t="str">
        <f t="shared" si="56"/>
        <v>Em.17.2</v>
      </c>
      <c r="S715" t="s">
        <v>157</v>
      </c>
      <c r="T715">
        <v>1330</v>
      </c>
      <c r="V715" t="s">
        <v>73</v>
      </c>
      <c r="W715">
        <f t="shared" si="57"/>
        <v>1330</v>
      </c>
      <c r="X715" t="s">
        <v>73</v>
      </c>
      <c r="Y715" t="s">
        <v>1900</v>
      </c>
      <c r="Z715">
        <v>77</v>
      </c>
      <c r="AB715" t="s">
        <v>41</v>
      </c>
      <c r="AL715">
        <v>254</v>
      </c>
    </row>
    <row r="716" spans="1:38" ht="13.25" customHeight="1" x14ac:dyDescent="0.15">
      <c r="A716" t="s">
        <v>31</v>
      </c>
      <c r="B716" t="s">
        <v>30</v>
      </c>
      <c r="C716" s="6" t="s">
        <v>32</v>
      </c>
      <c r="D716" s="6" t="s">
        <v>33</v>
      </c>
      <c r="E716" s="6" t="s">
        <v>34</v>
      </c>
      <c r="F716" s="6" t="s">
        <v>35</v>
      </c>
      <c r="G716" s="6" t="s">
        <v>35</v>
      </c>
      <c r="I716" t="str">
        <f t="shared" si="58"/>
        <v>2017-01-01</v>
      </c>
      <c r="J716">
        <v>2017</v>
      </c>
      <c r="M716" t="s">
        <v>594</v>
      </c>
      <c r="N716" t="s">
        <v>107</v>
      </c>
      <c r="O716">
        <v>2</v>
      </c>
      <c r="P716">
        <v>7</v>
      </c>
      <c r="Q716" t="str">
        <f t="shared" si="55"/>
        <v>EF.2</v>
      </c>
      <c r="R716" t="str">
        <f t="shared" si="56"/>
        <v>EF.2.7</v>
      </c>
      <c r="S716" t="s">
        <v>1920</v>
      </c>
      <c r="T716" s="115">
        <v>0.96</v>
      </c>
      <c r="V716" t="s">
        <v>108</v>
      </c>
      <c r="W716">
        <f t="shared" si="57"/>
        <v>0.96</v>
      </c>
      <c r="X716" t="s">
        <v>108</v>
      </c>
      <c r="Y716" t="s">
        <v>1900</v>
      </c>
      <c r="Z716">
        <v>74</v>
      </c>
      <c r="AB716" t="s">
        <v>41</v>
      </c>
      <c r="AL716">
        <v>84</v>
      </c>
    </row>
    <row r="717" spans="1:38" ht="13.25" customHeight="1" x14ac:dyDescent="0.15">
      <c r="A717" t="s">
        <v>31</v>
      </c>
      <c r="B717" t="s">
        <v>30</v>
      </c>
      <c r="C717" s="6" t="s">
        <v>32</v>
      </c>
      <c r="D717" s="6" t="s">
        <v>33</v>
      </c>
      <c r="E717" s="6" t="s">
        <v>34</v>
      </c>
      <c r="F717" s="6" t="s">
        <v>35</v>
      </c>
      <c r="G717" s="6" t="s">
        <v>35</v>
      </c>
      <c r="I717" t="str">
        <f t="shared" si="58"/>
        <v>2017-01-01</v>
      </c>
      <c r="J717">
        <v>2017</v>
      </c>
      <c r="M717" t="s">
        <v>774</v>
      </c>
      <c r="N717" t="s">
        <v>38</v>
      </c>
      <c r="O717">
        <v>17</v>
      </c>
      <c r="P717">
        <v>11</v>
      </c>
      <c r="Q717" t="str">
        <f t="shared" si="55"/>
        <v>Em.17</v>
      </c>
      <c r="R717" t="str">
        <f t="shared" si="56"/>
        <v>Em.17.11</v>
      </c>
      <c r="S717" t="s">
        <v>153</v>
      </c>
      <c r="T717">
        <v>7</v>
      </c>
      <c r="V717" t="s">
        <v>73</v>
      </c>
      <c r="W717">
        <f t="shared" si="57"/>
        <v>7</v>
      </c>
      <c r="X717" t="s">
        <v>73</v>
      </c>
      <c r="Y717" t="s">
        <v>1900</v>
      </c>
      <c r="Z717">
        <v>77</v>
      </c>
      <c r="AB717" t="s">
        <v>41</v>
      </c>
      <c r="AL717">
        <v>252</v>
      </c>
    </row>
    <row r="718" spans="1:38" ht="13.25" customHeight="1" x14ac:dyDescent="0.15">
      <c r="A718" t="s">
        <v>31</v>
      </c>
      <c r="B718" t="s">
        <v>30</v>
      </c>
      <c r="C718" s="6" t="s">
        <v>32</v>
      </c>
      <c r="D718" s="6" t="s">
        <v>33</v>
      </c>
      <c r="E718" s="6" t="s">
        <v>34</v>
      </c>
      <c r="F718" s="6" t="s">
        <v>35</v>
      </c>
      <c r="G718" s="6" t="s">
        <v>35</v>
      </c>
      <c r="I718" t="str">
        <f t="shared" si="58"/>
        <v>2017-01-01</v>
      </c>
      <c r="J718">
        <v>2017</v>
      </c>
      <c r="M718" t="s">
        <v>117</v>
      </c>
      <c r="N718" t="s">
        <v>107</v>
      </c>
      <c r="O718">
        <v>1</v>
      </c>
      <c r="P718">
        <v>12</v>
      </c>
      <c r="Q718" t="str">
        <f t="shared" si="55"/>
        <v>EF.1</v>
      </c>
      <c r="R718" t="str">
        <f t="shared" si="56"/>
        <v>EF.1.12</v>
      </c>
      <c r="S718" t="s">
        <v>1918</v>
      </c>
      <c r="V718" t="s">
        <v>108</v>
      </c>
      <c r="W718">
        <f t="shared" si="57"/>
        <v>0</v>
      </c>
      <c r="X718" t="s">
        <v>108</v>
      </c>
      <c r="Y718" t="s">
        <v>1900</v>
      </c>
      <c r="Z718">
        <v>74</v>
      </c>
      <c r="AB718" t="s">
        <v>41</v>
      </c>
      <c r="AL718">
        <v>82</v>
      </c>
    </row>
    <row r="719" spans="1:38" ht="13.25" customHeight="1" x14ac:dyDescent="0.15">
      <c r="A719" t="s">
        <v>31</v>
      </c>
      <c r="B719" t="s">
        <v>30</v>
      </c>
      <c r="C719" s="6" t="s">
        <v>32</v>
      </c>
      <c r="D719" s="6" t="s">
        <v>33</v>
      </c>
      <c r="E719" s="6" t="s">
        <v>34</v>
      </c>
      <c r="F719" s="6" t="s">
        <v>35</v>
      </c>
      <c r="G719" s="6" t="s">
        <v>35</v>
      </c>
      <c r="I719" t="str">
        <f t="shared" si="58"/>
        <v>2017-01-01</v>
      </c>
      <c r="J719">
        <v>2017</v>
      </c>
      <c r="M719" t="s">
        <v>125</v>
      </c>
      <c r="N719" t="s">
        <v>123</v>
      </c>
      <c r="O719">
        <v>4</v>
      </c>
      <c r="P719">
        <v>1</v>
      </c>
      <c r="Q719" t="str">
        <f t="shared" si="55"/>
        <v>OE.4</v>
      </c>
      <c r="R719" t="str">
        <f t="shared" si="56"/>
        <v>OE.4.1</v>
      </c>
      <c r="S719" t="s">
        <v>126</v>
      </c>
      <c r="T719">
        <v>17077</v>
      </c>
      <c r="V719" t="s">
        <v>73</v>
      </c>
      <c r="W719">
        <f t="shared" si="57"/>
        <v>17077</v>
      </c>
      <c r="X719" t="s">
        <v>73</v>
      </c>
      <c r="Y719" t="s">
        <v>1900</v>
      </c>
      <c r="Z719">
        <v>75</v>
      </c>
      <c r="AB719" t="s">
        <v>41</v>
      </c>
      <c r="AL719">
        <v>123</v>
      </c>
    </row>
    <row r="720" spans="1:38" ht="13.25" customHeight="1" x14ac:dyDescent="0.15">
      <c r="A720" t="s">
        <v>31</v>
      </c>
      <c r="B720" t="s">
        <v>30</v>
      </c>
      <c r="C720" s="6" t="s">
        <v>32</v>
      </c>
      <c r="D720" s="6" t="s">
        <v>33</v>
      </c>
      <c r="E720" s="6" t="s">
        <v>34</v>
      </c>
      <c r="F720" s="6" t="s">
        <v>35</v>
      </c>
      <c r="G720" s="6" t="s">
        <v>35</v>
      </c>
      <c r="I720" t="str">
        <f t="shared" si="58"/>
        <v>2017-01-01</v>
      </c>
      <c r="J720">
        <v>2017</v>
      </c>
      <c r="M720" t="s">
        <v>129</v>
      </c>
      <c r="N720" t="s">
        <v>123</v>
      </c>
      <c r="O720">
        <v>4</v>
      </c>
      <c r="P720">
        <v>2</v>
      </c>
      <c r="Q720" t="str">
        <f t="shared" si="55"/>
        <v>OE.4</v>
      </c>
      <c r="R720" t="str">
        <f t="shared" si="56"/>
        <v>OE.4.2</v>
      </c>
      <c r="S720" t="s">
        <v>134</v>
      </c>
      <c r="T720">
        <v>2122</v>
      </c>
      <c r="V720" t="s">
        <v>73</v>
      </c>
      <c r="W720">
        <f t="shared" si="57"/>
        <v>2122</v>
      </c>
      <c r="X720" t="s">
        <v>73</v>
      </c>
      <c r="Y720" t="s">
        <v>1900</v>
      </c>
      <c r="Z720">
        <v>75</v>
      </c>
      <c r="AB720" t="s">
        <v>41</v>
      </c>
      <c r="AL720">
        <v>127</v>
      </c>
    </row>
    <row r="721" spans="1:38" ht="13.25" customHeight="1" x14ac:dyDescent="0.15">
      <c r="A721" t="s">
        <v>31</v>
      </c>
      <c r="B721" t="s">
        <v>30</v>
      </c>
      <c r="C721" s="6" t="s">
        <v>32</v>
      </c>
      <c r="D721" s="6" t="s">
        <v>33</v>
      </c>
      <c r="E721" s="6" t="s">
        <v>34</v>
      </c>
      <c r="F721" s="6" t="s">
        <v>35</v>
      </c>
      <c r="G721" s="6" t="s">
        <v>35</v>
      </c>
      <c r="I721" t="str">
        <f t="shared" si="58"/>
        <v>2017-01-01</v>
      </c>
      <c r="J721">
        <v>2017</v>
      </c>
      <c r="M721" t="s">
        <v>115</v>
      </c>
      <c r="N721" t="s">
        <v>107</v>
      </c>
      <c r="O721">
        <v>1</v>
      </c>
      <c r="P721">
        <v>11</v>
      </c>
      <c r="Q721" t="str">
        <f t="shared" si="55"/>
        <v>EF.1</v>
      </c>
      <c r="R721" t="str">
        <f t="shared" si="56"/>
        <v>EF.1.11</v>
      </c>
      <c r="S721" t="s">
        <v>116</v>
      </c>
      <c r="T721">
        <v>6104340</v>
      </c>
      <c r="V721" t="s">
        <v>108</v>
      </c>
      <c r="W721">
        <f t="shared" si="57"/>
        <v>6104340</v>
      </c>
      <c r="X721" t="s">
        <v>108</v>
      </c>
      <c r="Y721" t="s">
        <v>1900</v>
      </c>
      <c r="Z721">
        <v>74</v>
      </c>
      <c r="AB721" t="s">
        <v>41</v>
      </c>
      <c r="AL721">
        <v>81</v>
      </c>
    </row>
    <row r="722" spans="1:38" ht="13.25" customHeight="1" x14ac:dyDescent="0.15">
      <c r="A722" t="s">
        <v>31</v>
      </c>
      <c r="B722" t="s">
        <v>30</v>
      </c>
      <c r="C722" s="6" t="s">
        <v>32</v>
      </c>
      <c r="D722" s="6" t="s">
        <v>33</v>
      </c>
      <c r="E722" s="6" t="s">
        <v>34</v>
      </c>
      <c r="F722" s="6" t="s">
        <v>35</v>
      </c>
      <c r="G722" s="6" t="s">
        <v>35</v>
      </c>
      <c r="I722" t="str">
        <f t="shared" si="58"/>
        <v>2017-01-01</v>
      </c>
      <c r="J722">
        <v>2017</v>
      </c>
      <c r="M722" t="s">
        <v>192</v>
      </c>
      <c r="N722" t="s">
        <v>107</v>
      </c>
      <c r="O722">
        <v>1</v>
      </c>
      <c r="P722">
        <v>22</v>
      </c>
      <c r="Q722" t="str">
        <f t="shared" si="55"/>
        <v>EF.1</v>
      </c>
      <c r="R722" t="str">
        <f t="shared" si="56"/>
        <v>EF.1.22</v>
      </c>
      <c r="S722" t="s">
        <v>193</v>
      </c>
      <c r="T722">
        <v>61029</v>
      </c>
      <c r="V722" t="s">
        <v>108</v>
      </c>
      <c r="W722">
        <f t="shared" si="57"/>
        <v>61029</v>
      </c>
      <c r="X722" t="s">
        <v>108</v>
      </c>
      <c r="Y722" t="s">
        <v>1900</v>
      </c>
      <c r="Z722">
        <v>79</v>
      </c>
      <c r="AA722" t="s">
        <v>194</v>
      </c>
      <c r="AB722" t="s">
        <v>41</v>
      </c>
      <c r="AL722">
        <v>371</v>
      </c>
    </row>
    <row r="723" spans="1:38" ht="13.25" customHeight="1" x14ac:dyDescent="0.15">
      <c r="A723" t="s">
        <v>31</v>
      </c>
      <c r="B723" t="s">
        <v>30</v>
      </c>
      <c r="C723" s="6" t="s">
        <v>32</v>
      </c>
      <c r="D723" s="6" t="s">
        <v>33</v>
      </c>
      <c r="E723" s="6" t="s">
        <v>34</v>
      </c>
      <c r="F723" s="6" t="s">
        <v>35</v>
      </c>
      <c r="G723" s="6" t="s">
        <v>35</v>
      </c>
      <c r="I723" t="str">
        <f t="shared" si="58"/>
        <v>2017-01-01</v>
      </c>
      <c r="J723">
        <v>2017</v>
      </c>
      <c r="M723" t="s">
        <v>198</v>
      </c>
      <c r="N723" t="s">
        <v>107</v>
      </c>
      <c r="O723">
        <v>1</v>
      </c>
      <c r="P723">
        <v>24</v>
      </c>
      <c r="Q723" t="str">
        <f t="shared" si="55"/>
        <v>EF.1</v>
      </c>
      <c r="R723" t="str">
        <f t="shared" si="56"/>
        <v>EF.1.24</v>
      </c>
      <c r="S723" t="s">
        <v>199</v>
      </c>
      <c r="V723" t="s">
        <v>108</v>
      </c>
      <c r="W723">
        <f t="shared" si="57"/>
        <v>0</v>
      </c>
      <c r="X723" t="s">
        <v>108</v>
      </c>
      <c r="Y723" t="s">
        <v>1900</v>
      </c>
      <c r="Z723">
        <v>79</v>
      </c>
      <c r="AA723" t="s">
        <v>200</v>
      </c>
      <c r="AB723" t="s">
        <v>41</v>
      </c>
      <c r="AL723">
        <v>373</v>
      </c>
    </row>
    <row r="724" spans="1:38" ht="13.25" customHeight="1" x14ac:dyDescent="0.15">
      <c r="A724" t="s">
        <v>31</v>
      </c>
      <c r="B724" t="s">
        <v>30</v>
      </c>
      <c r="C724" s="6" t="s">
        <v>32</v>
      </c>
      <c r="D724" s="6" t="s">
        <v>33</v>
      </c>
      <c r="E724" s="6" t="s">
        <v>34</v>
      </c>
      <c r="F724" s="6" t="s">
        <v>35</v>
      </c>
      <c r="G724" s="6" t="s">
        <v>35</v>
      </c>
      <c r="I724" t="str">
        <f t="shared" si="58"/>
        <v>2017-01-01</v>
      </c>
      <c r="J724">
        <v>2017</v>
      </c>
      <c r="M724" t="s">
        <v>195</v>
      </c>
      <c r="N724" t="s">
        <v>107</v>
      </c>
      <c r="O724">
        <v>1</v>
      </c>
      <c r="P724">
        <v>23</v>
      </c>
      <c r="Q724" t="str">
        <f t="shared" si="55"/>
        <v>EF.1</v>
      </c>
      <c r="R724" t="str">
        <f t="shared" si="56"/>
        <v>EF.1.23</v>
      </c>
      <c r="S724" t="s">
        <v>196</v>
      </c>
      <c r="T724">
        <v>33174</v>
      </c>
      <c r="V724" t="s">
        <v>108</v>
      </c>
      <c r="W724">
        <f t="shared" si="57"/>
        <v>33174</v>
      </c>
      <c r="X724" t="s">
        <v>108</v>
      </c>
      <c r="Y724" t="s">
        <v>1900</v>
      </c>
      <c r="Z724">
        <v>79</v>
      </c>
      <c r="AA724" t="s">
        <v>197</v>
      </c>
      <c r="AB724" t="s">
        <v>41</v>
      </c>
      <c r="AL724">
        <v>372</v>
      </c>
    </row>
    <row r="725" spans="1:38" ht="13.25" customHeight="1" x14ac:dyDescent="0.15">
      <c r="A725" t="s">
        <v>31</v>
      </c>
      <c r="B725" t="s">
        <v>30</v>
      </c>
      <c r="C725" s="6" t="s">
        <v>32</v>
      </c>
      <c r="D725" s="6" t="s">
        <v>33</v>
      </c>
      <c r="E725" s="6" t="s">
        <v>34</v>
      </c>
      <c r="F725" s="6" t="s">
        <v>35</v>
      </c>
      <c r="G725" s="6" t="s">
        <v>35</v>
      </c>
      <c r="I725" t="str">
        <f t="shared" si="58"/>
        <v>2017-01-01</v>
      </c>
      <c r="J725">
        <v>2017</v>
      </c>
      <c r="M725" t="s">
        <v>189</v>
      </c>
      <c r="N725" t="s">
        <v>107</v>
      </c>
      <c r="O725">
        <v>1</v>
      </c>
      <c r="P725">
        <v>21</v>
      </c>
      <c r="Q725" t="str">
        <f t="shared" si="55"/>
        <v>EF.1</v>
      </c>
      <c r="R725" t="str">
        <f t="shared" si="56"/>
        <v>EF.1.21</v>
      </c>
      <c r="S725" t="s">
        <v>190</v>
      </c>
      <c r="V725" t="s">
        <v>108</v>
      </c>
      <c r="W725">
        <f t="shared" ref="W725:W759" si="59">T725</f>
        <v>0</v>
      </c>
      <c r="X725" t="s">
        <v>108</v>
      </c>
      <c r="Y725" t="s">
        <v>1900</v>
      </c>
      <c r="Z725">
        <v>79</v>
      </c>
      <c r="AA725" t="s">
        <v>191</v>
      </c>
      <c r="AB725" t="s">
        <v>41</v>
      </c>
      <c r="AL725">
        <v>370</v>
      </c>
    </row>
    <row r="726" spans="1:38" ht="13.25" customHeight="1" x14ac:dyDescent="0.15">
      <c r="A726" t="s">
        <v>31</v>
      </c>
      <c r="B726" t="s">
        <v>30</v>
      </c>
      <c r="C726" s="6" t="s">
        <v>32</v>
      </c>
      <c r="D726" s="6" t="s">
        <v>33</v>
      </c>
      <c r="E726" s="6" t="s">
        <v>34</v>
      </c>
      <c r="F726" s="6" t="s">
        <v>35</v>
      </c>
      <c r="G726" s="6" t="s">
        <v>35</v>
      </c>
      <c r="I726" t="str">
        <f t="shared" si="58"/>
        <v>2017-01-01</v>
      </c>
      <c r="J726">
        <v>2017</v>
      </c>
      <c r="M726" t="s">
        <v>201</v>
      </c>
      <c r="N726" t="s">
        <v>107</v>
      </c>
      <c r="O726">
        <v>1</v>
      </c>
      <c r="P726">
        <v>25</v>
      </c>
      <c r="Q726" t="str">
        <f t="shared" si="55"/>
        <v>EF.1</v>
      </c>
      <c r="R726" t="str">
        <f t="shared" si="56"/>
        <v>EF.1.25</v>
      </c>
      <c r="S726" t="s">
        <v>202</v>
      </c>
      <c r="T726">
        <v>35795</v>
      </c>
      <c r="V726" t="s">
        <v>108</v>
      </c>
      <c r="W726">
        <f t="shared" si="59"/>
        <v>35795</v>
      </c>
      <c r="X726" t="s">
        <v>108</v>
      </c>
      <c r="Y726" t="s">
        <v>1900</v>
      </c>
      <c r="Z726">
        <v>79</v>
      </c>
      <c r="AA726" t="s">
        <v>203</v>
      </c>
      <c r="AB726" t="s">
        <v>41</v>
      </c>
      <c r="AL726">
        <v>374</v>
      </c>
    </row>
    <row r="727" spans="1:38" ht="13.25" customHeight="1" x14ac:dyDescent="0.15">
      <c r="A727" t="s">
        <v>31</v>
      </c>
      <c r="B727" t="s">
        <v>30</v>
      </c>
      <c r="C727" s="6" t="s">
        <v>32</v>
      </c>
      <c r="D727" s="6" t="s">
        <v>33</v>
      </c>
      <c r="E727" s="6" t="s">
        <v>34</v>
      </c>
      <c r="F727" s="6" t="s">
        <v>35</v>
      </c>
      <c r="G727" s="6" t="s">
        <v>35</v>
      </c>
      <c r="I727" t="str">
        <f t="shared" si="58"/>
        <v>2017-01-01</v>
      </c>
      <c r="J727">
        <v>2017</v>
      </c>
      <c r="M727" t="s">
        <v>186</v>
      </c>
      <c r="N727" t="s">
        <v>107</v>
      </c>
      <c r="O727">
        <v>1</v>
      </c>
      <c r="P727">
        <v>20</v>
      </c>
      <c r="Q727" t="str">
        <f t="shared" si="55"/>
        <v>EF.1</v>
      </c>
      <c r="R727" t="str">
        <f t="shared" si="56"/>
        <v>EF.1.20</v>
      </c>
      <c r="S727" t="s">
        <v>187</v>
      </c>
      <c r="T727">
        <v>5974762</v>
      </c>
      <c r="V727" t="s">
        <v>108</v>
      </c>
      <c r="W727">
        <f t="shared" si="59"/>
        <v>5974762</v>
      </c>
      <c r="X727" t="s">
        <v>108</v>
      </c>
      <c r="Y727" t="s">
        <v>1900</v>
      </c>
      <c r="Z727">
        <v>79</v>
      </c>
      <c r="AA727" t="s">
        <v>188</v>
      </c>
      <c r="AB727" t="s">
        <v>41</v>
      </c>
      <c r="AL727">
        <v>369</v>
      </c>
    </row>
    <row r="728" spans="1:38" ht="13.25" customHeight="1" x14ac:dyDescent="0.15">
      <c r="A728" t="s">
        <v>31</v>
      </c>
      <c r="B728" t="s">
        <v>30</v>
      </c>
      <c r="C728" s="6" t="s">
        <v>32</v>
      </c>
      <c r="D728" s="6" t="s">
        <v>33</v>
      </c>
      <c r="E728" s="6" t="s">
        <v>34</v>
      </c>
      <c r="F728" s="6" t="s">
        <v>35</v>
      </c>
      <c r="G728" s="6" t="s">
        <v>35</v>
      </c>
      <c r="I728" t="str">
        <f t="shared" si="58"/>
        <v>2017-01-01</v>
      </c>
      <c r="J728">
        <v>2017</v>
      </c>
      <c r="M728" t="s">
        <v>113</v>
      </c>
      <c r="N728" t="s">
        <v>107</v>
      </c>
      <c r="O728">
        <v>1</v>
      </c>
      <c r="P728">
        <v>8</v>
      </c>
      <c r="Q728" t="str">
        <f t="shared" si="55"/>
        <v>EF.1</v>
      </c>
      <c r="R728" t="str">
        <f t="shared" si="56"/>
        <v>EF.1.8</v>
      </c>
      <c r="S728" t="s">
        <v>1917</v>
      </c>
      <c r="T728">
        <v>6104758</v>
      </c>
      <c r="V728" t="s">
        <v>108</v>
      </c>
      <c r="W728">
        <f t="shared" si="59"/>
        <v>6104758</v>
      </c>
      <c r="X728" t="s">
        <v>108</v>
      </c>
      <c r="Y728" t="s">
        <v>1900</v>
      </c>
      <c r="Z728">
        <v>74</v>
      </c>
      <c r="AB728" t="s">
        <v>41</v>
      </c>
      <c r="AL728">
        <v>80</v>
      </c>
    </row>
    <row r="729" spans="1:38" ht="13.25" customHeight="1" x14ac:dyDescent="0.15">
      <c r="A729" t="s">
        <v>31</v>
      </c>
      <c r="B729" t="s">
        <v>30</v>
      </c>
      <c r="C729" s="6" t="s">
        <v>32</v>
      </c>
      <c r="D729" s="6" t="s">
        <v>33</v>
      </c>
      <c r="E729" s="6" t="s">
        <v>34</v>
      </c>
      <c r="F729" s="6" t="s">
        <v>35</v>
      </c>
      <c r="G729" s="6" t="s">
        <v>35</v>
      </c>
      <c r="I729" t="str">
        <f t="shared" si="58"/>
        <v>2017-01-01</v>
      </c>
      <c r="J729">
        <v>2017</v>
      </c>
      <c r="M729" t="s">
        <v>1950</v>
      </c>
      <c r="N729" t="s">
        <v>123</v>
      </c>
      <c r="O729">
        <v>13</v>
      </c>
      <c r="P729">
        <v>1</v>
      </c>
      <c r="Q729" t="str">
        <f t="shared" si="55"/>
        <v>OE.13</v>
      </c>
      <c r="R729" t="str">
        <f t="shared" si="56"/>
        <v>OE.13.1</v>
      </c>
      <c r="S729" t="s">
        <v>1921</v>
      </c>
      <c r="T729">
        <v>325</v>
      </c>
      <c r="V729" t="s">
        <v>73</v>
      </c>
      <c r="W729">
        <f t="shared" si="59"/>
        <v>325</v>
      </c>
      <c r="X729" t="s">
        <v>73</v>
      </c>
      <c r="Y729" t="s">
        <v>1900</v>
      </c>
      <c r="Z729">
        <v>75</v>
      </c>
      <c r="AB729" t="s">
        <v>41</v>
      </c>
      <c r="AL729">
        <v>121</v>
      </c>
    </row>
    <row r="730" spans="1:38" ht="13.25" customHeight="1" x14ac:dyDescent="0.15">
      <c r="A730" t="s">
        <v>31</v>
      </c>
      <c r="B730" t="s">
        <v>30</v>
      </c>
      <c r="C730" s="6" t="s">
        <v>32</v>
      </c>
      <c r="D730" s="6" t="s">
        <v>33</v>
      </c>
      <c r="E730" s="6" t="s">
        <v>34</v>
      </c>
      <c r="F730" s="6" t="s">
        <v>35</v>
      </c>
      <c r="G730" s="6" t="s">
        <v>35</v>
      </c>
      <c r="I730" t="str">
        <f t="shared" si="58"/>
        <v>2017-01-01</v>
      </c>
      <c r="J730">
        <v>2017</v>
      </c>
      <c r="M730" t="s">
        <v>29</v>
      </c>
      <c r="N730" t="s">
        <v>38</v>
      </c>
      <c r="O730">
        <v>1</v>
      </c>
      <c r="P730">
        <v>1</v>
      </c>
      <c r="Q730" t="str">
        <f t="shared" si="55"/>
        <v>Em.1</v>
      </c>
      <c r="R730" t="str">
        <f t="shared" si="56"/>
        <v>Em.1.1</v>
      </c>
      <c r="S730" t="s">
        <v>37</v>
      </c>
      <c r="T730">
        <v>107452</v>
      </c>
      <c r="V730" t="s">
        <v>39</v>
      </c>
      <c r="W730">
        <f t="shared" si="59"/>
        <v>107452</v>
      </c>
      <c r="X730" t="s">
        <v>39</v>
      </c>
      <c r="Y730" t="s">
        <v>1900</v>
      </c>
      <c r="Z730">
        <v>73</v>
      </c>
      <c r="AA730" t="s">
        <v>1901</v>
      </c>
      <c r="AB730" t="s">
        <v>41</v>
      </c>
      <c r="AL730">
        <v>1</v>
      </c>
    </row>
    <row r="731" spans="1:38" ht="13.25" customHeight="1" x14ac:dyDescent="0.15">
      <c r="A731" t="s">
        <v>31</v>
      </c>
      <c r="B731" t="s">
        <v>30</v>
      </c>
      <c r="C731" s="6" t="s">
        <v>32</v>
      </c>
      <c r="D731" s="6" t="s">
        <v>33</v>
      </c>
      <c r="E731" s="6" t="s">
        <v>34</v>
      </c>
      <c r="F731" s="6" t="s">
        <v>35</v>
      </c>
      <c r="G731" s="6" t="s">
        <v>35</v>
      </c>
      <c r="I731" t="str">
        <f t="shared" si="58"/>
        <v>2017-01-01</v>
      </c>
      <c r="J731">
        <v>2017</v>
      </c>
      <c r="M731" t="s">
        <v>1988</v>
      </c>
      <c r="N731" t="s">
        <v>38</v>
      </c>
      <c r="O731">
        <v>13</v>
      </c>
      <c r="P731">
        <v>40</v>
      </c>
      <c r="Q731" t="str">
        <f t="shared" si="55"/>
        <v>Em.13</v>
      </c>
      <c r="R731" t="str">
        <f t="shared" si="56"/>
        <v>Em.13.40</v>
      </c>
      <c r="S731" t="s">
        <v>37</v>
      </c>
      <c r="T731">
        <v>1.1000000000000001</v>
      </c>
      <c r="V731" t="s">
        <v>1914</v>
      </c>
      <c r="W731">
        <f t="shared" si="59"/>
        <v>1.1000000000000001</v>
      </c>
      <c r="X731" t="s">
        <v>1914</v>
      </c>
      <c r="Y731" t="s">
        <v>1900</v>
      </c>
      <c r="Z731">
        <v>74</v>
      </c>
      <c r="AB731" t="s">
        <v>41</v>
      </c>
      <c r="AL731">
        <v>61</v>
      </c>
    </row>
    <row r="732" spans="1:38" ht="13.25" customHeight="1" x14ac:dyDescent="0.15">
      <c r="A732" t="s">
        <v>31</v>
      </c>
      <c r="B732" t="s">
        <v>30</v>
      </c>
      <c r="C732" s="6" t="s">
        <v>32</v>
      </c>
      <c r="D732" s="6" t="s">
        <v>33</v>
      </c>
      <c r="E732" s="6" t="s">
        <v>34</v>
      </c>
      <c r="F732" s="6" t="s">
        <v>35</v>
      </c>
      <c r="G732" s="6" t="s">
        <v>35</v>
      </c>
      <c r="I732" t="str">
        <f t="shared" si="58"/>
        <v>2017-01-01</v>
      </c>
      <c r="J732">
        <v>2017</v>
      </c>
      <c r="M732" t="s">
        <v>74</v>
      </c>
      <c r="N732" t="s">
        <v>38</v>
      </c>
      <c r="O732">
        <v>4</v>
      </c>
      <c r="P732">
        <v>8</v>
      </c>
      <c r="Q732" t="str">
        <f t="shared" si="55"/>
        <v>Em.4</v>
      </c>
      <c r="R732" t="str">
        <f t="shared" si="56"/>
        <v>Em.4.8</v>
      </c>
      <c r="S732" t="s">
        <v>75</v>
      </c>
      <c r="T732">
        <v>45</v>
      </c>
      <c r="V732" t="s">
        <v>73</v>
      </c>
      <c r="W732">
        <f t="shared" si="59"/>
        <v>45</v>
      </c>
      <c r="X732" t="s">
        <v>73</v>
      </c>
      <c r="Y732" t="s">
        <v>1900</v>
      </c>
      <c r="Z732">
        <v>76</v>
      </c>
      <c r="AB732" t="s">
        <v>41</v>
      </c>
      <c r="AL732">
        <v>150</v>
      </c>
    </row>
    <row r="733" spans="1:38" ht="13.25" customHeight="1" x14ac:dyDescent="0.15">
      <c r="A733" t="s">
        <v>31</v>
      </c>
      <c r="B733" t="s">
        <v>30</v>
      </c>
      <c r="C733" s="6" t="s">
        <v>32</v>
      </c>
      <c r="D733" s="6" t="s">
        <v>33</v>
      </c>
      <c r="E733" s="6" t="s">
        <v>34</v>
      </c>
      <c r="F733" s="6" t="s">
        <v>35</v>
      </c>
      <c r="G733" s="6" t="s">
        <v>35</v>
      </c>
      <c r="I733" t="str">
        <f t="shared" si="58"/>
        <v>2017-01-01</v>
      </c>
      <c r="J733">
        <v>2017</v>
      </c>
      <c r="M733" t="s">
        <v>70</v>
      </c>
      <c r="N733" t="s">
        <v>38</v>
      </c>
      <c r="O733">
        <v>4</v>
      </c>
      <c r="P733">
        <v>7</v>
      </c>
      <c r="Q733" t="str">
        <f t="shared" si="55"/>
        <v>Em.4</v>
      </c>
      <c r="R733" t="str">
        <f t="shared" si="56"/>
        <v>Em.4.7</v>
      </c>
      <c r="S733" t="s">
        <v>72</v>
      </c>
      <c r="T733">
        <v>82448</v>
      </c>
      <c r="V733" t="s">
        <v>73</v>
      </c>
      <c r="W733">
        <f t="shared" si="59"/>
        <v>82448</v>
      </c>
      <c r="X733" t="s">
        <v>73</v>
      </c>
      <c r="Y733" t="s">
        <v>1900</v>
      </c>
      <c r="Z733">
        <v>76</v>
      </c>
      <c r="AB733" t="s">
        <v>41</v>
      </c>
      <c r="AL733">
        <v>149</v>
      </c>
    </row>
    <row r="734" spans="1:38" ht="13.25" customHeight="1" x14ac:dyDescent="0.15">
      <c r="A734" t="s">
        <v>31</v>
      </c>
      <c r="B734" t="s">
        <v>30</v>
      </c>
      <c r="C734" s="6" t="s">
        <v>32</v>
      </c>
      <c r="D734" s="6" t="s">
        <v>33</v>
      </c>
      <c r="E734" s="6" t="s">
        <v>34</v>
      </c>
      <c r="F734" s="6" t="s">
        <v>35</v>
      </c>
      <c r="G734" s="6" t="s">
        <v>35</v>
      </c>
      <c r="I734" t="str">
        <f t="shared" si="58"/>
        <v>2017-01-01</v>
      </c>
      <c r="J734">
        <v>2017</v>
      </c>
      <c r="M734" t="s">
        <v>86</v>
      </c>
      <c r="N734" t="s">
        <v>38</v>
      </c>
      <c r="O734">
        <v>4</v>
      </c>
      <c r="P734">
        <v>10</v>
      </c>
      <c r="Q734" t="str">
        <f t="shared" si="55"/>
        <v>Em.4</v>
      </c>
      <c r="R734" t="str">
        <f t="shared" si="56"/>
        <v>Em.4.10</v>
      </c>
      <c r="S734" t="s">
        <v>87</v>
      </c>
      <c r="T734">
        <v>24710</v>
      </c>
      <c r="V734" t="s">
        <v>73</v>
      </c>
      <c r="W734">
        <f t="shared" si="59"/>
        <v>24710</v>
      </c>
      <c r="X734" t="s">
        <v>73</v>
      </c>
      <c r="Y734" t="s">
        <v>1900</v>
      </c>
      <c r="Z734">
        <v>76</v>
      </c>
      <c r="AB734" t="s">
        <v>41</v>
      </c>
      <c r="AL734">
        <v>156</v>
      </c>
    </row>
    <row r="735" spans="1:38" ht="13.25" customHeight="1" x14ac:dyDescent="0.15">
      <c r="A735" t="s">
        <v>31</v>
      </c>
      <c r="B735" t="s">
        <v>30</v>
      </c>
      <c r="C735" s="6" t="s">
        <v>32</v>
      </c>
      <c r="D735" s="6" t="s">
        <v>33</v>
      </c>
      <c r="E735" s="6" t="s">
        <v>34</v>
      </c>
      <c r="F735" s="6" t="s">
        <v>35</v>
      </c>
      <c r="G735" s="6" t="s">
        <v>35</v>
      </c>
      <c r="I735" t="str">
        <f t="shared" si="58"/>
        <v>2017-01-01</v>
      </c>
      <c r="J735">
        <v>2017</v>
      </c>
      <c r="M735" t="s">
        <v>84</v>
      </c>
      <c r="N735" t="s">
        <v>38</v>
      </c>
      <c r="O735">
        <v>4</v>
      </c>
      <c r="P735">
        <v>9</v>
      </c>
      <c r="Q735" t="str">
        <f t="shared" si="55"/>
        <v>Em.4</v>
      </c>
      <c r="R735" t="str">
        <f t="shared" si="56"/>
        <v>Em.4.9</v>
      </c>
      <c r="S735" t="s">
        <v>85</v>
      </c>
      <c r="T735">
        <v>248</v>
      </c>
      <c r="V735" t="s">
        <v>73</v>
      </c>
      <c r="W735">
        <f t="shared" si="59"/>
        <v>248</v>
      </c>
      <c r="X735" t="s">
        <v>73</v>
      </c>
      <c r="Y735" t="s">
        <v>1900</v>
      </c>
      <c r="Z735">
        <v>76</v>
      </c>
      <c r="AB735" t="s">
        <v>41</v>
      </c>
      <c r="AL735">
        <v>155</v>
      </c>
    </row>
    <row r="736" spans="1:38" ht="13.25" customHeight="1" x14ac:dyDescent="0.15">
      <c r="A736" t="s">
        <v>31</v>
      </c>
      <c r="B736" t="s">
        <v>30</v>
      </c>
      <c r="C736" s="6" t="s">
        <v>32</v>
      </c>
      <c r="D736" s="6" t="s">
        <v>33</v>
      </c>
      <c r="E736" s="6" t="s">
        <v>34</v>
      </c>
      <c r="F736" s="6" t="s">
        <v>35</v>
      </c>
      <c r="G736" s="6" t="s">
        <v>35</v>
      </c>
      <c r="I736" t="str">
        <f t="shared" si="58"/>
        <v>2017-01-01</v>
      </c>
      <c r="J736">
        <v>2017</v>
      </c>
      <c r="M736" t="s">
        <v>88</v>
      </c>
      <c r="N736" t="s">
        <v>38</v>
      </c>
      <c r="O736">
        <v>4</v>
      </c>
      <c r="P736">
        <v>11</v>
      </c>
      <c r="Q736" t="str">
        <f t="shared" si="55"/>
        <v>Em.4</v>
      </c>
      <c r="R736" t="str">
        <f t="shared" si="56"/>
        <v>Em.4.11</v>
      </c>
      <c r="S736" t="s">
        <v>89</v>
      </c>
      <c r="V736" t="s">
        <v>73</v>
      </c>
      <c r="W736">
        <f t="shared" si="59"/>
        <v>0</v>
      </c>
      <c r="X736" t="s">
        <v>73</v>
      </c>
      <c r="Y736" t="s">
        <v>1900</v>
      </c>
      <c r="Z736">
        <v>76</v>
      </c>
      <c r="AB736" t="s">
        <v>41</v>
      </c>
      <c r="AL736">
        <v>157</v>
      </c>
    </row>
    <row r="737" spans="1:38" ht="13.25" customHeight="1" x14ac:dyDescent="0.15">
      <c r="A737" t="s">
        <v>31</v>
      </c>
      <c r="B737" t="s">
        <v>30</v>
      </c>
      <c r="C737" s="6" t="s">
        <v>32</v>
      </c>
      <c r="D737" s="6" t="s">
        <v>33</v>
      </c>
      <c r="E737" s="6" t="s">
        <v>34</v>
      </c>
      <c r="F737" s="6" t="s">
        <v>35</v>
      </c>
      <c r="G737" s="6" t="s">
        <v>35</v>
      </c>
      <c r="I737" t="str">
        <f t="shared" si="58"/>
        <v>2017-01-01</v>
      </c>
      <c r="J737">
        <v>2017</v>
      </c>
      <c r="M737" t="s">
        <v>90</v>
      </c>
      <c r="N737" t="s">
        <v>38</v>
      </c>
      <c r="O737">
        <v>4</v>
      </c>
      <c r="P737">
        <v>12</v>
      </c>
      <c r="Q737" t="str">
        <f t="shared" si="55"/>
        <v>Em.4</v>
      </c>
      <c r="R737" t="str">
        <f t="shared" si="56"/>
        <v>Em.4.12</v>
      </c>
      <c r="S737" t="s">
        <v>91</v>
      </c>
      <c r="V737" t="s">
        <v>73</v>
      </c>
      <c r="W737">
        <f t="shared" si="59"/>
        <v>0</v>
      </c>
      <c r="X737" t="s">
        <v>73</v>
      </c>
      <c r="Y737" t="s">
        <v>1900</v>
      </c>
      <c r="Z737">
        <v>76</v>
      </c>
      <c r="AA737">
        <v>13</v>
      </c>
      <c r="AB737" t="s">
        <v>41</v>
      </c>
      <c r="AL737">
        <v>158</v>
      </c>
    </row>
    <row r="738" spans="1:38" ht="13.25" customHeight="1" x14ac:dyDescent="0.15">
      <c r="A738" t="s">
        <v>31</v>
      </c>
      <c r="B738" t="s">
        <v>30</v>
      </c>
      <c r="C738" s="6" t="s">
        <v>32</v>
      </c>
      <c r="D738" s="6" t="s">
        <v>33</v>
      </c>
      <c r="E738" s="6" t="s">
        <v>34</v>
      </c>
      <c r="F738" s="6" t="s">
        <v>35</v>
      </c>
      <c r="G738" s="6" t="s">
        <v>35</v>
      </c>
      <c r="I738" t="str">
        <f t="shared" si="58"/>
        <v>2017-01-01</v>
      </c>
      <c r="J738">
        <v>2017</v>
      </c>
      <c r="M738" t="s">
        <v>42</v>
      </c>
      <c r="N738" t="s">
        <v>38</v>
      </c>
      <c r="O738">
        <v>7</v>
      </c>
      <c r="P738">
        <v>1</v>
      </c>
      <c r="Q738" t="str">
        <f t="shared" si="55"/>
        <v>Em.7</v>
      </c>
      <c r="R738" t="str">
        <f t="shared" si="56"/>
        <v>Em.7.1</v>
      </c>
      <c r="S738" t="s">
        <v>43</v>
      </c>
      <c r="T738">
        <v>2697554</v>
      </c>
      <c r="V738" t="s">
        <v>39</v>
      </c>
      <c r="W738">
        <f t="shared" si="59"/>
        <v>2697554</v>
      </c>
      <c r="X738" t="s">
        <v>39</v>
      </c>
      <c r="Y738" t="s">
        <v>1900</v>
      </c>
      <c r="Z738">
        <v>73</v>
      </c>
      <c r="AA738">
        <v>2</v>
      </c>
      <c r="AB738" t="s">
        <v>41</v>
      </c>
      <c r="AL738">
        <v>2</v>
      </c>
    </row>
    <row r="739" spans="1:38" ht="13.25" customHeight="1" x14ac:dyDescent="0.15">
      <c r="A739" t="s">
        <v>31</v>
      </c>
      <c r="B739" t="s">
        <v>30</v>
      </c>
      <c r="C739" s="6" t="s">
        <v>32</v>
      </c>
      <c r="D739" s="6" t="s">
        <v>33</v>
      </c>
      <c r="E739" s="6" t="s">
        <v>34</v>
      </c>
      <c r="F739" s="6" t="s">
        <v>35</v>
      </c>
      <c r="G739" s="6" t="s">
        <v>35</v>
      </c>
      <c r="I739" t="str">
        <f t="shared" si="58"/>
        <v>2017-01-01</v>
      </c>
      <c r="J739">
        <v>2017</v>
      </c>
      <c r="M739" t="s">
        <v>1989</v>
      </c>
      <c r="N739" t="s">
        <v>38</v>
      </c>
      <c r="O739">
        <v>13</v>
      </c>
      <c r="P739">
        <v>41</v>
      </c>
      <c r="Q739" t="str">
        <f t="shared" si="55"/>
        <v>Em.13</v>
      </c>
      <c r="R739" t="str">
        <f t="shared" si="56"/>
        <v>Em.13.41</v>
      </c>
      <c r="S739" t="s">
        <v>43</v>
      </c>
      <c r="T739">
        <v>27.9</v>
      </c>
      <c r="V739" t="s">
        <v>1914</v>
      </c>
      <c r="W739">
        <f t="shared" si="59"/>
        <v>27.9</v>
      </c>
      <c r="X739" t="s">
        <v>1914</v>
      </c>
      <c r="Y739" t="s">
        <v>1900</v>
      </c>
      <c r="Z739">
        <v>74</v>
      </c>
      <c r="AB739" t="s">
        <v>41</v>
      </c>
      <c r="AL739">
        <v>62</v>
      </c>
    </row>
    <row r="740" spans="1:38" ht="13.25" customHeight="1" x14ac:dyDescent="0.15">
      <c r="A740" t="s">
        <v>31</v>
      </c>
      <c r="B740" t="s">
        <v>30</v>
      </c>
      <c r="C740" s="6" t="s">
        <v>32</v>
      </c>
      <c r="D740" s="6" t="s">
        <v>33</v>
      </c>
      <c r="E740" s="6" t="s">
        <v>34</v>
      </c>
      <c r="F740" s="6" t="s">
        <v>35</v>
      </c>
      <c r="G740" s="6" t="s">
        <v>35</v>
      </c>
      <c r="I740" t="str">
        <f t="shared" si="58"/>
        <v>2017-01-01</v>
      </c>
      <c r="J740">
        <v>2017</v>
      </c>
      <c r="M740" t="s">
        <v>44</v>
      </c>
      <c r="N740" t="s">
        <v>38</v>
      </c>
      <c r="O740">
        <v>7</v>
      </c>
      <c r="P740">
        <v>2</v>
      </c>
      <c r="Q740" t="str">
        <f t="shared" si="55"/>
        <v>Em.7</v>
      </c>
      <c r="R740" t="str">
        <f t="shared" si="56"/>
        <v>Em.7.2</v>
      </c>
      <c r="S740" t="s">
        <v>1902</v>
      </c>
      <c r="T740">
        <v>139066</v>
      </c>
      <c r="V740" t="s">
        <v>39</v>
      </c>
      <c r="W740">
        <f t="shared" si="59"/>
        <v>139066</v>
      </c>
      <c r="X740" t="s">
        <v>39</v>
      </c>
      <c r="Y740" t="s">
        <v>1900</v>
      </c>
      <c r="Z740">
        <v>73</v>
      </c>
      <c r="AA740" t="s">
        <v>1901</v>
      </c>
      <c r="AB740" t="s">
        <v>41</v>
      </c>
      <c r="AL740">
        <v>3</v>
      </c>
    </row>
    <row r="741" spans="1:38" ht="13.25" customHeight="1" x14ac:dyDescent="0.15">
      <c r="A741" t="s">
        <v>31</v>
      </c>
      <c r="B741" t="s">
        <v>30</v>
      </c>
      <c r="C741" s="6" t="s">
        <v>32</v>
      </c>
      <c r="D741" s="6" t="s">
        <v>33</v>
      </c>
      <c r="E741" s="6" t="s">
        <v>34</v>
      </c>
      <c r="F741" s="6" t="s">
        <v>35</v>
      </c>
      <c r="G741" s="6" t="s">
        <v>35</v>
      </c>
      <c r="I741" t="str">
        <f t="shared" si="58"/>
        <v>2017-01-01</v>
      </c>
      <c r="J741">
        <v>2017</v>
      </c>
      <c r="M741" t="s">
        <v>1990</v>
      </c>
      <c r="N741" t="s">
        <v>38</v>
      </c>
      <c r="O741">
        <v>13</v>
      </c>
      <c r="P741">
        <v>42</v>
      </c>
      <c r="Q741" t="str">
        <f t="shared" si="55"/>
        <v>Em.13</v>
      </c>
      <c r="R741" t="str">
        <f t="shared" si="56"/>
        <v>Em.13.42</v>
      </c>
      <c r="S741" t="s">
        <v>1902</v>
      </c>
      <c r="T741">
        <v>1.4</v>
      </c>
      <c r="V741" t="s">
        <v>1914</v>
      </c>
      <c r="W741">
        <f t="shared" si="59"/>
        <v>1.4</v>
      </c>
      <c r="X741" t="s">
        <v>1914</v>
      </c>
      <c r="Y741" t="s">
        <v>1900</v>
      </c>
      <c r="Z741">
        <v>74</v>
      </c>
      <c r="AB741" t="s">
        <v>41</v>
      </c>
      <c r="AL741">
        <v>63</v>
      </c>
    </row>
    <row r="742" spans="1:38" ht="13.25" customHeight="1" x14ac:dyDescent="0.15">
      <c r="A742" t="s">
        <v>31</v>
      </c>
      <c r="B742" t="s">
        <v>30</v>
      </c>
      <c r="C742" s="6" t="s">
        <v>32</v>
      </c>
      <c r="D742" s="6" t="s">
        <v>33</v>
      </c>
      <c r="E742" s="6" t="s">
        <v>34</v>
      </c>
      <c r="F742" s="6" t="s">
        <v>35</v>
      </c>
      <c r="G742" s="6" t="s">
        <v>35</v>
      </c>
      <c r="I742" t="str">
        <f t="shared" si="58"/>
        <v>2017-01-01</v>
      </c>
      <c r="J742">
        <v>2017</v>
      </c>
      <c r="M742" t="s">
        <v>1940</v>
      </c>
      <c r="N742" t="s">
        <v>38</v>
      </c>
      <c r="O742">
        <v>11</v>
      </c>
      <c r="P742">
        <v>2</v>
      </c>
      <c r="Q742" t="str">
        <f t="shared" si="55"/>
        <v>Em.11</v>
      </c>
      <c r="R742" t="str">
        <f t="shared" si="56"/>
        <v>Em.11.2</v>
      </c>
      <c r="S742" t="s">
        <v>1905</v>
      </c>
      <c r="T742">
        <v>1670000</v>
      </c>
      <c r="W742">
        <f t="shared" si="59"/>
        <v>1670000</v>
      </c>
      <c r="AA742" t="s">
        <v>1904</v>
      </c>
      <c r="AL742">
        <v>5</v>
      </c>
    </row>
    <row r="743" spans="1:38" ht="13.25" customHeight="1" x14ac:dyDescent="0.15">
      <c r="A743" t="s">
        <v>31</v>
      </c>
      <c r="B743" t="s">
        <v>30</v>
      </c>
      <c r="C743" s="6" t="s">
        <v>32</v>
      </c>
      <c r="D743" s="6" t="s">
        <v>33</v>
      </c>
      <c r="E743" s="6" t="s">
        <v>34</v>
      </c>
      <c r="F743" s="6" t="s">
        <v>35</v>
      </c>
      <c r="G743" s="6" t="s">
        <v>35</v>
      </c>
      <c r="I743" t="str">
        <f t="shared" si="58"/>
        <v>2017-01-01</v>
      </c>
      <c r="J743">
        <v>2017</v>
      </c>
      <c r="M743" t="s">
        <v>54</v>
      </c>
      <c r="N743" t="s">
        <v>38</v>
      </c>
      <c r="O743">
        <v>11</v>
      </c>
      <c r="P743">
        <v>6</v>
      </c>
      <c r="Q743" t="str">
        <f t="shared" si="55"/>
        <v>Em.11</v>
      </c>
      <c r="R743" t="str">
        <f t="shared" si="56"/>
        <v>Em.11.6</v>
      </c>
      <c r="S743" t="s">
        <v>1908</v>
      </c>
      <c r="T743">
        <v>419020</v>
      </c>
      <c r="V743" t="s">
        <v>39</v>
      </c>
      <c r="W743">
        <f t="shared" si="59"/>
        <v>419020</v>
      </c>
      <c r="X743" t="s">
        <v>39</v>
      </c>
      <c r="Y743" t="s">
        <v>1900</v>
      </c>
      <c r="Z743">
        <v>73</v>
      </c>
      <c r="AA743">
        <v>5</v>
      </c>
      <c r="AB743" t="s">
        <v>41</v>
      </c>
      <c r="AL743">
        <v>9</v>
      </c>
    </row>
    <row r="744" spans="1:38" ht="13.25" customHeight="1" x14ac:dyDescent="0.15">
      <c r="A744" t="s">
        <v>31</v>
      </c>
      <c r="B744" t="s">
        <v>30</v>
      </c>
      <c r="C744" s="6" t="s">
        <v>32</v>
      </c>
      <c r="D744" s="6" t="s">
        <v>33</v>
      </c>
      <c r="E744" s="6" t="s">
        <v>34</v>
      </c>
      <c r="F744" s="6" t="s">
        <v>35</v>
      </c>
      <c r="G744" s="6" t="s">
        <v>35</v>
      </c>
      <c r="I744" t="str">
        <f t="shared" si="58"/>
        <v>2017-01-01</v>
      </c>
      <c r="J744">
        <v>2017</v>
      </c>
      <c r="M744" t="s">
        <v>1991</v>
      </c>
      <c r="N744" t="s">
        <v>38</v>
      </c>
      <c r="O744">
        <v>13</v>
      </c>
      <c r="P744">
        <v>43</v>
      </c>
      <c r="Q744" t="str">
        <f t="shared" si="55"/>
        <v>Em.13</v>
      </c>
      <c r="R744" t="str">
        <f t="shared" si="56"/>
        <v>Em.13.43</v>
      </c>
      <c r="S744" t="s">
        <v>1908</v>
      </c>
      <c r="T744">
        <v>4.3</v>
      </c>
      <c r="V744" t="s">
        <v>1914</v>
      </c>
      <c r="W744">
        <f t="shared" si="59"/>
        <v>4.3</v>
      </c>
      <c r="X744" t="s">
        <v>1914</v>
      </c>
      <c r="Y744" t="s">
        <v>1900</v>
      </c>
      <c r="Z744">
        <v>74</v>
      </c>
      <c r="AB744" t="s">
        <v>41</v>
      </c>
      <c r="AL744">
        <v>64</v>
      </c>
    </row>
    <row r="745" spans="1:38" ht="13.25" customHeight="1" x14ac:dyDescent="0.15">
      <c r="A745" t="s">
        <v>31</v>
      </c>
      <c r="B745" t="s">
        <v>30</v>
      </c>
      <c r="C745" s="6" t="s">
        <v>32</v>
      </c>
      <c r="D745" s="6" t="s">
        <v>33</v>
      </c>
      <c r="E745" s="6" t="s">
        <v>34</v>
      </c>
      <c r="F745" s="6" t="s">
        <v>35</v>
      </c>
      <c r="G745" s="6" t="s">
        <v>35</v>
      </c>
      <c r="I745" t="str">
        <f t="shared" si="58"/>
        <v>2017-01-01</v>
      </c>
      <c r="J745">
        <v>2017</v>
      </c>
      <c r="M745" t="s">
        <v>1996</v>
      </c>
      <c r="N745" t="s">
        <v>38</v>
      </c>
      <c r="O745">
        <v>11</v>
      </c>
      <c r="P745">
        <v>-1</v>
      </c>
      <c r="Q745" t="str">
        <f t="shared" si="55"/>
        <v>Em.11</v>
      </c>
      <c r="R745" t="str">
        <f t="shared" si="56"/>
        <v>Em.11.-1</v>
      </c>
      <c r="S745" t="s">
        <v>218</v>
      </c>
      <c r="T745">
        <v>510000</v>
      </c>
      <c r="U745" t="s">
        <v>165</v>
      </c>
      <c r="V745" t="s">
        <v>108</v>
      </c>
      <c r="W745">
        <f t="shared" si="59"/>
        <v>510000</v>
      </c>
      <c r="X745" t="s">
        <v>108</v>
      </c>
      <c r="Y745" t="s">
        <v>1900</v>
      </c>
      <c r="Z745">
        <v>79</v>
      </c>
      <c r="AB745" t="s">
        <v>41</v>
      </c>
      <c r="AL745">
        <v>417</v>
      </c>
    </row>
    <row r="746" spans="1:38" ht="13.25" customHeight="1" x14ac:dyDescent="0.15">
      <c r="A746" t="s">
        <v>31</v>
      </c>
      <c r="B746" t="s">
        <v>30</v>
      </c>
      <c r="C746" s="6" t="s">
        <v>32</v>
      </c>
      <c r="D746" s="6" t="s">
        <v>33</v>
      </c>
      <c r="E746" s="6" t="s">
        <v>34</v>
      </c>
      <c r="F746" s="6" t="s">
        <v>35</v>
      </c>
      <c r="G746" s="6" t="s">
        <v>35</v>
      </c>
      <c r="I746" t="str">
        <f t="shared" si="58"/>
        <v>2017-01-01</v>
      </c>
      <c r="J746">
        <v>2017</v>
      </c>
      <c r="M746" t="s">
        <v>64</v>
      </c>
      <c r="N746" t="s">
        <v>38</v>
      </c>
      <c r="O746">
        <v>11</v>
      </c>
      <c r="P746">
        <v>13</v>
      </c>
      <c r="Q746" t="str">
        <f t="shared" si="55"/>
        <v>Em.11</v>
      </c>
      <c r="R746" t="str">
        <f t="shared" si="56"/>
        <v>Em.11.13</v>
      </c>
      <c r="S746" t="s">
        <v>65</v>
      </c>
      <c r="T746">
        <v>700</v>
      </c>
      <c r="V746" t="s">
        <v>39</v>
      </c>
      <c r="W746">
        <f t="shared" si="59"/>
        <v>700</v>
      </c>
      <c r="X746" t="s">
        <v>39</v>
      </c>
      <c r="Y746" t="s">
        <v>1900</v>
      </c>
      <c r="Z746">
        <v>73</v>
      </c>
      <c r="AB746" t="s">
        <v>41</v>
      </c>
      <c r="AL746">
        <v>14</v>
      </c>
    </row>
    <row r="747" spans="1:38" ht="13.25" customHeight="1" x14ac:dyDescent="0.15">
      <c r="A747" t="s">
        <v>31</v>
      </c>
      <c r="B747" t="s">
        <v>30</v>
      </c>
      <c r="C747" s="6" t="s">
        <v>32</v>
      </c>
      <c r="D747" s="6" t="s">
        <v>33</v>
      </c>
      <c r="E747" s="6" t="s">
        <v>34</v>
      </c>
      <c r="F747" s="6" t="s">
        <v>35</v>
      </c>
      <c r="G747" s="6" t="s">
        <v>35</v>
      </c>
      <c r="I747" t="str">
        <f t="shared" si="58"/>
        <v>2017-01-01</v>
      </c>
      <c r="J747">
        <v>2017</v>
      </c>
      <c r="M747" t="s">
        <v>58</v>
      </c>
      <c r="N747" t="s">
        <v>38</v>
      </c>
      <c r="O747">
        <v>11</v>
      </c>
      <c r="P747">
        <v>9</v>
      </c>
      <c r="Q747" t="str">
        <f t="shared" si="55"/>
        <v>Em.11</v>
      </c>
      <c r="R747" t="str">
        <f t="shared" si="56"/>
        <v>Em.11.9</v>
      </c>
      <c r="S747" t="s">
        <v>1911</v>
      </c>
      <c r="T747">
        <v>85000</v>
      </c>
      <c r="V747" t="s">
        <v>39</v>
      </c>
      <c r="W747">
        <f t="shared" si="59"/>
        <v>85000</v>
      </c>
      <c r="X747" t="s">
        <v>39</v>
      </c>
      <c r="Y747" t="s">
        <v>1900</v>
      </c>
      <c r="Z747">
        <v>73</v>
      </c>
      <c r="AA747" t="s">
        <v>1912</v>
      </c>
      <c r="AB747" t="s">
        <v>41</v>
      </c>
      <c r="AL747">
        <v>11</v>
      </c>
    </row>
    <row r="748" spans="1:38" ht="13.25" customHeight="1" x14ac:dyDescent="0.15">
      <c r="A748" t="s">
        <v>31</v>
      </c>
      <c r="B748" t="s">
        <v>30</v>
      </c>
      <c r="C748" s="6" t="s">
        <v>32</v>
      </c>
      <c r="D748" s="6" t="s">
        <v>33</v>
      </c>
      <c r="E748" s="6" t="s">
        <v>34</v>
      </c>
      <c r="F748" s="6" t="s">
        <v>35</v>
      </c>
      <c r="G748" s="6" t="s">
        <v>35</v>
      </c>
      <c r="I748" t="str">
        <f t="shared" si="58"/>
        <v>2017-01-01</v>
      </c>
      <c r="J748">
        <v>2017</v>
      </c>
      <c r="M748" t="s">
        <v>56</v>
      </c>
      <c r="N748" t="s">
        <v>38</v>
      </c>
      <c r="O748">
        <v>11</v>
      </c>
      <c r="P748">
        <v>7</v>
      </c>
      <c r="Q748" t="str">
        <f t="shared" si="55"/>
        <v>Em.11</v>
      </c>
      <c r="R748" t="str">
        <f t="shared" si="56"/>
        <v>Em.11.7</v>
      </c>
      <c r="S748" t="s">
        <v>1909</v>
      </c>
      <c r="T748">
        <v>343000</v>
      </c>
      <c r="V748" t="s">
        <v>39</v>
      </c>
      <c r="W748">
        <f t="shared" si="59"/>
        <v>343000</v>
      </c>
      <c r="X748" t="s">
        <v>39</v>
      </c>
      <c r="Y748" t="s">
        <v>1900</v>
      </c>
      <c r="Z748">
        <v>73</v>
      </c>
      <c r="AA748" t="s">
        <v>1910</v>
      </c>
      <c r="AB748" t="s">
        <v>41</v>
      </c>
      <c r="AL748">
        <v>10</v>
      </c>
    </row>
    <row r="749" spans="1:38" ht="13.25" customHeight="1" x14ac:dyDescent="0.15">
      <c r="A749" t="s">
        <v>31</v>
      </c>
      <c r="B749" t="s">
        <v>30</v>
      </c>
      <c r="C749" s="6" t="s">
        <v>32</v>
      </c>
      <c r="D749" s="6" t="s">
        <v>33</v>
      </c>
      <c r="E749" s="6" t="s">
        <v>34</v>
      </c>
      <c r="F749" s="6" t="s">
        <v>35</v>
      </c>
      <c r="G749" s="6" t="s">
        <v>35</v>
      </c>
      <c r="I749" t="str">
        <f t="shared" si="58"/>
        <v>2017-01-01</v>
      </c>
      <c r="J749">
        <v>2017</v>
      </c>
      <c r="M749" t="s">
        <v>62</v>
      </c>
      <c r="N749" t="s">
        <v>38</v>
      </c>
      <c r="O749">
        <v>11</v>
      </c>
      <c r="P749">
        <v>12</v>
      </c>
      <c r="Q749" t="str">
        <f t="shared" si="55"/>
        <v>Em.11</v>
      </c>
      <c r="R749" t="str">
        <f t="shared" si="56"/>
        <v>Em.11.12</v>
      </c>
      <c r="S749" t="s">
        <v>63</v>
      </c>
      <c r="T749">
        <v>31000</v>
      </c>
      <c r="V749" t="s">
        <v>39</v>
      </c>
      <c r="W749">
        <f t="shared" si="59"/>
        <v>31000</v>
      </c>
      <c r="X749" t="s">
        <v>39</v>
      </c>
      <c r="Y749" t="s">
        <v>1900</v>
      </c>
      <c r="Z749">
        <v>73</v>
      </c>
      <c r="AA749" t="s">
        <v>1912</v>
      </c>
      <c r="AB749" t="s">
        <v>41</v>
      </c>
      <c r="AL749">
        <v>13</v>
      </c>
    </row>
    <row r="750" spans="1:38" ht="13.25" customHeight="1" x14ac:dyDescent="0.15">
      <c r="A750" t="s">
        <v>31</v>
      </c>
      <c r="B750" t="s">
        <v>30</v>
      </c>
      <c r="C750" s="6" t="s">
        <v>32</v>
      </c>
      <c r="D750" s="6" t="s">
        <v>33</v>
      </c>
      <c r="E750" s="6" t="s">
        <v>34</v>
      </c>
      <c r="F750" s="6" t="s">
        <v>35</v>
      </c>
      <c r="G750" s="6" t="s">
        <v>35</v>
      </c>
      <c r="I750" t="str">
        <f t="shared" si="58"/>
        <v>2017-01-01</v>
      </c>
      <c r="J750">
        <v>2017</v>
      </c>
      <c r="M750" t="s">
        <v>48</v>
      </c>
      <c r="N750" t="s">
        <v>38</v>
      </c>
      <c r="O750">
        <v>11</v>
      </c>
      <c r="P750">
        <v>3</v>
      </c>
      <c r="Q750" t="str">
        <f t="shared" si="55"/>
        <v>Em.11</v>
      </c>
      <c r="R750" t="str">
        <f t="shared" si="56"/>
        <v>Em.11.3</v>
      </c>
      <c r="S750" t="s">
        <v>49</v>
      </c>
      <c r="T750">
        <v>540000</v>
      </c>
      <c r="V750" t="s">
        <v>39</v>
      </c>
      <c r="W750">
        <f t="shared" si="59"/>
        <v>540000</v>
      </c>
      <c r="X750" t="s">
        <v>39</v>
      </c>
      <c r="Y750" t="s">
        <v>1900</v>
      </c>
      <c r="Z750">
        <v>73</v>
      </c>
      <c r="AA750">
        <v>5</v>
      </c>
      <c r="AB750" t="s">
        <v>41</v>
      </c>
      <c r="AL750">
        <v>6</v>
      </c>
    </row>
    <row r="751" spans="1:38" ht="13.25" customHeight="1" x14ac:dyDescent="0.15">
      <c r="A751" t="s">
        <v>31</v>
      </c>
      <c r="B751" t="s">
        <v>30</v>
      </c>
      <c r="C751" s="6" t="s">
        <v>32</v>
      </c>
      <c r="D751" s="6" t="s">
        <v>33</v>
      </c>
      <c r="E751" s="6" t="s">
        <v>34</v>
      </c>
      <c r="F751" s="6" t="s">
        <v>35</v>
      </c>
      <c r="G751" s="6" t="s">
        <v>35</v>
      </c>
      <c r="I751" t="str">
        <f t="shared" si="58"/>
        <v>2017-01-01</v>
      </c>
      <c r="J751">
        <v>2017</v>
      </c>
      <c r="M751" t="s">
        <v>1938</v>
      </c>
      <c r="N751" t="s">
        <v>38</v>
      </c>
      <c r="O751">
        <v>11</v>
      </c>
      <c r="P751">
        <v>1</v>
      </c>
      <c r="Q751" t="str">
        <f t="shared" ref="Q751:Q814" si="60">_xlfn.CONCAT($N751,".",$O751)</f>
        <v>Em.11</v>
      </c>
      <c r="R751" t="str">
        <f t="shared" ref="R751:R814" si="61">_xlfn.CONCAT($N751,".",$O751,".",$P751)</f>
        <v>Em.11.1</v>
      </c>
      <c r="S751" t="s">
        <v>1903</v>
      </c>
      <c r="T751">
        <v>4090000</v>
      </c>
      <c r="V751" t="s">
        <v>39</v>
      </c>
      <c r="W751">
        <f t="shared" si="59"/>
        <v>4090000</v>
      </c>
      <c r="X751" t="s">
        <v>39</v>
      </c>
      <c r="Y751" t="s">
        <v>1900</v>
      </c>
      <c r="Z751">
        <v>73</v>
      </c>
      <c r="AA751" t="s">
        <v>1904</v>
      </c>
      <c r="AB751" t="s">
        <v>41</v>
      </c>
      <c r="AL751">
        <v>4</v>
      </c>
    </row>
    <row r="752" spans="1:38" ht="13.25" customHeight="1" x14ac:dyDescent="0.15">
      <c r="A752" t="s">
        <v>31</v>
      </c>
      <c r="B752" t="s">
        <v>30</v>
      </c>
      <c r="C752" s="6" t="s">
        <v>32</v>
      </c>
      <c r="D752" s="6" t="s">
        <v>33</v>
      </c>
      <c r="E752" s="6" t="s">
        <v>34</v>
      </c>
      <c r="F752" s="6" t="s">
        <v>35</v>
      </c>
      <c r="G752" s="6" t="s">
        <v>35</v>
      </c>
      <c r="I752" t="str">
        <f t="shared" si="58"/>
        <v>2017-01-01</v>
      </c>
      <c r="J752">
        <v>2017</v>
      </c>
      <c r="M752" t="s">
        <v>50</v>
      </c>
      <c r="N752" t="s">
        <v>38</v>
      </c>
      <c r="O752">
        <v>11</v>
      </c>
      <c r="P752">
        <v>4</v>
      </c>
      <c r="Q752" t="str">
        <f t="shared" si="60"/>
        <v>Em.11</v>
      </c>
      <c r="R752" t="str">
        <f t="shared" si="61"/>
        <v>Em.11.4</v>
      </c>
      <c r="S752" t="s">
        <v>1906</v>
      </c>
      <c r="T752">
        <v>50000</v>
      </c>
      <c r="V752" t="s">
        <v>39</v>
      </c>
      <c r="W752">
        <f t="shared" si="59"/>
        <v>50000</v>
      </c>
      <c r="X752" t="s">
        <v>39</v>
      </c>
      <c r="Y752" t="s">
        <v>1900</v>
      </c>
      <c r="Z752">
        <v>73</v>
      </c>
      <c r="AA752">
        <v>5</v>
      </c>
      <c r="AB752" t="s">
        <v>41</v>
      </c>
      <c r="AL752">
        <v>7</v>
      </c>
    </row>
    <row r="753" spans="1:38" ht="13.25" customHeight="1" x14ac:dyDescent="0.15">
      <c r="A753" t="s">
        <v>31</v>
      </c>
      <c r="B753" t="s">
        <v>30</v>
      </c>
      <c r="C753" s="6" t="s">
        <v>32</v>
      </c>
      <c r="D753" s="6" t="s">
        <v>33</v>
      </c>
      <c r="E753" s="6" t="s">
        <v>34</v>
      </c>
      <c r="F753" s="6" t="s">
        <v>35</v>
      </c>
      <c r="G753" s="6" t="s">
        <v>35</v>
      </c>
      <c r="I753" t="str">
        <f t="shared" si="58"/>
        <v>2017-01-01</v>
      </c>
      <c r="J753">
        <v>2017</v>
      </c>
      <c r="M753" t="s">
        <v>60</v>
      </c>
      <c r="N753" t="s">
        <v>38</v>
      </c>
      <c r="O753">
        <v>11</v>
      </c>
      <c r="P753">
        <v>11</v>
      </c>
      <c r="Q753" t="str">
        <f t="shared" si="60"/>
        <v>Em.11</v>
      </c>
      <c r="R753" t="str">
        <f t="shared" si="61"/>
        <v>Em.11.11</v>
      </c>
      <c r="S753" t="s">
        <v>1913</v>
      </c>
      <c r="T753">
        <v>4103000</v>
      </c>
      <c r="V753" t="s">
        <v>39</v>
      </c>
      <c r="W753">
        <f t="shared" si="59"/>
        <v>4103000</v>
      </c>
      <c r="X753" t="s">
        <v>39</v>
      </c>
      <c r="Y753" t="s">
        <v>1900</v>
      </c>
      <c r="Z753">
        <v>73</v>
      </c>
      <c r="AA753" t="s">
        <v>1912</v>
      </c>
      <c r="AB753" t="s">
        <v>41</v>
      </c>
      <c r="AL753">
        <v>12</v>
      </c>
    </row>
    <row r="754" spans="1:38" ht="13.25" customHeight="1" x14ac:dyDescent="0.15">
      <c r="A754" t="s">
        <v>31</v>
      </c>
      <c r="B754" t="s">
        <v>30</v>
      </c>
      <c r="C754" s="6" t="s">
        <v>32</v>
      </c>
      <c r="D754" s="6" t="s">
        <v>33</v>
      </c>
      <c r="E754" s="6" t="s">
        <v>34</v>
      </c>
      <c r="F754" s="6" t="s">
        <v>35</v>
      </c>
      <c r="G754" s="6" t="s">
        <v>35</v>
      </c>
      <c r="I754" t="str">
        <f t="shared" si="58"/>
        <v>2017-01-01</v>
      </c>
      <c r="J754">
        <v>2017</v>
      </c>
      <c r="M754" t="s">
        <v>52</v>
      </c>
      <c r="N754" t="s">
        <v>38</v>
      </c>
      <c r="O754">
        <v>11</v>
      </c>
      <c r="P754">
        <v>5</v>
      </c>
      <c r="Q754" t="str">
        <f t="shared" si="60"/>
        <v>Em.11</v>
      </c>
      <c r="R754" t="str">
        <f t="shared" si="61"/>
        <v>Em.11.5</v>
      </c>
      <c r="S754" t="s">
        <v>1907</v>
      </c>
      <c r="T754">
        <v>700</v>
      </c>
      <c r="V754" t="s">
        <v>39</v>
      </c>
      <c r="W754">
        <f t="shared" si="59"/>
        <v>700</v>
      </c>
      <c r="X754" t="s">
        <v>39</v>
      </c>
      <c r="Y754" t="s">
        <v>1900</v>
      </c>
      <c r="Z754">
        <v>73</v>
      </c>
      <c r="AA754" t="s">
        <v>1904</v>
      </c>
      <c r="AB754" t="s">
        <v>41</v>
      </c>
      <c r="AL754">
        <v>8</v>
      </c>
    </row>
    <row r="755" spans="1:38" ht="13.25" customHeight="1" x14ac:dyDescent="0.15">
      <c r="A755" t="s">
        <v>31</v>
      </c>
      <c r="B755" t="s">
        <v>30</v>
      </c>
      <c r="C755" s="6" t="s">
        <v>32</v>
      </c>
      <c r="D755" s="6" t="s">
        <v>33</v>
      </c>
      <c r="E755" s="6" t="s">
        <v>34</v>
      </c>
      <c r="F755" s="6" t="s">
        <v>35</v>
      </c>
      <c r="G755" s="6" t="s">
        <v>35</v>
      </c>
      <c r="I755" t="str">
        <f t="shared" si="58"/>
        <v>2017-01-01</v>
      </c>
      <c r="J755">
        <v>2017</v>
      </c>
      <c r="M755" t="s">
        <v>145</v>
      </c>
      <c r="N755" t="s">
        <v>38</v>
      </c>
      <c r="O755">
        <v>17</v>
      </c>
      <c r="P755">
        <v>13</v>
      </c>
      <c r="Q755" t="str">
        <f t="shared" si="60"/>
        <v>Em.17</v>
      </c>
      <c r="R755" t="str">
        <f t="shared" si="61"/>
        <v>Em.17.13</v>
      </c>
      <c r="S755" t="s">
        <v>140</v>
      </c>
      <c r="T755">
        <v>13</v>
      </c>
      <c r="V755" t="s">
        <v>73</v>
      </c>
      <c r="W755">
        <f t="shared" si="59"/>
        <v>13</v>
      </c>
      <c r="X755" t="s">
        <v>73</v>
      </c>
      <c r="Y755" t="s">
        <v>1900</v>
      </c>
      <c r="Z755">
        <v>77</v>
      </c>
      <c r="AB755" t="s">
        <v>41</v>
      </c>
      <c r="AL755">
        <v>242</v>
      </c>
    </row>
    <row r="756" spans="1:38" ht="13.25" customHeight="1" x14ac:dyDescent="0.15">
      <c r="A756" t="s">
        <v>31</v>
      </c>
      <c r="B756" t="s">
        <v>30</v>
      </c>
      <c r="C756" s="6" t="s">
        <v>32</v>
      </c>
      <c r="D756" s="6" t="s">
        <v>33</v>
      </c>
      <c r="E756" s="6" t="s">
        <v>34</v>
      </c>
      <c r="F756" s="6" t="s">
        <v>35</v>
      </c>
      <c r="G756" s="6" t="s">
        <v>35</v>
      </c>
      <c r="I756" t="str">
        <f t="shared" si="58"/>
        <v>2017-01-01</v>
      </c>
      <c r="J756">
        <v>2017</v>
      </c>
      <c r="M756" t="s">
        <v>66</v>
      </c>
      <c r="N756" t="s">
        <v>38</v>
      </c>
      <c r="O756">
        <v>12</v>
      </c>
      <c r="P756">
        <v>1</v>
      </c>
      <c r="Q756" t="str">
        <f t="shared" si="60"/>
        <v>Em.12</v>
      </c>
      <c r="R756" t="str">
        <f t="shared" si="61"/>
        <v>Em.12.1</v>
      </c>
      <c r="S756" t="s">
        <v>801</v>
      </c>
      <c r="T756">
        <v>11128000</v>
      </c>
      <c r="V756" t="s">
        <v>39</v>
      </c>
      <c r="W756">
        <f t="shared" si="59"/>
        <v>11128000</v>
      </c>
      <c r="X756" t="s">
        <v>39</v>
      </c>
      <c r="Y756" t="s">
        <v>1900</v>
      </c>
      <c r="Z756">
        <v>73</v>
      </c>
      <c r="AA756">
        <v>6</v>
      </c>
      <c r="AB756" t="s">
        <v>41</v>
      </c>
      <c r="AL756">
        <v>15</v>
      </c>
    </row>
    <row r="757" spans="1:38" ht="13.25" customHeight="1" x14ac:dyDescent="0.15">
      <c r="A757" t="s">
        <v>31</v>
      </c>
      <c r="B757" t="s">
        <v>30</v>
      </c>
      <c r="C757" s="6" t="s">
        <v>32</v>
      </c>
      <c r="D757" s="6" t="s">
        <v>33</v>
      </c>
      <c r="E757" s="6" t="s">
        <v>34</v>
      </c>
      <c r="F757" s="6" t="s">
        <v>35</v>
      </c>
      <c r="G757" s="6" t="s">
        <v>35</v>
      </c>
      <c r="I757" t="str">
        <f t="shared" si="58"/>
        <v>2017-01-01</v>
      </c>
      <c r="J757">
        <v>2017</v>
      </c>
      <c r="M757" t="s">
        <v>109</v>
      </c>
      <c r="N757" t="s">
        <v>107</v>
      </c>
      <c r="O757">
        <v>1</v>
      </c>
      <c r="P757">
        <v>4</v>
      </c>
      <c r="Q757" t="str">
        <f t="shared" si="60"/>
        <v>EF.1</v>
      </c>
      <c r="R757" t="str">
        <f t="shared" si="61"/>
        <v>EF.1.4</v>
      </c>
      <c r="S757" t="s">
        <v>158</v>
      </c>
      <c r="T757">
        <v>6344700</v>
      </c>
      <c r="V757" t="s">
        <v>108</v>
      </c>
      <c r="W757">
        <f t="shared" si="59"/>
        <v>6344700</v>
      </c>
      <c r="X757" t="s">
        <v>108</v>
      </c>
      <c r="Y757" t="s">
        <v>1900</v>
      </c>
      <c r="Z757">
        <v>78</v>
      </c>
      <c r="AB757" t="s">
        <v>41</v>
      </c>
      <c r="AL757">
        <v>309</v>
      </c>
    </row>
    <row r="758" spans="1:38" ht="13.25" customHeight="1" x14ac:dyDescent="0.15">
      <c r="A758" t="s">
        <v>31</v>
      </c>
      <c r="B758" t="s">
        <v>30</v>
      </c>
      <c r="C758" s="6" t="s">
        <v>32</v>
      </c>
      <c r="D758" s="6" t="s">
        <v>33</v>
      </c>
      <c r="E758" s="6" t="s">
        <v>34</v>
      </c>
      <c r="F758" s="6" t="s">
        <v>35</v>
      </c>
      <c r="G758" s="6" t="s">
        <v>35</v>
      </c>
      <c r="I758" t="str">
        <f t="shared" si="58"/>
        <v>2017-01-01</v>
      </c>
      <c r="J758">
        <v>2017</v>
      </c>
      <c r="M758" t="s">
        <v>105</v>
      </c>
      <c r="N758" t="s">
        <v>107</v>
      </c>
      <c r="O758">
        <v>1</v>
      </c>
      <c r="P758">
        <v>1</v>
      </c>
      <c r="Q758" t="str">
        <f t="shared" si="60"/>
        <v>EF.1</v>
      </c>
      <c r="R758" t="str">
        <f t="shared" si="61"/>
        <v>EF.1.1</v>
      </c>
      <c r="S758" t="s">
        <v>106</v>
      </c>
      <c r="T758" s="20">
        <v>6756779</v>
      </c>
      <c r="V758" t="s">
        <v>108</v>
      </c>
      <c r="W758">
        <f t="shared" si="59"/>
        <v>6756779</v>
      </c>
      <c r="X758" t="s">
        <v>108</v>
      </c>
      <c r="Y758" t="s">
        <v>1900</v>
      </c>
      <c r="Z758">
        <v>74</v>
      </c>
      <c r="AA758">
        <v>7</v>
      </c>
      <c r="AB758" t="s">
        <v>41</v>
      </c>
      <c r="AL758">
        <v>77</v>
      </c>
    </row>
    <row r="759" spans="1:38" ht="13.25" customHeight="1" x14ac:dyDescent="0.15">
      <c r="A759" t="s">
        <v>31</v>
      </c>
      <c r="B759" t="s">
        <v>30</v>
      </c>
      <c r="C759" s="6" t="s">
        <v>32</v>
      </c>
      <c r="D759" s="6" t="s">
        <v>33</v>
      </c>
      <c r="E759" s="6" t="s">
        <v>34</v>
      </c>
      <c r="F759" s="6" t="s">
        <v>35</v>
      </c>
      <c r="G759" s="6" t="s">
        <v>35</v>
      </c>
      <c r="I759" t="str">
        <f t="shared" si="58"/>
        <v>2017-01-01</v>
      </c>
      <c r="J759">
        <v>2017</v>
      </c>
      <c r="M759" t="s">
        <v>181</v>
      </c>
      <c r="N759" t="s">
        <v>107</v>
      </c>
      <c r="O759">
        <v>1</v>
      </c>
      <c r="P759">
        <v>19</v>
      </c>
      <c r="Q759" t="str">
        <f t="shared" si="60"/>
        <v>EF.1</v>
      </c>
      <c r="R759" t="str">
        <f t="shared" si="61"/>
        <v>EF.1.19</v>
      </c>
      <c r="S759" t="s">
        <v>205</v>
      </c>
      <c r="T759">
        <v>412078</v>
      </c>
      <c r="U759" t="s">
        <v>165</v>
      </c>
      <c r="V759" t="s">
        <v>108</v>
      </c>
      <c r="W759">
        <f t="shared" si="59"/>
        <v>412078</v>
      </c>
      <c r="X759" t="s">
        <v>108</v>
      </c>
      <c r="Y759" t="s">
        <v>1900</v>
      </c>
      <c r="Z759">
        <v>79</v>
      </c>
      <c r="AB759" t="s">
        <v>41</v>
      </c>
      <c r="AL759">
        <v>405</v>
      </c>
    </row>
    <row r="760" spans="1:38" ht="13.25" customHeight="1" x14ac:dyDescent="0.15">
      <c r="A760" t="s">
        <v>31</v>
      </c>
      <c r="B760" t="s">
        <v>30</v>
      </c>
      <c r="C760" s="6" t="s">
        <v>32</v>
      </c>
      <c r="D760" s="6" t="s">
        <v>33</v>
      </c>
      <c r="E760" s="6" t="s">
        <v>34</v>
      </c>
      <c r="F760" s="6" t="s">
        <v>35</v>
      </c>
      <c r="G760" s="6" t="s">
        <v>35</v>
      </c>
      <c r="I760" t="str">
        <f t="shared" si="58"/>
        <v>2017-01-01</v>
      </c>
      <c r="J760">
        <v>2017</v>
      </c>
      <c r="M760" t="s">
        <v>224</v>
      </c>
      <c r="N760" t="s">
        <v>221</v>
      </c>
      <c r="O760">
        <v>1</v>
      </c>
      <c r="P760">
        <v>1</v>
      </c>
      <c r="Q760" t="str">
        <f t="shared" si="60"/>
        <v>WR.1</v>
      </c>
      <c r="R760" t="str">
        <f t="shared" si="61"/>
        <v>WR.1.1</v>
      </c>
      <c r="S760" t="s">
        <v>248</v>
      </c>
      <c r="T760">
        <v>1912934</v>
      </c>
      <c r="V760" t="s">
        <v>222</v>
      </c>
      <c r="W760">
        <f>T760/1000</f>
        <v>1912.934</v>
      </c>
      <c r="X760" t="s">
        <v>782</v>
      </c>
      <c r="Y760" t="s">
        <v>1900</v>
      </c>
      <c r="Z760">
        <v>80</v>
      </c>
      <c r="AB760" t="s">
        <v>41</v>
      </c>
      <c r="AL760">
        <v>468</v>
      </c>
    </row>
    <row r="761" spans="1:38" ht="13.25" customHeight="1" x14ac:dyDescent="0.15">
      <c r="A761" t="s">
        <v>31</v>
      </c>
      <c r="B761" t="s">
        <v>30</v>
      </c>
      <c r="C761" s="6" t="s">
        <v>32</v>
      </c>
      <c r="D761" s="6" t="s">
        <v>33</v>
      </c>
      <c r="E761" s="6" t="s">
        <v>34</v>
      </c>
      <c r="F761" s="6" t="s">
        <v>35</v>
      </c>
      <c r="G761" s="6" t="s">
        <v>35</v>
      </c>
      <c r="I761" t="str">
        <f t="shared" si="58"/>
        <v>2017-01-01</v>
      </c>
      <c r="J761">
        <v>2017</v>
      </c>
      <c r="M761" t="s">
        <v>2000</v>
      </c>
      <c r="N761" t="s">
        <v>221</v>
      </c>
      <c r="O761">
        <v>14</v>
      </c>
      <c r="P761">
        <v>2</v>
      </c>
      <c r="Q761" t="str">
        <f t="shared" si="60"/>
        <v>WR.14</v>
      </c>
      <c r="R761" t="str">
        <f t="shared" si="61"/>
        <v>WR.14.2</v>
      </c>
      <c r="S761" t="s">
        <v>259</v>
      </c>
      <c r="T761">
        <v>3235520</v>
      </c>
      <c r="V761" t="s">
        <v>222</v>
      </c>
      <c r="W761">
        <f>T761/1000</f>
        <v>3235.52</v>
      </c>
      <c r="X761" t="s">
        <v>782</v>
      </c>
      <c r="Y761" t="s">
        <v>1900</v>
      </c>
      <c r="Z761">
        <v>80</v>
      </c>
      <c r="AB761" t="s">
        <v>41</v>
      </c>
      <c r="AL761">
        <v>479</v>
      </c>
    </row>
    <row r="762" spans="1:38" ht="13.25" customHeight="1" x14ac:dyDescent="0.15">
      <c r="A762" t="s">
        <v>31</v>
      </c>
      <c r="B762" t="s">
        <v>30</v>
      </c>
      <c r="C762" s="6" t="s">
        <v>32</v>
      </c>
      <c r="D762" s="6" t="s">
        <v>33</v>
      </c>
      <c r="E762" s="6" t="s">
        <v>34</v>
      </c>
      <c r="F762" s="6" t="s">
        <v>35</v>
      </c>
      <c r="G762" s="6" t="s">
        <v>35</v>
      </c>
      <c r="I762" t="str">
        <f t="shared" si="58"/>
        <v>2017-01-01</v>
      </c>
      <c r="J762">
        <v>2017</v>
      </c>
      <c r="M762" t="s">
        <v>219</v>
      </c>
      <c r="N762" t="s">
        <v>221</v>
      </c>
      <c r="O762">
        <v>2</v>
      </c>
      <c r="P762">
        <v>1</v>
      </c>
      <c r="Q762" t="str">
        <f t="shared" si="60"/>
        <v>WR.2</v>
      </c>
      <c r="R762" t="str">
        <f t="shared" si="61"/>
        <v>WR.2.1</v>
      </c>
      <c r="S762" t="s">
        <v>230</v>
      </c>
      <c r="T762">
        <v>5148454</v>
      </c>
      <c r="V762" t="s">
        <v>222</v>
      </c>
      <c r="W762">
        <f>T762/1000</f>
        <v>5148.4539999999997</v>
      </c>
      <c r="X762" t="s">
        <v>782</v>
      </c>
      <c r="Y762" t="s">
        <v>1900</v>
      </c>
      <c r="Z762">
        <v>80</v>
      </c>
      <c r="AB762" t="s">
        <v>41</v>
      </c>
      <c r="AL762">
        <v>457</v>
      </c>
    </row>
    <row r="763" spans="1:38" ht="13.25" customHeight="1" x14ac:dyDescent="0.15">
      <c r="A763" t="s">
        <v>31</v>
      </c>
      <c r="B763" t="s">
        <v>30</v>
      </c>
      <c r="C763" s="6" t="s">
        <v>32</v>
      </c>
      <c r="D763" s="6" t="s">
        <v>33</v>
      </c>
      <c r="E763" s="6" t="s">
        <v>34</v>
      </c>
      <c r="F763" s="6" t="s">
        <v>35</v>
      </c>
      <c r="G763" s="6" t="s">
        <v>35</v>
      </c>
      <c r="I763" t="str">
        <f t="shared" si="58"/>
        <v>2017-01-01</v>
      </c>
      <c r="J763">
        <v>2017</v>
      </c>
      <c r="M763" t="s">
        <v>146</v>
      </c>
      <c r="N763" t="s">
        <v>38</v>
      </c>
      <c r="O763">
        <v>17</v>
      </c>
      <c r="P763">
        <v>14</v>
      </c>
      <c r="Q763" t="str">
        <f t="shared" si="60"/>
        <v>Em.17</v>
      </c>
      <c r="R763" t="str">
        <f t="shared" si="61"/>
        <v>Em.17.14</v>
      </c>
      <c r="S763" t="s">
        <v>147</v>
      </c>
      <c r="T763">
        <v>199</v>
      </c>
      <c r="V763" t="s">
        <v>73</v>
      </c>
      <c r="W763">
        <f>T763</f>
        <v>199</v>
      </c>
      <c r="X763" t="s">
        <v>73</v>
      </c>
      <c r="Y763" t="s">
        <v>1900</v>
      </c>
      <c r="Z763">
        <v>77</v>
      </c>
      <c r="AB763" t="s">
        <v>41</v>
      </c>
      <c r="AL763">
        <v>247</v>
      </c>
    </row>
    <row r="764" spans="1:38" ht="13.25" customHeight="1" x14ac:dyDescent="0.15">
      <c r="A764" t="s">
        <v>31</v>
      </c>
      <c r="B764" t="s">
        <v>30</v>
      </c>
      <c r="C764" s="6" t="s">
        <v>32</v>
      </c>
      <c r="D764" s="6" t="s">
        <v>33</v>
      </c>
      <c r="E764" s="6" t="s">
        <v>34</v>
      </c>
      <c r="F764" s="6" t="s">
        <v>35</v>
      </c>
      <c r="G764" s="6" t="s">
        <v>35</v>
      </c>
      <c r="I764" t="str">
        <f t="shared" si="58"/>
        <v>2017-01-01</v>
      </c>
      <c r="J764">
        <v>2017</v>
      </c>
      <c r="M764" t="s">
        <v>1968</v>
      </c>
      <c r="N764" t="s">
        <v>221</v>
      </c>
      <c r="O764">
        <v>1</v>
      </c>
      <c r="P764">
        <v>12</v>
      </c>
      <c r="Q764" t="str">
        <f t="shared" si="60"/>
        <v>WR.1</v>
      </c>
      <c r="R764" t="str">
        <f t="shared" si="61"/>
        <v>WR.1.12</v>
      </c>
      <c r="S764" t="s">
        <v>251</v>
      </c>
      <c r="T764">
        <v>2927</v>
      </c>
      <c r="V764" t="s">
        <v>222</v>
      </c>
      <c r="W764">
        <f>T764/1000</f>
        <v>2.927</v>
      </c>
      <c r="X764" t="s">
        <v>782</v>
      </c>
      <c r="Y764" t="s">
        <v>1900</v>
      </c>
      <c r="Z764">
        <v>80</v>
      </c>
      <c r="AB764" t="s">
        <v>41</v>
      </c>
      <c r="AL764">
        <v>471</v>
      </c>
    </row>
    <row r="765" spans="1:38" ht="13.25" customHeight="1" x14ac:dyDescent="0.15">
      <c r="A765" t="s">
        <v>31</v>
      </c>
      <c r="B765" t="s">
        <v>30</v>
      </c>
      <c r="C765" s="6" t="s">
        <v>32</v>
      </c>
      <c r="D765" s="6" t="s">
        <v>33</v>
      </c>
      <c r="E765" s="6" t="s">
        <v>34</v>
      </c>
      <c r="F765" s="6" t="s">
        <v>35</v>
      </c>
      <c r="G765" s="6" t="s">
        <v>35</v>
      </c>
      <c r="I765" t="str">
        <f t="shared" si="58"/>
        <v>2017-01-01</v>
      </c>
      <c r="J765">
        <v>2017</v>
      </c>
      <c r="M765" t="s">
        <v>1965</v>
      </c>
      <c r="N765" t="s">
        <v>221</v>
      </c>
      <c r="O765">
        <v>1</v>
      </c>
      <c r="P765">
        <v>10</v>
      </c>
      <c r="Q765" t="str">
        <f t="shared" si="60"/>
        <v>WR.1</v>
      </c>
      <c r="R765" t="str">
        <f t="shared" si="61"/>
        <v>WR.1.10</v>
      </c>
      <c r="S765" t="s">
        <v>249</v>
      </c>
      <c r="T765">
        <v>1775047</v>
      </c>
      <c r="V765" t="s">
        <v>222</v>
      </c>
      <c r="W765">
        <f>T765/1000</f>
        <v>1775.047</v>
      </c>
      <c r="X765" t="s">
        <v>782</v>
      </c>
      <c r="Y765" t="s">
        <v>1900</v>
      </c>
      <c r="Z765">
        <v>80</v>
      </c>
      <c r="AB765" t="s">
        <v>41</v>
      </c>
      <c r="AL765">
        <v>469</v>
      </c>
    </row>
    <row r="766" spans="1:38" ht="13.25" customHeight="1" x14ac:dyDescent="0.15">
      <c r="A766" t="s">
        <v>31</v>
      </c>
      <c r="B766" t="s">
        <v>30</v>
      </c>
      <c r="C766" s="6" t="s">
        <v>32</v>
      </c>
      <c r="D766" s="6" t="s">
        <v>33</v>
      </c>
      <c r="E766" s="6" t="s">
        <v>34</v>
      </c>
      <c r="F766" s="6" t="s">
        <v>35</v>
      </c>
      <c r="G766" s="6" t="s">
        <v>35</v>
      </c>
      <c r="I766" t="str">
        <f t="shared" si="58"/>
        <v>2017-01-01</v>
      </c>
      <c r="J766">
        <v>2017</v>
      </c>
      <c r="M766" t="s">
        <v>1971</v>
      </c>
      <c r="N766" t="s">
        <v>221</v>
      </c>
      <c r="O766">
        <v>1</v>
      </c>
      <c r="P766">
        <v>15</v>
      </c>
      <c r="Q766" t="str">
        <f t="shared" si="60"/>
        <v>WR.1</v>
      </c>
      <c r="R766" t="str">
        <f t="shared" si="61"/>
        <v>WR.1.15</v>
      </c>
      <c r="S766" t="s">
        <v>254</v>
      </c>
      <c r="T766">
        <v>109653</v>
      </c>
      <c r="V766" t="s">
        <v>222</v>
      </c>
      <c r="W766">
        <f>T766/1000</f>
        <v>109.65300000000001</v>
      </c>
      <c r="X766" t="s">
        <v>782</v>
      </c>
      <c r="Y766" t="s">
        <v>1900</v>
      </c>
      <c r="Z766">
        <v>80</v>
      </c>
      <c r="AB766" t="s">
        <v>41</v>
      </c>
      <c r="AL766">
        <v>474</v>
      </c>
    </row>
    <row r="767" spans="1:38" ht="13.25" customHeight="1" x14ac:dyDescent="0.15">
      <c r="A767" t="s">
        <v>31</v>
      </c>
      <c r="B767" t="s">
        <v>30</v>
      </c>
      <c r="C767" s="6" t="s">
        <v>32</v>
      </c>
      <c r="D767" s="6" t="s">
        <v>33</v>
      </c>
      <c r="E767" s="6" t="s">
        <v>34</v>
      </c>
      <c r="F767" s="6" t="s">
        <v>35</v>
      </c>
      <c r="G767" s="6" t="s">
        <v>35</v>
      </c>
      <c r="I767" t="str">
        <f t="shared" si="58"/>
        <v>2017-01-01</v>
      </c>
      <c r="J767">
        <v>2017</v>
      </c>
      <c r="M767" t="s">
        <v>1970</v>
      </c>
      <c r="N767" t="s">
        <v>221</v>
      </c>
      <c r="O767">
        <v>1</v>
      </c>
      <c r="P767">
        <v>14</v>
      </c>
      <c r="Q767" t="str">
        <f t="shared" si="60"/>
        <v>WR.1</v>
      </c>
      <c r="R767" t="str">
        <f t="shared" si="61"/>
        <v>WR.1.14</v>
      </c>
      <c r="S767" t="s">
        <v>253</v>
      </c>
      <c r="T767">
        <v>25308</v>
      </c>
      <c r="V767" t="s">
        <v>222</v>
      </c>
      <c r="W767">
        <f>T767/1000</f>
        <v>25.308</v>
      </c>
      <c r="X767" t="s">
        <v>782</v>
      </c>
      <c r="Y767" t="s">
        <v>1900</v>
      </c>
      <c r="Z767">
        <v>80</v>
      </c>
      <c r="AB767" t="s">
        <v>41</v>
      </c>
      <c r="AL767">
        <v>473</v>
      </c>
    </row>
    <row r="768" spans="1:38" ht="13.25" customHeight="1" x14ac:dyDescent="0.15">
      <c r="A768" t="s">
        <v>31</v>
      </c>
      <c r="B768" t="s">
        <v>30</v>
      </c>
      <c r="C768" s="6" t="s">
        <v>32</v>
      </c>
      <c r="D768" s="6" t="s">
        <v>33</v>
      </c>
      <c r="E768" s="6" t="s">
        <v>34</v>
      </c>
      <c r="F768" s="6" t="s">
        <v>35</v>
      </c>
      <c r="G768" s="6" t="s">
        <v>35</v>
      </c>
      <c r="I768" t="str">
        <f t="shared" si="58"/>
        <v>2017-01-01</v>
      </c>
      <c r="J768">
        <v>2017</v>
      </c>
      <c r="M768" t="s">
        <v>1969</v>
      </c>
      <c r="N768" t="s">
        <v>221</v>
      </c>
      <c r="O768">
        <v>1</v>
      </c>
      <c r="P768">
        <v>13</v>
      </c>
      <c r="Q768" t="str">
        <f t="shared" si="60"/>
        <v>WR.1</v>
      </c>
      <c r="R768" t="str">
        <f t="shared" si="61"/>
        <v>WR.1.13</v>
      </c>
      <c r="S768" t="s">
        <v>252</v>
      </c>
      <c r="V768" t="s">
        <v>222</v>
      </c>
      <c r="X768" t="s">
        <v>782</v>
      </c>
      <c r="Y768" t="s">
        <v>1900</v>
      </c>
      <c r="Z768">
        <v>80</v>
      </c>
      <c r="AB768" t="s">
        <v>41</v>
      </c>
      <c r="AL768">
        <v>472</v>
      </c>
    </row>
    <row r="769" spans="1:38" ht="13.25" customHeight="1" x14ac:dyDescent="0.15">
      <c r="A769" t="s">
        <v>31</v>
      </c>
      <c r="B769" t="s">
        <v>30</v>
      </c>
      <c r="C769" s="6" t="s">
        <v>32</v>
      </c>
      <c r="D769" s="6" t="s">
        <v>33</v>
      </c>
      <c r="E769" s="6" t="s">
        <v>34</v>
      </c>
      <c r="F769" s="6" t="s">
        <v>35</v>
      </c>
      <c r="G769" s="6" t="s">
        <v>35</v>
      </c>
      <c r="I769" t="str">
        <f t="shared" si="58"/>
        <v>2017-01-01</v>
      </c>
      <c r="J769">
        <v>2017</v>
      </c>
      <c r="M769" t="s">
        <v>1967</v>
      </c>
      <c r="N769" t="s">
        <v>221</v>
      </c>
      <c r="O769">
        <v>1</v>
      </c>
      <c r="P769">
        <v>11</v>
      </c>
      <c r="Q769" t="str">
        <f t="shared" si="60"/>
        <v>WR.1</v>
      </c>
      <c r="R769" t="str">
        <f t="shared" si="61"/>
        <v>WR.1.11</v>
      </c>
      <c r="S769" t="s">
        <v>250</v>
      </c>
      <c r="V769" t="s">
        <v>222</v>
      </c>
      <c r="X769" t="s">
        <v>782</v>
      </c>
      <c r="Y769" t="s">
        <v>1900</v>
      </c>
      <c r="Z769">
        <v>80</v>
      </c>
      <c r="AB769" t="s">
        <v>41</v>
      </c>
      <c r="AL769">
        <v>470</v>
      </c>
    </row>
    <row r="770" spans="1:38" ht="13.25" customHeight="1" x14ac:dyDescent="0.15">
      <c r="A770" t="s">
        <v>31</v>
      </c>
      <c r="B770" t="s">
        <v>30</v>
      </c>
      <c r="C770" s="6" t="s">
        <v>32</v>
      </c>
      <c r="D770" s="6" t="s">
        <v>33</v>
      </c>
      <c r="E770" s="6" t="s">
        <v>34</v>
      </c>
      <c r="F770" s="6" t="s">
        <v>35</v>
      </c>
      <c r="G770" s="6" t="s">
        <v>35</v>
      </c>
      <c r="I770" t="str">
        <f t="shared" ref="I770:I833" si="62">_xlfn.CONCAT(SUBSTITUTE(J770,"FY","20"),"-01-01")</f>
        <v>2017-01-01</v>
      </c>
      <c r="J770">
        <v>2017</v>
      </c>
      <c r="M770" t="s">
        <v>224</v>
      </c>
      <c r="N770" t="s">
        <v>221</v>
      </c>
      <c r="O770">
        <v>1</v>
      </c>
      <c r="P770">
        <v>1</v>
      </c>
      <c r="Q770" t="str">
        <f t="shared" si="60"/>
        <v>WR.1</v>
      </c>
      <c r="R770" t="str">
        <f t="shared" si="61"/>
        <v>WR.1.1</v>
      </c>
      <c r="S770" t="s">
        <v>1927</v>
      </c>
      <c r="T770">
        <v>1912934</v>
      </c>
      <c r="V770" t="s">
        <v>222</v>
      </c>
      <c r="W770">
        <f>T770</f>
        <v>1912934</v>
      </c>
      <c r="X770" t="s">
        <v>222</v>
      </c>
      <c r="Y770" t="s">
        <v>1900</v>
      </c>
      <c r="Z770">
        <v>75</v>
      </c>
      <c r="AB770" t="s">
        <v>41</v>
      </c>
      <c r="AL770">
        <v>110</v>
      </c>
    </row>
    <row r="771" spans="1:38" ht="13.25" customHeight="1" x14ac:dyDescent="0.15">
      <c r="A771" t="s">
        <v>31</v>
      </c>
      <c r="B771" t="s">
        <v>30</v>
      </c>
      <c r="C771" s="6" t="s">
        <v>32</v>
      </c>
      <c r="D771" s="6" t="s">
        <v>33</v>
      </c>
      <c r="E771" s="6" t="s">
        <v>34</v>
      </c>
      <c r="F771" s="6" t="s">
        <v>35</v>
      </c>
      <c r="G771" s="6" t="s">
        <v>35</v>
      </c>
      <c r="I771" t="str">
        <f t="shared" si="62"/>
        <v>2017-01-01</v>
      </c>
      <c r="J771">
        <v>2017</v>
      </c>
      <c r="M771" t="s">
        <v>1999</v>
      </c>
      <c r="N771" t="s">
        <v>221</v>
      </c>
      <c r="O771">
        <v>14</v>
      </c>
      <c r="P771">
        <v>1</v>
      </c>
      <c r="Q771" t="str">
        <f t="shared" si="60"/>
        <v>WR.14</v>
      </c>
      <c r="R771" t="str">
        <f t="shared" si="61"/>
        <v>WR.14.1</v>
      </c>
      <c r="S771" t="s">
        <v>1926</v>
      </c>
      <c r="T771">
        <v>3235520</v>
      </c>
      <c r="V771" t="s">
        <v>222</v>
      </c>
      <c r="W771">
        <f>T771</f>
        <v>3235520</v>
      </c>
      <c r="X771" t="s">
        <v>222</v>
      </c>
      <c r="Y771" t="s">
        <v>1900</v>
      </c>
      <c r="Z771">
        <v>75</v>
      </c>
      <c r="AB771" t="s">
        <v>41</v>
      </c>
      <c r="AL771">
        <v>111</v>
      </c>
    </row>
    <row r="772" spans="1:38" ht="13.25" customHeight="1" x14ac:dyDescent="0.15">
      <c r="A772" t="s">
        <v>31</v>
      </c>
      <c r="B772" t="s">
        <v>30</v>
      </c>
      <c r="C772" s="6" t="s">
        <v>32</v>
      </c>
      <c r="D772" s="6" t="s">
        <v>33</v>
      </c>
      <c r="E772" s="6" t="s">
        <v>34</v>
      </c>
      <c r="F772" s="6" t="s">
        <v>35</v>
      </c>
      <c r="G772" s="6" t="s">
        <v>35</v>
      </c>
      <c r="I772" t="str">
        <f t="shared" si="62"/>
        <v>2017-01-01</v>
      </c>
      <c r="J772">
        <v>2017</v>
      </c>
      <c r="M772" t="s">
        <v>1979</v>
      </c>
      <c r="N772" t="s">
        <v>221</v>
      </c>
      <c r="O772">
        <v>2</v>
      </c>
      <c r="P772">
        <v>12</v>
      </c>
      <c r="Q772" t="str">
        <f t="shared" si="60"/>
        <v>WR.2</v>
      </c>
      <c r="R772" t="str">
        <f t="shared" si="61"/>
        <v>WR.2.12</v>
      </c>
      <c r="S772" t="s">
        <v>236</v>
      </c>
      <c r="T772">
        <v>16517</v>
      </c>
      <c r="V772" t="s">
        <v>222</v>
      </c>
      <c r="W772">
        <f>T772/1000</f>
        <v>16.516999999999999</v>
      </c>
      <c r="X772" t="s">
        <v>782</v>
      </c>
      <c r="Y772" t="s">
        <v>1900</v>
      </c>
      <c r="Z772">
        <v>80</v>
      </c>
      <c r="AB772" t="s">
        <v>41</v>
      </c>
      <c r="AL772">
        <v>460</v>
      </c>
    </row>
    <row r="773" spans="1:38" ht="13.25" customHeight="1" x14ac:dyDescent="0.15">
      <c r="A773" t="s">
        <v>31</v>
      </c>
      <c r="B773" t="s">
        <v>30</v>
      </c>
      <c r="C773" s="6" t="s">
        <v>32</v>
      </c>
      <c r="D773" s="6" t="s">
        <v>33</v>
      </c>
      <c r="E773" s="6" t="s">
        <v>34</v>
      </c>
      <c r="F773" s="6" t="s">
        <v>35</v>
      </c>
      <c r="G773" s="6" t="s">
        <v>35</v>
      </c>
      <c r="I773" t="str">
        <f t="shared" si="62"/>
        <v>2017-01-01</v>
      </c>
      <c r="J773">
        <v>2017</v>
      </c>
      <c r="M773" t="s">
        <v>1977</v>
      </c>
      <c r="N773" t="s">
        <v>221</v>
      </c>
      <c r="O773">
        <v>2</v>
      </c>
      <c r="P773">
        <v>10</v>
      </c>
      <c r="Q773" t="str">
        <f t="shared" si="60"/>
        <v>WR.2</v>
      </c>
      <c r="R773" t="str">
        <f t="shared" si="61"/>
        <v>WR.2.10</v>
      </c>
      <c r="S773" t="s">
        <v>232</v>
      </c>
      <c r="T773">
        <v>4931662</v>
      </c>
      <c r="V773" t="s">
        <v>222</v>
      </c>
      <c r="W773">
        <f>T773/1000</f>
        <v>4931.6620000000003</v>
      </c>
      <c r="X773" t="s">
        <v>782</v>
      </c>
      <c r="Y773" t="s">
        <v>1900</v>
      </c>
      <c r="Z773">
        <v>80</v>
      </c>
      <c r="AB773" t="s">
        <v>41</v>
      </c>
      <c r="AL773">
        <v>458</v>
      </c>
    </row>
    <row r="774" spans="1:38" ht="13.25" customHeight="1" x14ac:dyDescent="0.15">
      <c r="A774" t="s">
        <v>31</v>
      </c>
      <c r="B774" t="s">
        <v>30</v>
      </c>
      <c r="C774" s="6" t="s">
        <v>32</v>
      </c>
      <c r="D774" s="6" t="s">
        <v>33</v>
      </c>
      <c r="E774" s="6" t="s">
        <v>34</v>
      </c>
      <c r="F774" s="6" t="s">
        <v>35</v>
      </c>
      <c r="G774" s="6" t="s">
        <v>35</v>
      </c>
      <c r="I774" t="str">
        <f t="shared" si="62"/>
        <v>2017-01-01</v>
      </c>
      <c r="J774">
        <v>2017</v>
      </c>
      <c r="M774" t="s">
        <v>1982</v>
      </c>
      <c r="N774" t="s">
        <v>221</v>
      </c>
      <c r="O774">
        <v>2</v>
      </c>
      <c r="P774">
        <v>15</v>
      </c>
      <c r="Q774" t="str">
        <f t="shared" si="60"/>
        <v>WR.2</v>
      </c>
      <c r="R774" t="str">
        <f t="shared" si="61"/>
        <v>WR.2.15</v>
      </c>
      <c r="S774" t="s">
        <v>242</v>
      </c>
      <c r="T774">
        <v>109653</v>
      </c>
      <c r="V774" t="s">
        <v>222</v>
      </c>
      <c r="W774">
        <f>T774/1000</f>
        <v>109.65300000000001</v>
      </c>
      <c r="X774" t="s">
        <v>782</v>
      </c>
      <c r="Y774" t="s">
        <v>1900</v>
      </c>
      <c r="Z774">
        <v>80</v>
      </c>
      <c r="AB774" t="s">
        <v>41</v>
      </c>
      <c r="AL774">
        <v>463</v>
      </c>
    </row>
    <row r="775" spans="1:38" ht="13.25" customHeight="1" x14ac:dyDescent="0.15">
      <c r="A775" t="s">
        <v>31</v>
      </c>
      <c r="B775" t="s">
        <v>30</v>
      </c>
      <c r="C775" s="6" t="s">
        <v>32</v>
      </c>
      <c r="D775" s="6" t="s">
        <v>33</v>
      </c>
      <c r="E775" s="6" t="s">
        <v>34</v>
      </c>
      <c r="F775" s="6" t="s">
        <v>35</v>
      </c>
      <c r="G775" s="6" t="s">
        <v>35</v>
      </c>
      <c r="I775" t="str">
        <f t="shared" si="62"/>
        <v>2017-01-01</v>
      </c>
      <c r="J775">
        <v>2017</v>
      </c>
      <c r="M775" t="s">
        <v>1981</v>
      </c>
      <c r="N775" t="s">
        <v>221</v>
      </c>
      <c r="O775">
        <v>2</v>
      </c>
      <c r="P775">
        <v>14</v>
      </c>
      <c r="Q775" t="str">
        <f t="shared" si="60"/>
        <v>WR.2</v>
      </c>
      <c r="R775" t="str">
        <f t="shared" si="61"/>
        <v>WR.2.14</v>
      </c>
      <c r="S775" t="s">
        <v>240</v>
      </c>
      <c r="T775">
        <v>90622</v>
      </c>
      <c r="V775" t="s">
        <v>222</v>
      </c>
      <c r="W775">
        <f>T775/1000</f>
        <v>90.622</v>
      </c>
      <c r="X775" t="s">
        <v>782</v>
      </c>
      <c r="Y775" t="s">
        <v>1900</v>
      </c>
      <c r="Z775">
        <v>80</v>
      </c>
      <c r="AB775" t="s">
        <v>41</v>
      </c>
      <c r="AL775">
        <v>462</v>
      </c>
    </row>
    <row r="776" spans="1:38" ht="13.25" customHeight="1" x14ac:dyDescent="0.15">
      <c r="A776" t="s">
        <v>31</v>
      </c>
      <c r="B776" t="s">
        <v>30</v>
      </c>
      <c r="C776" s="6" t="s">
        <v>32</v>
      </c>
      <c r="D776" s="6" t="s">
        <v>33</v>
      </c>
      <c r="E776" s="6" t="s">
        <v>34</v>
      </c>
      <c r="F776" s="6" t="s">
        <v>35</v>
      </c>
      <c r="G776" s="6" t="s">
        <v>35</v>
      </c>
      <c r="I776" t="str">
        <f t="shared" si="62"/>
        <v>2017-01-01</v>
      </c>
      <c r="J776">
        <v>2017</v>
      </c>
      <c r="M776" t="s">
        <v>1980</v>
      </c>
      <c r="N776" t="s">
        <v>221</v>
      </c>
      <c r="O776">
        <v>2</v>
      </c>
      <c r="P776">
        <v>13</v>
      </c>
      <c r="Q776" t="str">
        <f t="shared" si="60"/>
        <v>WR.2</v>
      </c>
      <c r="R776" t="str">
        <f t="shared" si="61"/>
        <v>WR.2.13</v>
      </c>
      <c r="S776" t="s">
        <v>238</v>
      </c>
      <c r="V776" t="s">
        <v>222</v>
      </c>
      <c r="X776" t="s">
        <v>782</v>
      </c>
      <c r="Y776" t="s">
        <v>1900</v>
      </c>
      <c r="Z776">
        <v>80</v>
      </c>
      <c r="AB776" t="s">
        <v>41</v>
      </c>
      <c r="AL776">
        <v>461</v>
      </c>
    </row>
    <row r="777" spans="1:38" ht="13.25" customHeight="1" x14ac:dyDescent="0.15">
      <c r="A777" t="s">
        <v>31</v>
      </c>
      <c r="B777" t="s">
        <v>30</v>
      </c>
      <c r="C777" s="6" t="s">
        <v>32</v>
      </c>
      <c r="D777" s="6" t="s">
        <v>33</v>
      </c>
      <c r="E777" s="6" t="s">
        <v>34</v>
      </c>
      <c r="F777" s="6" t="s">
        <v>35</v>
      </c>
      <c r="G777" s="6" t="s">
        <v>35</v>
      </c>
      <c r="I777" t="str">
        <f t="shared" si="62"/>
        <v>2017-01-01</v>
      </c>
      <c r="J777">
        <v>2017</v>
      </c>
      <c r="M777" t="s">
        <v>1978</v>
      </c>
      <c r="N777" t="s">
        <v>221</v>
      </c>
      <c r="O777">
        <v>2</v>
      </c>
      <c r="P777">
        <v>11</v>
      </c>
      <c r="Q777" t="str">
        <f t="shared" si="60"/>
        <v>WR.2</v>
      </c>
      <c r="R777" t="str">
        <f t="shared" si="61"/>
        <v>WR.2.11</v>
      </c>
      <c r="S777" t="s">
        <v>234</v>
      </c>
      <c r="V777" t="s">
        <v>222</v>
      </c>
      <c r="X777" t="s">
        <v>782</v>
      </c>
      <c r="Y777" t="s">
        <v>1900</v>
      </c>
      <c r="Z777">
        <v>80</v>
      </c>
      <c r="AB777" t="s">
        <v>41</v>
      </c>
      <c r="AL777">
        <v>459</v>
      </c>
    </row>
    <row r="778" spans="1:38" ht="13.25" customHeight="1" x14ac:dyDescent="0.15">
      <c r="A778" t="s">
        <v>31</v>
      </c>
      <c r="B778" t="s">
        <v>30</v>
      </c>
      <c r="C778" s="6" t="s">
        <v>32</v>
      </c>
      <c r="D778" s="6" t="s">
        <v>33</v>
      </c>
      <c r="E778" s="6" t="s">
        <v>34</v>
      </c>
      <c r="F778" s="6" t="s">
        <v>35</v>
      </c>
      <c r="G778" s="6" t="s">
        <v>35</v>
      </c>
      <c r="I778" t="str">
        <f t="shared" si="62"/>
        <v>2017-01-01</v>
      </c>
      <c r="J778">
        <v>2017</v>
      </c>
      <c r="M778" t="s">
        <v>219</v>
      </c>
      <c r="N778" t="s">
        <v>221</v>
      </c>
      <c r="O778">
        <v>2</v>
      </c>
      <c r="P778">
        <v>1</v>
      </c>
      <c r="Q778" t="str">
        <f t="shared" si="60"/>
        <v>WR.2</v>
      </c>
      <c r="R778" t="str">
        <f t="shared" si="61"/>
        <v>WR.2.1</v>
      </c>
      <c r="S778" t="s">
        <v>1925</v>
      </c>
      <c r="T778">
        <v>5148454</v>
      </c>
      <c r="V778" t="s">
        <v>222</v>
      </c>
      <c r="W778">
        <f t="shared" ref="W778:W789" si="63">T778</f>
        <v>5148454</v>
      </c>
      <c r="X778" t="s">
        <v>222</v>
      </c>
      <c r="Y778" t="s">
        <v>1900</v>
      </c>
      <c r="Z778">
        <v>75</v>
      </c>
      <c r="AB778" t="s">
        <v>41</v>
      </c>
      <c r="AL778">
        <v>109</v>
      </c>
    </row>
    <row r="779" spans="1:38" ht="13.25" customHeight="1" x14ac:dyDescent="0.15">
      <c r="A779" t="s">
        <v>31</v>
      </c>
      <c r="B779" t="s">
        <v>30</v>
      </c>
      <c r="C779" s="6" t="s">
        <v>32</v>
      </c>
      <c r="D779" s="6" t="s">
        <v>33</v>
      </c>
      <c r="E779" s="6" t="s">
        <v>34</v>
      </c>
      <c r="F779" s="6" t="s">
        <v>35</v>
      </c>
      <c r="G779" s="6" t="s">
        <v>35</v>
      </c>
      <c r="H779" t="s">
        <v>76</v>
      </c>
      <c r="I779" t="str">
        <f t="shared" si="62"/>
        <v>2018-01-01</v>
      </c>
      <c r="J779">
        <v>2018</v>
      </c>
      <c r="M779" t="s">
        <v>74</v>
      </c>
      <c r="N779" t="s">
        <v>38</v>
      </c>
      <c r="O779">
        <v>4</v>
      </c>
      <c r="P779">
        <v>8</v>
      </c>
      <c r="Q779" t="str">
        <f t="shared" si="60"/>
        <v>Em.4</v>
      </c>
      <c r="R779" t="str">
        <f t="shared" si="61"/>
        <v>Em.4.8</v>
      </c>
      <c r="S779" t="s">
        <v>77</v>
      </c>
      <c r="T779">
        <v>4</v>
      </c>
      <c r="V779" t="s">
        <v>73</v>
      </c>
      <c r="W779">
        <f t="shared" si="63"/>
        <v>4</v>
      </c>
      <c r="X779" t="s">
        <v>73</v>
      </c>
      <c r="Y779" t="s">
        <v>1900</v>
      </c>
      <c r="Z779">
        <v>76</v>
      </c>
      <c r="AB779" t="s">
        <v>41</v>
      </c>
      <c r="AL779">
        <v>173</v>
      </c>
    </row>
    <row r="780" spans="1:38" ht="13.25" customHeight="1" x14ac:dyDescent="0.15">
      <c r="A780" t="s">
        <v>31</v>
      </c>
      <c r="B780" t="s">
        <v>30</v>
      </c>
      <c r="C780" s="6" t="s">
        <v>32</v>
      </c>
      <c r="D780" s="6" t="s">
        <v>33</v>
      </c>
      <c r="E780" s="6" t="s">
        <v>34</v>
      </c>
      <c r="F780" s="6" t="s">
        <v>35</v>
      </c>
      <c r="G780" s="6" t="s">
        <v>35</v>
      </c>
      <c r="H780" t="s">
        <v>76</v>
      </c>
      <c r="I780" t="str">
        <f t="shared" si="62"/>
        <v>2018-01-01</v>
      </c>
      <c r="J780">
        <v>2018</v>
      </c>
      <c r="M780" t="s">
        <v>109</v>
      </c>
      <c r="N780" t="s">
        <v>107</v>
      </c>
      <c r="O780">
        <v>1</v>
      </c>
      <c r="P780">
        <v>4</v>
      </c>
      <c r="Q780" t="str">
        <f t="shared" si="60"/>
        <v>EF.1</v>
      </c>
      <c r="R780" t="str">
        <f t="shared" si="61"/>
        <v>EF.1.4</v>
      </c>
      <c r="S780" t="s">
        <v>159</v>
      </c>
      <c r="T780">
        <v>804024</v>
      </c>
      <c r="V780" t="s">
        <v>108</v>
      </c>
      <c r="W780">
        <f t="shared" si="63"/>
        <v>804024</v>
      </c>
      <c r="X780" t="s">
        <v>108</v>
      </c>
      <c r="Y780" t="s">
        <v>1900</v>
      </c>
      <c r="Z780">
        <v>78</v>
      </c>
      <c r="AB780" t="s">
        <v>41</v>
      </c>
      <c r="AL780">
        <v>324</v>
      </c>
    </row>
    <row r="781" spans="1:38" ht="13.25" customHeight="1" x14ac:dyDescent="0.15">
      <c r="A781" t="s">
        <v>31</v>
      </c>
      <c r="B781" t="s">
        <v>30</v>
      </c>
      <c r="C781" s="6" t="s">
        <v>32</v>
      </c>
      <c r="D781" s="6" t="s">
        <v>33</v>
      </c>
      <c r="E781" s="6" t="s">
        <v>34</v>
      </c>
      <c r="F781" s="6" t="s">
        <v>35</v>
      </c>
      <c r="G781" s="6" t="s">
        <v>35</v>
      </c>
      <c r="H781" t="s">
        <v>76</v>
      </c>
      <c r="I781" t="str">
        <f t="shared" si="62"/>
        <v>2018-01-01</v>
      </c>
      <c r="J781">
        <v>2018</v>
      </c>
      <c r="M781" t="s">
        <v>163</v>
      </c>
      <c r="N781" t="s">
        <v>107</v>
      </c>
      <c r="O781">
        <v>1</v>
      </c>
      <c r="P781">
        <v>14</v>
      </c>
      <c r="Q781" t="str">
        <f t="shared" si="60"/>
        <v>EF.1</v>
      </c>
      <c r="R781" t="str">
        <f t="shared" si="61"/>
        <v>EF.1.14</v>
      </c>
      <c r="S781" t="s">
        <v>164</v>
      </c>
      <c r="V781" t="s">
        <v>108</v>
      </c>
      <c r="W781">
        <f t="shared" si="63"/>
        <v>0</v>
      </c>
      <c r="X781" t="s">
        <v>108</v>
      </c>
      <c r="Y781" t="s">
        <v>1900</v>
      </c>
      <c r="Z781">
        <v>78</v>
      </c>
      <c r="AB781" t="s">
        <v>41</v>
      </c>
      <c r="AL781">
        <v>328</v>
      </c>
    </row>
    <row r="782" spans="1:38" ht="13.25" customHeight="1" x14ac:dyDescent="0.15">
      <c r="A782" t="s">
        <v>31</v>
      </c>
      <c r="B782" t="s">
        <v>30</v>
      </c>
      <c r="C782" s="6" t="s">
        <v>32</v>
      </c>
      <c r="D782" s="6" t="s">
        <v>33</v>
      </c>
      <c r="E782" s="6" t="s">
        <v>34</v>
      </c>
      <c r="F782" s="6" t="s">
        <v>35</v>
      </c>
      <c r="G782" s="6" t="s">
        <v>35</v>
      </c>
      <c r="H782" t="s">
        <v>76</v>
      </c>
      <c r="I782" t="str">
        <f t="shared" si="62"/>
        <v>2018-01-01</v>
      </c>
      <c r="J782">
        <v>2018</v>
      </c>
      <c r="M782" t="s">
        <v>181</v>
      </c>
      <c r="N782" t="s">
        <v>107</v>
      </c>
      <c r="O782">
        <v>1</v>
      </c>
      <c r="P782">
        <v>19</v>
      </c>
      <c r="Q782" t="str">
        <f t="shared" si="60"/>
        <v>EF.1</v>
      </c>
      <c r="R782" t="str">
        <f t="shared" si="61"/>
        <v>EF.1.19</v>
      </c>
      <c r="S782" t="s">
        <v>207</v>
      </c>
      <c r="T782">
        <v>20440</v>
      </c>
      <c r="U782" t="s">
        <v>165</v>
      </c>
      <c r="V782" t="s">
        <v>108</v>
      </c>
      <c r="W782">
        <f t="shared" si="63"/>
        <v>20440</v>
      </c>
      <c r="X782" t="s">
        <v>108</v>
      </c>
      <c r="Y782" t="s">
        <v>1900</v>
      </c>
      <c r="Z782">
        <v>79</v>
      </c>
      <c r="AB782" t="s">
        <v>41</v>
      </c>
      <c r="AL782">
        <v>419</v>
      </c>
    </row>
    <row r="783" spans="1:38" ht="13.25" customHeight="1" x14ac:dyDescent="0.15">
      <c r="A783" t="s">
        <v>31</v>
      </c>
      <c r="B783" t="s">
        <v>30</v>
      </c>
      <c r="C783" s="6" t="s">
        <v>32</v>
      </c>
      <c r="D783" s="6" t="s">
        <v>33</v>
      </c>
      <c r="E783" s="6" t="s">
        <v>34</v>
      </c>
      <c r="F783" s="6" t="s">
        <v>35</v>
      </c>
      <c r="G783" s="6" t="s">
        <v>35</v>
      </c>
      <c r="H783" t="s">
        <v>76</v>
      </c>
      <c r="I783" t="str">
        <f t="shared" si="62"/>
        <v>2018-01-01</v>
      </c>
      <c r="J783">
        <v>2018</v>
      </c>
      <c r="M783" t="s">
        <v>152</v>
      </c>
      <c r="N783" t="s">
        <v>38</v>
      </c>
      <c r="O783">
        <v>17</v>
      </c>
      <c r="P783">
        <v>10</v>
      </c>
      <c r="Q783" t="str">
        <f t="shared" si="60"/>
        <v>Em.17</v>
      </c>
      <c r="R783" t="str">
        <f t="shared" si="61"/>
        <v>Em.17.10</v>
      </c>
      <c r="S783" t="s">
        <v>136</v>
      </c>
      <c r="T783">
        <v>6</v>
      </c>
      <c r="V783" t="s">
        <v>73</v>
      </c>
      <c r="W783">
        <f t="shared" si="63"/>
        <v>6</v>
      </c>
      <c r="X783" t="s">
        <v>73</v>
      </c>
      <c r="Y783" t="s">
        <v>1900</v>
      </c>
      <c r="Z783">
        <v>77</v>
      </c>
      <c r="AB783" t="s">
        <v>41</v>
      </c>
      <c r="AL783">
        <v>256</v>
      </c>
    </row>
    <row r="784" spans="1:38" ht="13.25" customHeight="1" x14ac:dyDescent="0.15">
      <c r="A784" t="s">
        <v>31</v>
      </c>
      <c r="B784" t="s">
        <v>30</v>
      </c>
      <c r="C784" s="6" t="s">
        <v>32</v>
      </c>
      <c r="D784" s="6" t="s">
        <v>33</v>
      </c>
      <c r="E784" s="6" t="s">
        <v>34</v>
      </c>
      <c r="F784" s="6" t="s">
        <v>35</v>
      </c>
      <c r="G784" s="6" t="s">
        <v>35</v>
      </c>
      <c r="H784" t="s">
        <v>76</v>
      </c>
      <c r="I784" t="str">
        <f t="shared" si="62"/>
        <v>2018-01-01</v>
      </c>
      <c r="J784">
        <v>2018</v>
      </c>
      <c r="M784" t="s">
        <v>181</v>
      </c>
      <c r="N784" t="s">
        <v>107</v>
      </c>
      <c r="O784">
        <v>1</v>
      </c>
      <c r="P784">
        <v>19</v>
      </c>
      <c r="Q784" t="str">
        <f t="shared" si="60"/>
        <v>EF.1</v>
      </c>
      <c r="R784" t="str">
        <f t="shared" si="61"/>
        <v>EF.1.19</v>
      </c>
      <c r="S784" t="s">
        <v>182</v>
      </c>
      <c r="T784">
        <v>804024</v>
      </c>
      <c r="V784" t="s">
        <v>108</v>
      </c>
      <c r="W784">
        <f t="shared" si="63"/>
        <v>804024</v>
      </c>
      <c r="X784" t="s">
        <v>108</v>
      </c>
      <c r="Y784" t="s">
        <v>1900</v>
      </c>
      <c r="Z784">
        <v>79</v>
      </c>
      <c r="AB784" t="s">
        <v>41</v>
      </c>
      <c r="AL784">
        <v>375</v>
      </c>
    </row>
    <row r="785" spans="1:38" ht="13.25" customHeight="1" x14ac:dyDescent="0.15">
      <c r="A785" t="s">
        <v>31</v>
      </c>
      <c r="B785" t="s">
        <v>30</v>
      </c>
      <c r="C785" s="6" t="s">
        <v>32</v>
      </c>
      <c r="D785" s="6" t="s">
        <v>33</v>
      </c>
      <c r="E785" s="6" t="s">
        <v>34</v>
      </c>
      <c r="F785" s="6" t="s">
        <v>35</v>
      </c>
      <c r="G785" s="6" t="s">
        <v>35</v>
      </c>
      <c r="H785" t="s">
        <v>76</v>
      </c>
      <c r="I785" t="str">
        <f t="shared" si="62"/>
        <v>2018-01-01</v>
      </c>
      <c r="J785">
        <v>2018</v>
      </c>
      <c r="M785" t="s">
        <v>70</v>
      </c>
      <c r="N785" t="s">
        <v>38</v>
      </c>
      <c r="O785">
        <v>4</v>
      </c>
      <c r="P785">
        <v>7</v>
      </c>
      <c r="Q785" t="str">
        <f t="shared" si="60"/>
        <v>Em.4</v>
      </c>
      <c r="R785" t="str">
        <f t="shared" si="61"/>
        <v>Em.4.7</v>
      </c>
      <c r="S785" t="s">
        <v>92</v>
      </c>
      <c r="T785">
        <v>6483</v>
      </c>
      <c r="V785" t="s">
        <v>73</v>
      </c>
      <c r="W785">
        <f t="shared" si="63"/>
        <v>6483</v>
      </c>
      <c r="X785" t="s">
        <v>73</v>
      </c>
      <c r="Y785" t="s">
        <v>1900</v>
      </c>
      <c r="Z785">
        <v>76</v>
      </c>
      <c r="AB785" t="s">
        <v>41</v>
      </c>
      <c r="AL785">
        <v>181</v>
      </c>
    </row>
    <row r="786" spans="1:38" ht="13.25" customHeight="1" x14ac:dyDescent="0.15">
      <c r="A786" t="s">
        <v>31</v>
      </c>
      <c r="B786" t="s">
        <v>30</v>
      </c>
      <c r="C786" s="6" t="s">
        <v>32</v>
      </c>
      <c r="D786" s="6" t="s">
        <v>33</v>
      </c>
      <c r="E786" s="6" t="s">
        <v>34</v>
      </c>
      <c r="F786" s="6" t="s">
        <v>35</v>
      </c>
      <c r="G786" s="6" t="s">
        <v>35</v>
      </c>
      <c r="H786" t="s">
        <v>76</v>
      </c>
      <c r="I786" t="str">
        <f t="shared" si="62"/>
        <v>2018-01-01</v>
      </c>
      <c r="J786">
        <v>2018</v>
      </c>
      <c r="M786" t="s">
        <v>42</v>
      </c>
      <c r="N786" t="s">
        <v>38</v>
      </c>
      <c r="O786">
        <v>7</v>
      </c>
      <c r="P786">
        <v>1</v>
      </c>
      <c r="Q786" t="str">
        <f t="shared" si="60"/>
        <v>Em.7</v>
      </c>
      <c r="R786" t="str">
        <f t="shared" si="61"/>
        <v>Em.7.1</v>
      </c>
      <c r="S786" t="s">
        <v>97</v>
      </c>
      <c r="T786">
        <v>528277</v>
      </c>
      <c r="V786" t="s">
        <v>73</v>
      </c>
      <c r="W786">
        <f t="shared" si="63"/>
        <v>528277</v>
      </c>
      <c r="X786" t="s">
        <v>73</v>
      </c>
      <c r="Y786" t="s">
        <v>1900</v>
      </c>
      <c r="Z786">
        <v>76</v>
      </c>
      <c r="AB786" t="s">
        <v>41</v>
      </c>
      <c r="AL786">
        <v>185</v>
      </c>
    </row>
    <row r="787" spans="1:38" ht="13.25" customHeight="1" x14ac:dyDescent="0.15">
      <c r="A787" t="s">
        <v>31</v>
      </c>
      <c r="B787" t="s">
        <v>30</v>
      </c>
      <c r="C787" s="6" t="s">
        <v>32</v>
      </c>
      <c r="D787" s="6" t="s">
        <v>33</v>
      </c>
      <c r="E787" s="6" t="s">
        <v>34</v>
      </c>
      <c r="F787" s="6" t="s">
        <v>35</v>
      </c>
      <c r="G787" s="6" t="s">
        <v>35</v>
      </c>
      <c r="H787" t="s">
        <v>76</v>
      </c>
      <c r="I787" t="str">
        <f t="shared" si="62"/>
        <v>2018-01-01</v>
      </c>
      <c r="J787">
        <v>2018</v>
      </c>
      <c r="M787" t="s">
        <v>44</v>
      </c>
      <c r="N787" t="s">
        <v>38</v>
      </c>
      <c r="O787">
        <v>7</v>
      </c>
      <c r="P787">
        <v>2</v>
      </c>
      <c r="Q787" t="str">
        <f t="shared" si="60"/>
        <v>Em.7</v>
      </c>
      <c r="R787" t="str">
        <f t="shared" si="61"/>
        <v>Em.7.2</v>
      </c>
      <c r="S787" t="s">
        <v>1929</v>
      </c>
      <c r="T787">
        <v>174533</v>
      </c>
      <c r="V787" t="s">
        <v>73</v>
      </c>
      <c r="W787">
        <f t="shared" si="63"/>
        <v>174533</v>
      </c>
      <c r="X787" t="s">
        <v>73</v>
      </c>
      <c r="Y787" t="s">
        <v>1900</v>
      </c>
      <c r="Z787">
        <v>76</v>
      </c>
      <c r="AB787" t="s">
        <v>41</v>
      </c>
      <c r="AL787">
        <v>189</v>
      </c>
    </row>
    <row r="788" spans="1:38" ht="13.25" customHeight="1" x14ac:dyDescent="0.15">
      <c r="A788" t="s">
        <v>31</v>
      </c>
      <c r="B788" t="s">
        <v>30</v>
      </c>
      <c r="C788" s="6" t="s">
        <v>32</v>
      </c>
      <c r="D788" s="6" t="s">
        <v>33</v>
      </c>
      <c r="E788" s="6" t="s">
        <v>34</v>
      </c>
      <c r="F788" s="6" t="s">
        <v>35</v>
      </c>
      <c r="G788" s="6" t="s">
        <v>35</v>
      </c>
      <c r="H788" t="s">
        <v>76</v>
      </c>
      <c r="I788" t="str">
        <f t="shared" si="62"/>
        <v>2018-01-01</v>
      </c>
      <c r="J788">
        <v>2018</v>
      </c>
      <c r="M788" t="s">
        <v>145</v>
      </c>
      <c r="N788" t="s">
        <v>38</v>
      </c>
      <c r="O788">
        <v>17</v>
      </c>
      <c r="P788">
        <v>13</v>
      </c>
      <c r="Q788" t="str">
        <f t="shared" si="60"/>
        <v>Em.17</v>
      </c>
      <c r="R788" t="str">
        <f t="shared" si="61"/>
        <v>Em.17.13</v>
      </c>
      <c r="S788" t="s">
        <v>141</v>
      </c>
      <c r="T788">
        <v>1</v>
      </c>
      <c r="V788" t="s">
        <v>73</v>
      </c>
      <c r="W788">
        <f t="shared" si="63"/>
        <v>1</v>
      </c>
      <c r="X788" t="s">
        <v>73</v>
      </c>
      <c r="Y788" t="s">
        <v>1900</v>
      </c>
      <c r="Z788">
        <v>77</v>
      </c>
      <c r="AB788" t="s">
        <v>41</v>
      </c>
      <c r="AL788">
        <v>261</v>
      </c>
    </row>
    <row r="789" spans="1:38" ht="13.25" customHeight="1" x14ac:dyDescent="0.15">
      <c r="A789" t="s">
        <v>31</v>
      </c>
      <c r="B789" t="s">
        <v>30</v>
      </c>
      <c r="C789" s="6" t="s">
        <v>32</v>
      </c>
      <c r="D789" s="6" t="s">
        <v>33</v>
      </c>
      <c r="E789" s="6" t="s">
        <v>34</v>
      </c>
      <c r="F789" s="6" t="s">
        <v>35</v>
      </c>
      <c r="G789" s="6" t="s">
        <v>35</v>
      </c>
      <c r="H789" t="s">
        <v>76</v>
      </c>
      <c r="I789" t="str">
        <f t="shared" si="62"/>
        <v>2018-01-01</v>
      </c>
      <c r="J789">
        <v>2018</v>
      </c>
      <c r="M789" t="s">
        <v>146</v>
      </c>
      <c r="N789" t="s">
        <v>38</v>
      </c>
      <c r="O789">
        <v>17</v>
      </c>
      <c r="P789">
        <v>14</v>
      </c>
      <c r="Q789" t="str">
        <f t="shared" si="60"/>
        <v>Em.17</v>
      </c>
      <c r="R789" t="str">
        <f t="shared" si="61"/>
        <v>Em.17.14</v>
      </c>
      <c r="S789" t="s">
        <v>148</v>
      </c>
      <c r="T789">
        <v>3</v>
      </c>
      <c r="V789" t="s">
        <v>73</v>
      </c>
      <c r="W789">
        <f t="shared" si="63"/>
        <v>3</v>
      </c>
      <c r="X789" t="s">
        <v>73</v>
      </c>
      <c r="Y789" t="s">
        <v>1900</v>
      </c>
      <c r="Z789">
        <v>77</v>
      </c>
      <c r="AB789" t="s">
        <v>41</v>
      </c>
      <c r="AL789">
        <v>266</v>
      </c>
    </row>
    <row r="790" spans="1:38" ht="13.25" customHeight="1" x14ac:dyDescent="0.15">
      <c r="A790" t="s">
        <v>31</v>
      </c>
      <c r="B790" t="s">
        <v>30</v>
      </c>
      <c r="C790" s="6" t="s">
        <v>32</v>
      </c>
      <c r="D790" s="6" t="s">
        <v>33</v>
      </c>
      <c r="E790" s="6" t="s">
        <v>34</v>
      </c>
      <c r="F790" s="6" t="s">
        <v>35</v>
      </c>
      <c r="G790" s="6" t="s">
        <v>35</v>
      </c>
      <c r="H790" t="s">
        <v>76</v>
      </c>
      <c r="I790" t="str">
        <f t="shared" si="62"/>
        <v>2018-01-01</v>
      </c>
      <c r="J790">
        <v>2018</v>
      </c>
      <c r="M790" t="s">
        <v>224</v>
      </c>
      <c r="N790" t="s">
        <v>221</v>
      </c>
      <c r="O790">
        <v>1</v>
      </c>
      <c r="P790">
        <v>1</v>
      </c>
      <c r="Q790" t="str">
        <f t="shared" si="60"/>
        <v>WR.1</v>
      </c>
      <c r="R790" t="str">
        <f t="shared" si="61"/>
        <v>WR.1.1</v>
      </c>
      <c r="S790" t="s">
        <v>1992</v>
      </c>
      <c r="T790">
        <v>617291</v>
      </c>
      <c r="V790" t="s">
        <v>222</v>
      </c>
      <c r="W790">
        <f>T790/1000</f>
        <v>617.29100000000005</v>
      </c>
      <c r="X790" t="s">
        <v>782</v>
      </c>
      <c r="Y790" t="s">
        <v>1900</v>
      </c>
      <c r="Z790">
        <v>80</v>
      </c>
      <c r="AB790" t="s">
        <v>41</v>
      </c>
      <c r="AL790">
        <v>502</v>
      </c>
    </row>
    <row r="791" spans="1:38" ht="13.25" customHeight="1" x14ac:dyDescent="0.15">
      <c r="A791" t="s">
        <v>31</v>
      </c>
      <c r="B791" t="s">
        <v>30</v>
      </c>
      <c r="C791" s="6" t="s">
        <v>32</v>
      </c>
      <c r="D791" s="6" t="s">
        <v>33</v>
      </c>
      <c r="E791" s="6" t="s">
        <v>34</v>
      </c>
      <c r="F791" s="6" t="s">
        <v>35</v>
      </c>
      <c r="G791" s="6" t="s">
        <v>35</v>
      </c>
      <c r="H791" t="s">
        <v>76</v>
      </c>
      <c r="I791" t="str">
        <f t="shared" si="62"/>
        <v>2018-01-01</v>
      </c>
      <c r="J791">
        <v>2018</v>
      </c>
      <c r="M791" t="s">
        <v>1999</v>
      </c>
      <c r="N791" t="s">
        <v>221</v>
      </c>
      <c r="O791">
        <v>14</v>
      </c>
      <c r="P791">
        <v>1</v>
      </c>
      <c r="Q791" t="str">
        <f t="shared" si="60"/>
        <v>WR.14</v>
      </c>
      <c r="R791" t="str">
        <f t="shared" si="61"/>
        <v>WR.14.1</v>
      </c>
      <c r="S791" t="s">
        <v>260</v>
      </c>
      <c r="T791">
        <v>626965</v>
      </c>
      <c r="V791" t="s">
        <v>222</v>
      </c>
      <c r="W791">
        <f>T791/1000</f>
        <v>626.96500000000003</v>
      </c>
      <c r="X791" t="s">
        <v>782</v>
      </c>
      <c r="Y791" t="s">
        <v>1900</v>
      </c>
      <c r="Z791">
        <v>80</v>
      </c>
      <c r="AB791" t="s">
        <v>41</v>
      </c>
      <c r="AL791">
        <v>507</v>
      </c>
    </row>
    <row r="792" spans="1:38" ht="13.25" customHeight="1" x14ac:dyDescent="0.15">
      <c r="A792" t="s">
        <v>31</v>
      </c>
      <c r="B792" t="s">
        <v>30</v>
      </c>
      <c r="C792" s="6" t="s">
        <v>32</v>
      </c>
      <c r="D792" s="6" t="s">
        <v>33</v>
      </c>
      <c r="E792" s="6" t="s">
        <v>34</v>
      </c>
      <c r="F792" s="6" t="s">
        <v>35</v>
      </c>
      <c r="G792" s="6" t="s">
        <v>35</v>
      </c>
      <c r="H792" t="s">
        <v>76</v>
      </c>
      <c r="I792" t="str">
        <f t="shared" si="62"/>
        <v>2018-01-01</v>
      </c>
      <c r="J792">
        <v>2018</v>
      </c>
      <c r="M792" t="s">
        <v>219</v>
      </c>
      <c r="N792" t="s">
        <v>221</v>
      </c>
      <c r="O792">
        <v>2</v>
      </c>
      <c r="P792">
        <v>1</v>
      </c>
      <c r="Q792" t="str">
        <f t="shared" si="60"/>
        <v>WR.2</v>
      </c>
      <c r="R792" t="str">
        <f t="shared" si="61"/>
        <v>WR.2.1</v>
      </c>
      <c r="S792" t="s">
        <v>243</v>
      </c>
      <c r="T792">
        <v>1244589</v>
      </c>
      <c r="V792" t="s">
        <v>222</v>
      </c>
      <c r="W792">
        <f>T792/1000</f>
        <v>1244.5889999999999</v>
      </c>
      <c r="X792" t="s">
        <v>782</v>
      </c>
      <c r="Y792" t="s">
        <v>1900</v>
      </c>
      <c r="Z792">
        <v>80</v>
      </c>
      <c r="AB792" t="s">
        <v>41</v>
      </c>
      <c r="AL792">
        <v>491</v>
      </c>
    </row>
    <row r="793" spans="1:38" ht="13.25" customHeight="1" x14ac:dyDescent="0.15">
      <c r="A793" t="s">
        <v>31</v>
      </c>
      <c r="B793" t="s">
        <v>30</v>
      </c>
      <c r="C793" s="6" t="s">
        <v>32</v>
      </c>
      <c r="D793" s="6" t="s">
        <v>33</v>
      </c>
      <c r="E793" s="6" t="s">
        <v>34</v>
      </c>
      <c r="F793" s="6" t="s">
        <v>35</v>
      </c>
      <c r="G793" s="6" t="s">
        <v>35</v>
      </c>
      <c r="H793" t="s">
        <v>78</v>
      </c>
      <c r="I793" t="str">
        <f t="shared" si="62"/>
        <v>2018-01-01</v>
      </c>
      <c r="J793">
        <v>2018</v>
      </c>
      <c r="M793" t="s">
        <v>74</v>
      </c>
      <c r="N793" t="s">
        <v>38</v>
      </c>
      <c r="O793">
        <v>4</v>
      </c>
      <c r="P793">
        <v>8</v>
      </c>
      <c r="Q793" t="str">
        <f t="shared" si="60"/>
        <v>Em.4</v>
      </c>
      <c r="R793" t="str">
        <f t="shared" si="61"/>
        <v>Em.4.8</v>
      </c>
      <c r="S793" t="s">
        <v>79</v>
      </c>
      <c r="T793">
        <v>15</v>
      </c>
      <c r="V793" t="s">
        <v>73</v>
      </c>
      <c r="W793">
        <f t="shared" ref="W793:W803" si="64">T793</f>
        <v>15</v>
      </c>
      <c r="X793" t="s">
        <v>73</v>
      </c>
      <c r="Y793" t="s">
        <v>1900</v>
      </c>
      <c r="Z793">
        <v>76</v>
      </c>
      <c r="AB793" t="s">
        <v>41</v>
      </c>
      <c r="AL793">
        <v>174</v>
      </c>
    </row>
    <row r="794" spans="1:38" ht="13.25" customHeight="1" x14ac:dyDescent="0.15">
      <c r="A794" t="s">
        <v>31</v>
      </c>
      <c r="B794" t="s">
        <v>30</v>
      </c>
      <c r="C794" s="6" t="s">
        <v>32</v>
      </c>
      <c r="D794" s="6" t="s">
        <v>33</v>
      </c>
      <c r="E794" s="6" t="s">
        <v>34</v>
      </c>
      <c r="F794" s="6" t="s">
        <v>35</v>
      </c>
      <c r="G794" s="6" t="s">
        <v>35</v>
      </c>
      <c r="H794" t="s">
        <v>78</v>
      </c>
      <c r="I794" t="str">
        <f t="shared" si="62"/>
        <v>2018-01-01</v>
      </c>
      <c r="J794">
        <v>2018</v>
      </c>
      <c r="M794" t="s">
        <v>109</v>
      </c>
      <c r="N794" t="s">
        <v>107</v>
      </c>
      <c r="O794">
        <v>1</v>
      </c>
      <c r="P794">
        <v>4</v>
      </c>
      <c r="Q794" t="str">
        <f t="shared" si="60"/>
        <v>EF.1</v>
      </c>
      <c r="R794" t="str">
        <f t="shared" si="61"/>
        <v>EF.1.4</v>
      </c>
      <c r="S794" t="s">
        <v>160</v>
      </c>
      <c r="T794">
        <v>1265961</v>
      </c>
      <c r="V794" t="s">
        <v>108</v>
      </c>
      <c r="W794">
        <f t="shared" si="64"/>
        <v>1265961</v>
      </c>
      <c r="X794" t="s">
        <v>108</v>
      </c>
      <c r="Y794" t="s">
        <v>1900</v>
      </c>
      <c r="Z794">
        <v>78</v>
      </c>
      <c r="AB794" t="s">
        <v>41</v>
      </c>
      <c r="AL794">
        <v>325</v>
      </c>
    </row>
    <row r="795" spans="1:38" ht="13.25" customHeight="1" x14ac:dyDescent="0.15">
      <c r="A795" t="s">
        <v>31</v>
      </c>
      <c r="B795" t="s">
        <v>30</v>
      </c>
      <c r="C795" s="6" t="s">
        <v>32</v>
      </c>
      <c r="D795" s="6" t="s">
        <v>33</v>
      </c>
      <c r="E795" s="6" t="s">
        <v>34</v>
      </c>
      <c r="F795" s="6" t="s">
        <v>35</v>
      </c>
      <c r="G795" s="6" t="s">
        <v>35</v>
      </c>
      <c r="H795" t="s">
        <v>78</v>
      </c>
      <c r="I795" t="str">
        <f t="shared" si="62"/>
        <v>2018-01-01</v>
      </c>
      <c r="J795">
        <v>2018</v>
      </c>
      <c r="M795" t="s">
        <v>163</v>
      </c>
      <c r="N795" t="s">
        <v>107</v>
      </c>
      <c r="O795">
        <v>1</v>
      </c>
      <c r="P795">
        <v>14</v>
      </c>
      <c r="Q795" t="str">
        <f t="shared" si="60"/>
        <v>EF.1</v>
      </c>
      <c r="R795" t="str">
        <f t="shared" si="61"/>
        <v>EF.1.14</v>
      </c>
      <c r="S795" t="s">
        <v>166</v>
      </c>
      <c r="V795" t="s">
        <v>108</v>
      </c>
      <c r="W795">
        <f t="shared" si="64"/>
        <v>0</v>
      </c>
      <c r="X795" t="s">
        <v>108</v>
      </c>
      <c r="Y795" t="s">
        <v>1900</v>
      </c>
      <c r="Z795">
        <v>78</v>
      </c>
      <c r="AB795" t="s">
        <v>41</v>
      </c>
      <c r="AL795">
        <v>329</v>
      </c>
    </row>
    <row r="796" spans="1:38" ht="13.25" customHeight="1" x14ac:dyDescent="0.15">
      <c r="A796" t="s">
        <v>31</v>
      </c>
      <c r="B796" t="s">
        <v>30</v>
      </c>
      <c r="C796" s="6" t="s">
        <v>32</v>
      </c>
      <c r="D796" s="6" t="s">
        <v>33</v>
      </c>
      <c r="E796" s="6" t="s">
        <v>34</v>
      </c>
      <c r="F796" s="6" t="s">
        <v>35</v>
      </c>
      <c r="G796" s="6" t="s">
        <v>35</v>
      </c>
      <c r="H796" t="s">
        <v>78</v>
      </c>
      <c r="I796" t="str">
        <f t="shared" si="62"/>
        <v>2018-01-01</v>
      </c>
      <c r="J796">
        <v>2018</v>
      </c>
      <c r="M796" t="s">
        <v>181</v>
      </c>
      <c r="N796" t="s">
        <v>107</v>
      </c>
      <c r="O796">
        <v>1</v>
      </c>
      <c r="P796">
        <v>19</v>
      </c>
      <c r="Q796" t="str">
        <f t="shared" si="60"/>
        <v>EF.1</v>
      </c>
      <c r="R796" t="str">
        <f t="shared" si="61"/>
        <v>EF.1.19</v>
      </c>
      <c r="S796" t="s">
        <v>208</v>
      </c>
      <c r="T796">
        <v>177234</v>
      </c>
      <c r="U796" t="s">
        <v>165</v>
      </c>
      <c r="V796" t="s">
        <v>108</v>
      </c>
      <c r="W796">
        <f t="shared" si="64"/>
        <v>177234</v>
      </c>
      <c r="X796" t="s">
        <v>108</v>
      </c>
      <c r="Y796" t="s">
        <v>1900</v>
      </c>
      <c r="Z796">
        <v>79</v>
      </c>
      <c r="AB796" t="s">
        <v>41</v>
      </c>
      <c r="AL796">
        <v>420</v>
      </c>
    </row>
    <row r="797" spans="1:38" ht="13.25" customHeight="1" x14ac:dyDescent="0.15">
      <c r="A797" t="s">
        <v>31</v>
      </c>
      <c r="B797" t="s">
        <v>30</v>
      </c>
      <c r="C797" s="6" t="s">
        <v>32</v>
      </c>
      <c r="D797" s="6" t="s">
        <v>33</v>
      </c>
      <c r="E797" s="6" t="s">
        <v>34</v>
      </c>
      <c r="F797" s="6" t="s">
        <v>35</v>
      </c>
      <c r="G797" s="6" t="s">
        <v>35</v>
      </c>
      <c r="H797" t="s">
        <v>78</v>
      </c>
      <c r="I797" t="str">
        <f t="shared" si="62"/>
        <v>2018-01-01</v>
      </c>
      <c r="J797">
        <v>2018</v>
      </c>
      <c r="M797" t="s">
        <v>152</v>
      </c>
      <c r="N797" t="s">
        <v>38</v>
      </c>
      <c r="O797">
        <v>17</v>
      </c>
      <c r="P797">
        <v>10</v>
      </c>
      <c r="Q797" t="str">
        <f t="shared" si="60"/>
        <v>Em.17</v>
      </c>
      <c r="R797" t="str">
        <f t="shared" si="61"/>
        <v>Em.17.10</v>
      </c>
      <c r="S797" t="s">
        <v>137</v>
      </c>
      <c r="T797">
        <v>145</v>
      </c>
      <c r="V797" t="s">
        <v>73</v>
      </c>
      <c r="W797">
        <f t="shared" si="64"/>
        <v>145</v>
      </c>
      <c r="X797" t="s">
        <v>73</v>
      </c>
      <c r="Y797" t="s">
        <v>1900</v>
      </c>
      <c r="Z797">
        <v>77</v>
      </c>
      <c r="AB797" t="s">
        <v>41</v>
      </c>
      <c r="AL797">
        <v>257</v>
      </c>
    </row>
    <row r="798" spans="1:38" ht="13.25" customHeight="1" x14ac:dyDescent="0.15">
      <c r="A798" t="s">
        <v>31</v>
      </c>
      <c r="B798" t="s">
        <v>30</v>
      </c>
      <c r="C798" s="6" t="s">
        <v>32</v>
      </c>
      <c r="D798" s="6" t="s">
        <v>33</v>
      </c>
      <c r="E798" s="6" t="s">
        <v>34</v>
      </c>
      <c r="F798" s="6" t="s">
        <v>35</v>
      </c>
      <c r="G798" s="6" t="s">
        <v>35</v>
      </c>
      <c r="H798" t="s">
        <v>78</v>
      </c>
      <c r="I798" t="str">
        <f t="shared" si="62"/>
        <v>2018-01-01</v>
      </c>
      <c r="J798">
        <v>2018</v>
      </c>
      <c r="M798" t="s">
        <v>181</v>
      </c>
      <c r="N798" t="s">
        <v>107</v>
      </c>
      <c r="O798">
        <v>1</v>
      </c>
      <c r="P798">
        <v>19</v>
      </c>
      <c r="Q798" t="str">
        <f t="shared" si="60"/>
        <v>EF.1</v>
      </c>
      <c r="R798" t="str">
        <f t="shared" si="61"/>
        <v>EF.1.19</v>
      </c>
      <c r="S798" t="s">
        <v>183</v>
      </c>
      <c r="T798">
        <v>1265961</v>
      </c>
      <c r="V798" t="s">
        <v>108</v>
      </c>
      <c r="W798">
        <f t="shared" si="64"/>
        <v>1265961</v>
      </c>
      <c r="X798" t="s">
        <v>108</v>
      </c>
      <c r="Y798" t="s">
        <v>1900</v>
      </c>
      <c r="Z798">
        <v>79</v>
      </c>
      <c r="AB798" t="s">
        <v>41</v>
      </c>
      <c r="AL798">
        <v>376</v>
      </c>
    </row>
    <row r="799" spans="1:38" ht="13.25" customHeight="1" x14ac:dyDescent="0.15">
      <c r="A799" t="s">
        <v>31</v>
      </c>
      <c r="B799" t="s">
        <v>30</v>
      </c>
      <c r="C799" s="6" t="s">
        <v>32</v>
      </c>
      <c r="D799" s="6" t="s">
        <v>33</v>
      </c>
      <c r="E799" s="6" t="s">
        <v>34</v>
      </c>
      <c r="F799" s="6" t="s">
        <v>35</v>
      </c>
      <c r="G799" s="6" t="s">
        <v>35</v>
      </c>
      <c r="H799" t="s">
        <v>78</v>
      </c>
      <c r="I799" t="str">
        <f t="shared" si="62"/>
        <v>2018-01-01</v>
      </c>
      <c r="J799">
        <v>2018</v>
      </c>
      <c r="M799" t="s">
        <v>70</v>
      </c>
      <c r="N799" t="s">
        <v>38</v>
      </c>
      <c r="O799">
        <v>4</v>
      </c>
      <c r="P799">
        <v>7</v>
      </c>
      <c r="Q799" t="str">
        <f t="shared" si="60"/>
        <v>Em.4</v>
      </c>
      <c r="R799" t="str">
        <f t="shared" si="61"/>
        <v>Em.4.7</v>
      </c>
      <c r="S799" t="s">
        <v>93</v>
      </c>
      <c r="T799">
        <v>41276</v>
      </c>
      <c r="V799" t="s">
        <v>73</v>
      </c>
      <c r="W799">
        <f t="shared" si="64"/>
        <v>41276</v>
      </c>
      <c r="X799" t="s">
        <v>73</v>
      </c>
      <c r="Y799" t="s">
        <v>1900</v>
      </c>
      <c r="Z799">
        <v>76</v>
      </c>
      <c r="AB799" t="s">
        <v>41</v>
      </c>
      <c r="AL799">
        <v>182</v>
      </c>
    </row>
    <row r="800" spans="1:38" ht="13.25" customHeight="1" x14ac:dyDescent="0.15">
      <c r="A800" t="s">
        <v>31</v>
      </c>
      <c r="B800" t="s">
        <v>30</v>
      </c>
      <c r="C800" s="6" t="s">
        <v>32</v>
      </c>
      <c r="D800" s="6" t="s">
        <v>33</v>
      </c>
      <c r="E800" s="6" t="s">
        <v>34</v>
      </c>
      <c r="F800" s="6" t="s">
        <v>35</v>
      </c>
      <c r="G800" s="6" t="s">
        <v>35</v>
      </c>
      <c r="H800" t="s">
        <v>78</v>
      </c>
      <c r="I800" t="str">
        <f t="shared" si="62"/>
        <v>2018-01-01</v>
      </c>
      <c r="J800">
        <v>2018</v>
      </c>
      <c r="M800" t="s">
        <v>42</v>
      </c>
      <c r="N800" t="s">
        <v>38</v>
      </c>
      <c r="O800">
        <v>7</v>
      </c>
      <c r="P800">
        <v>1</v>
      </c>
      <c r="Q800" t="str">
        <f t="shared" si="60"/>
        <v>Em.7</v>
      </c>
      <c r="R800" t="str">
        <f t="shared" si="61"/>
        <v>Em.7.1</v>
      </c>
      <c r="S800" t="s">
        <v>98</v>
      </c>
      <c r="T800">
        <v>519058</v>
      </c>
      <c r="V800" t="s">
        <v>73</v>
      </c>
      <c r="W800">
        <f t="shared" si="64"/>
        <v>519058</v>
      </c>
      <c r="X800" t="s">
        <v>73</v>
      </c>
      <c r="Y800" t="s">
        <v>1900</v>
      </c>
      <c r="Z800">
        <v>76</v>
      </c>
      <c r="AB800" t="s">
        <v>41</v>
      </c>
      <c r="AL800">
        <v>186</v>
      </c>
    </row>
    <row r="801" spans="1:38" ht="13.25" customHeight="1" x14ac:dyDescent="0.15">
      <c r="A801" t="s">
        <v>31</v>
      </c>
      <c r="B801" t="s">
        <v>30</v>
      </c>
      <c r="C801" s="6" t="s">
        <v>32</v>
      </c>
      <c r="D801" s="6" t="s">
        <v>33</v>
      </c>
      <c r="E801" s="6" t="s">
        <v>34</v>
      </c>
      <c r="F801" s="6" t="s">
        <v>35</v>
      </c>
      <c r="G801" s="6" t="s">
        <v>35</v>
      </c>
      <c r="H801" t="s">
        <v>78</v>
      </c>
      <c r="I801" t="str">
        <f t="shared" si="62"/>
        <v>2018-01-01</v>
      </c>
      <c r="J801">
        <v>2018</v>
      </c>
      <c r="M801" t="s">
        <v>44</v>
      </c>
      <c r="N801" t="s">
        <v>38</v>
      </c>
      <c r="O801">
        <v>7</v>
      </c>
      <c r="P801">
        <v>2</v>
      </c>
      <c r="Q801" t="str">
        <f t="shared" si="60"/>
        <v>Em.7</v>
      </c>
      <c r="R801" t="str">
        <f t="shared" si="61"/>
        <v>Em.7.2</v>
      </c>
      <c r="S801" t="s">
        <v>102</v>
      </c>
      <c r="T801">
        <v>7301</v>
      </c>
      <c r="V801" t="s">
        <v>73</v>
      </c>
      <c r="W801">
        <f t="shared" si="64"/>
        <v>7301</v>
      </c>
      <c r="X801" t="s">
        <v>73</v>
      </c>
      <c r="Y801" t="s">
        <v>1900</v>
      </c>
      <c r="Z801">
        <v>76</v>
      </c>
      <c r="AB801" t="s">
        <v>41</v>
      </c>
      <c r="AL801">
        <v>190</v>
      </c>
    </row>
    <row r="802" spans="1:38" ht="13.25" customHeight="1" x14ac:dyDescent="0.15">
      <c r="A802" t="s">
        <v>31</v>
      </c>
      <c r="B802" t="s">
        <v>30</v>
      </c>
      <c r="C802" s="6" t="s">
        <v>32</v>
      </c>
      <c r="D802" s="6" t="s">
        <v>33</v>
      </c>
      <c r="E802" s="6" t="s">
        <v>34</v>
      </c>
      <c r="F802" s="6" t="s">
        <v>35</v>
      </c>
      <c r="G802" s="6" t="s">
        <v>35</v>
      </c>
      <c r="H802" t="s">
        <v>78</v>
      </c>
      <c r="I802" t="str">
        <f t="shared" si="62"/>
        <v>2018-01-01</v>
      </c>
      <c r="J802">
        <v>2018</v>
      </c>
      <c r="M802" t="s">
        <v>145</v>
      </c>
      <c r="N802" t="s">
        <v>38</v>
      </c>
      <c r="O802">
        <v>17</v>
      </c>
      <c r="P802">
        <v>13</v>
      </c>
      <c r="Q802" t="str">
        <f t="shared" si="60"/>
        <v>Em.17</v>
      </c>
      <c r="R802" t="str">
        <f t="shared" si="61"/>
        <v>Em.17.13</v>
      </c>
      <c r="S802" t="s">
        <v>142</v>
      </c>
      <c r="T802">
        <v>7</v>
      </c>
      <c r="V802" t="s">
        <v>73</v>
      </c>
      <c r="W802">
        <f t="shared" si="64"/>
        <v>7</v>
      </c>
      <c r="X802" t="s">
        <v>73</v>
      </c>
      <c r="Y802" t="s">
        <v>1900</v>
      </c>
      <c r="Z802">
        <v>77</v>
      </c>
      <c r="AB802" t="s">
        <v>41</v>
      </c>
      <c r="AL802">
        <v>262</v>
      </c>
    </row>
    <row r="803" spans="1:38" ht="13.25" customHeight="1" x14ac:dyDescent="0.15">
      <c r="A803" t="s">
        <v>31</v>
      </c>
      <c r="B803" t="s">
        <v>30</v>
      </c>
      <c r="C803" s="6" t="s">
        <v>32</v>
      </c>
      <c r="D803" s="6" t="s">
        <v>33</v>
      </c>
      <c r="E803" s="6" t="s">
        <v>34</v>
      </c>
      <c r="F803" s="6" t="s">
        <v>35</v>
      </c>
      <c r="G803" s="6" t="s">
        <v>35</v>
      </c>
      <c r="H803" t="s">
        <v>78</v>
      </c>
      <c r="I803" t="str">
        <f t="shared" si="62"/>
        <v>2018-01-01</v>
      </c>
      <c r="J803">
        <v>2018</v>
      </c>
      <c r="M803" t="s">
        <v>146</v>
      </c>
      <c r="N803" t="s">
        <v>38</v>
      </c>
      <c r="O803">
        <v>17</v>
      </c>
      <c r="P803">
        <v>14</v>
      </c>
      <c r="Q803" t="str">
        <f t="shared" si="60"/>
        <v>Em.17</v>
      </c>
      <c r="R803" t="str">
        <f t="shared" si="61"/>
        <v>Em.17.14</v>
      </c>
      <c r="S803" t="s">
        <v>149</v>
      </c>
      <c r="T803">
        <v>141</v>
      </c>
      <c r="V803" t="s">
        <v>73</v>
      </c>
      <c r="W803">
        <f t="shared" si="64"/>
        <v>141</v>
      </c>
      <c r="X803" t="s">
        <v>73</v>
      </c>
      <c r="Y803" t="s">
        <v>1900</v>
      </c>
      <c r="Z803">
        <v>77</v>
      </c>
      <c r="AB803" t="s">
        <v>41</v>
      </c>
      <c r="AL803">
        <v>267</v>
      </c>
    </row>
    <row r="804" spans="1:38" ht="13.25" customHeight="1" x14ac:dyDescent="0.15">
      <c r="A804" t="s">
        <v>31</v>
      </c>
      <c r="B804" t="s">
        <v>30</v>
      </c>
      <c r="C804" s="6" t="s">
        <v>32</v>
      </c>
      <c r="D804" s="6" t="s">
        <v>33</v>
      </c>
      <c r="E804" s="6" t="s">
        <v>34</v>
      </c>
      <c r="F804" s="6" t="s">
        <v>35</v>
      </c>
      <c r="G804" s="6" t="s">
        <v>35</v>
      </c>
      <c r="H804" t="s">
        <v>78</v>
      </c>
      <c r="I804" t="str">
        <f t="shared" si="62"/>
        <v>2018-01-01</v>
      </c>
      <c r="J804">
        <v>2018</v>
      </c>
      <c r="M804" t="s">
        <v>224</v>
      </c>
      <c r="N804" t="s">
        <v>221</v>
      </c>
      <c r="O804">
        <v>1</v>
      </c>
      <c r="P804">
        <v>1</v>
      </c>
      <c r="Q804" t="str">
        <f t="shared" si="60"/>
        <v>WR.1</v>
      </c>
      <c r="R804" t="str">
        <f t="shared" si="61"/>
        <v>WR.1.1</v>
      </c>
      <c r="S804" t="s">
        <v>256</v>
      </c>
      <c r="T804">
        <v>383178</v>
      </c>
      <c r="V804" t="s">
        <v>222</v>
      </c>
      <c r="W804">
        <f>T804/1000</f>
        <v>383.178</v>
      </c>
      <c r="X804" t="s">
        <v>782</v>
      </c>
      <c r="Y804" t="s">
        <v>1900</v>
      </c>
      <c r="Z804">
        <v>80</v>
      </c>
      <c r="AB804" t="s">
        <v>41</v>
      </c>
      <c r="AL804">
        <v>503</v>
      </c>
    </row>
    <row r="805" spans="1:38" ht="13.25" customHeight="1" x14ac:dyDescent="0.15">
      <c r="A805" t="s">
        <v>31</v>
      </c>
      <c r="B805" t="s">
        <v>30</v>
      </c>
      <c r="C805" s="6" t="s">
        <v>32</v>
      </c>
      <c r="D805" s="6" t="s">
        <v>33</v>
      </c>
      <c r="E805" s="6" t="s">
        <v>34</v>
      </c>
      <c r="F805" s="6" t="s">
        <v>35</v>
      </c>
      <c r="G805" s="6" t="s">
        <v>35</v>
      </c>
      <c r="H805" t="s">
        <v>78</v>
      </c>
      <c r="I805" t="str">
        <f t="shared" si="62"/>
        <v>2018-01-01</v>
      </c>
      <c r="J805">
        <v>2018</v>
      </c>
      <c r="M805" t="s">
        <v>1999</v>
      </c>
      <c r="N805" t="s">
        <v>221</v>
      </c>
      <c r="O805">
        <v>14</v>
      </c>
      <c r="P805">
        <v>1</v>
      </c>
      <c r="Q805" t="str">
        <f t="shared" si="60"/>
        <v>WR.14</v>
      </c>
      <c r="R805" t="str">
        <f t="shared" si="61"/>
        <v>WR.14.1</v>
      </c>
      <c r="S805" t="s">
        <v>1926</v>
      </c>
      <c r="T805">
        <v>467731</v>
      </c>
      <c r="V805" t="s">
        <v>222</v>
      </c>
      <c r="W805">
        <f>T805/1000</f>
        <v>467.73099999999999</v>
      </c>
      <c r="X805" t="s">
        <v>782</v>
      </c>
      <c r="Y805" t="s">
        <v>1900</v>
      </c>
      <c r="Z805">
        <v>80</v>
      </c>
      <c r="AB805" t="s">
        <v>41</v>
      </c>
      <c r="AL805">
        <v>508</v>
      </c>
    </row>
    <row r="806" spans="1:38" ht="13.25" customHeight="1" x14ac:dyDescent="0.15">
      <c r="A806" t="s">
        <v>31</v>
      </c>
      <c r="B806" t="s">
        <v>30</v>
      </c>
      <c r="C806" s="6" t="s">
        <v>32</v>
      </c>
      <c r="D806" s="6" t="s">
        <v>33</v>
      </c>
      <c r="E806" s="6" t="s">
        <v>34</v>
      </c>
      <c r="F806" s="6" t="s">
        <v>35</v>
      </c>
      <c r="G806" s="6" t="s">
        <v>35</v>
      </c>
      <c r="H806" t="s">
        <v>78</v>
      </c>
      <c r="I806" t="str">
        <f t="shared" si="62"/>
        <v>2018-01-01</v>
      </c>
      <c r="J806">
        <v>2018</v>
      </c>
      <c r="M806" t="s">
        <v>219</v>
      </c>
      <c r="N806" t="s">
        <v>221</v>
      </c>
      <c r="O806">
        <v>2</v>
      </c>
      <c r="P806">
        <v>1</v>
      </c>
      <c r="Q806" t="str">
        <f t="shared" si="60"/>
        <v>WR.2</v>
      </c>
      <c r="R806" t="str">
        <f t="shared" si="61"/>
        <v>WR.2.1</v>
      </c>
      <c r="S806" t="s">
        <v>244</v>
      </c>
      <c r="T806">
        <v>850909</v>
      </c>
      <c r="V806" t="s">
        <v>222</v>
      </c>
      <c r="W806">
        <f>T806/1000</f>
        <v>850.90899999999999</v>
      </c>
      <c r="X806" t="s">
        <v>782</v>
      </c>
      <c r="Y806" t="s">
        <v>1900</v>
      </c>
      <c r="Z806">
        <v>80</v>
      </c>
      <c r="AB806" t="s">
        <v>41</v>
      </c>
      <c r="AL806">
        <v>492</v>
      </c>
    </row>
    <row r="807" spans="1:38" ht="13.25" customHeight="1" x14ac:dyDescent="0.15">
      <c r="A807" t="s">
        <v>31</v>
      </c>
      <c r="B807" t="s">
        <v>30</v>
      </c>
      <c r="C807" s="6" t="s">
        <v>32</v>
      </c>
      <c r="D807" s="6" t="s">
        <v>33</v>
      </c>
      <c r="E807" s="6" t="s">
        <v>34</v>
      </c>
      <c r="F807" s="6" t="s">
        <v>35</v>
      </c>
      <c r="G807" s="6" t="s">
        <v>35</v>
      </c>
      <c r="H807" t="s">
        <v>80</v>
      </c>
      <c r="I807" t="str">
        <f t="shared" si="62"/>
        <v>2018-01-01</v>
      </c>
      <c r="J807">
        <v>2018</v>
      </c>
      <c r="M807" t="s">
        <v>74</v>
      </c>
      <c r="N807" t="s">
        <v>38</v>
      </c>
      <c r="O807">
        <v>4</v>
      </c>
      <c r="P807">
        <v>8</v>
      </c>
      <c r="Q807" t="str">
        <f t="shared" si="60"/>
        <v>Em.4</v>
      </c>
      <c r="R807" t="str">
        <f t="shared" si="61"/>
        <v>Em.4.8</v>
      </c>
      <c r="S807" t="s">
        <v>81</v>
      </c>
      <c r="T807">
        <v>9</v>
      </c>
      <c r="V807" t="s">
        <v>73</v>
      </c>
      <c r="W807">
        <f t="shared" ref="W807:W817" si="65">T807</f>
        <v>9</v>
      </c>
      <c r="X807" t="s">
        <v>73</v>
      </c>
      <c r="Y807" t="s">
        <v>1900</v>
      </c>
      <c r="Z807">
        <v>76</v>
      </c>
      <c r="AB807" t="s">
        <v>41</v>
      </c>
      <c r="AL807">
        <v>175</v>
      </c>
    </row>
    <row r="808" spans="1:38" ht="13.25" customHeight="1" x14ac:dyDescent="0.15">
      <c r="A808" t="s">
        <v>31</v>
      </c>
      <c r="B808" t="s">
        <v>30</v>
      </c>
      <c r="C808" s="6" t="s">
        <v>32</v>
      </c>
      <c r="D808" s="6" t="s">
        <v>33</v>
      </c>
      <c r="E808" s="6" t="s">
        <v>34</v>
      </c>
      <c r="F808" s="6" t="s">
        <v>35</v>
      </c>
      <c r="G808" s="6" t="s">
        <v>35</v>
      </c>
      <c r="H808" t="s">
        <v>80</v>
      </c>
      <c r="I808" t="str">
        <f t="shared" si="62"/>
        <v>2018-01-01</v>
      </c>
      <c r="J808">
        <v>2018</v>
      </c>
      <c r="M808" t="s">
        <v>109</v>
      </c>
      <c r="N808" t="s">
        <v>107</v>
      </c>
      <c r="O808">
        <v>1</v>
      </c>
      <c r="P808">
        <v>4</v>
      </c>
      <c r="Q808" t="str">
        <f t="shared" si="60"/>
        <v>EF.1</v>
      </c>
      <c r="R808" t="str">
        <f t="shared" si="61"/>
        <v>EF.1.4</v>
      </c>
      <c r="S808" t="s">
        <v>161</v>
      </c>
      <c r="T808">
        <v>106936</v>
      </c>
      <c r="V808" t="s">
        <v>108</v>
      </c>
      <c r="W808">
        <f t="shared" si="65"/>
        <v>106936</v>
      </c>
      <c r="X808" t="s">
        <v>108</v>
      </c>
      <c r="Y808" t="s">
        <v>1900</v>
      </c>
      <c r="Z808">
        <v>78</v>
      </c>
      <c r="AB808" t="s">
        <v>41</v>
      </c>
      <c r="AL808">
        <v>326</v>
      </c>
    </row>
    <row r="809" spans="1:38" ht="13.25" customHeight="1" x14ac:dyDescent="0.15">
      <c r="A809" t="s">
        <v>31</v>
      </c>
      <c r="B809" t="s">
        <v>30</v>
      </c>
      <c r="C809" s="6" t="s">
        <v>32</v>
      </c>
      <c r="D809" s="6" t="s">
        <v>33</v>
      </c>
      <c r="E809" s="6" t="s">
        <v>34</v>
      </c>
      <c r="F809" s="6" t="s">
        <v>35</v>
      </c>
      <c r="G809" s="6" t="s">
        <v>35</v>
      </c>
      <c r="H809" t="s">
        <v>80</v>
      </c>
      <c r="I809" t="str">
        <f t="shared" si="62"/>
        <v>2018-01-01</v>
      </c>
      <c r="J809">
        <v>2018</v>
      </c>
      <c r="M809" t="s">
        <v>163</v>
      </c>
      <c r="N809" t="s">
        <v>107</v>
      </c>
      <c r="O809">
        <v>1</v>
      </c>
      <c r="P809">
        <v>14</v>
      </c>
      <c r="Q809" t="str">
        <f t="shared" si="60"/>
        <v>EF.1</v>
      </c>
      <c r="R809" t="str">
        <f t="shared" si="61"/>
        <v>EF.1.14</v>
      </c>
      <c r="S809" t="s">
        <v>167</v>
      </c>
      <c r="V809" t="s">
        <v>108</v>
      </c>
      <c r="W809">
        <f t="shared" si="65"/>
        <v>0</v>
      </c>
      <c r="X809" t="s">
        <v>108</v>
      </c>
      <c r="Y809" t="s">
        <v>1900</v>
      </c>
      <c r="Z809">
        <v>78</v>
      </c>
      <c r="AB809" t="s">
        <v>41</v>
      </c>
      <c r="AL809">
        <v>330</v>
      </c>
    </row>
    <row r="810" spans="1:38" ht="13.25" customHeight="1" x14ac:dyDescent="0.15">
      <c r="A810" t="s">
        <v>31</v>
      </c>
      <c r="B810" t="s">
        <v>30</v>
      </c>
      <c r="C810" s="6" t="s">
        <v>32</v>
      </c>
      <c r="D810" s="6" t="s">
        <v>33</v>
      </c>
      <c r="E810" s="6" t="s">
        <v>34</v>
      </c>
      <c r="F810" s="6" t="s">
        <v>35</v>
      </c>
      <c r="G810" s="6" t="s">
        <v>35</v>
      </c>
      <c r="H810" t="s">
        <v>80</v>
      </c>
      <c r="I810" t="str">
        <f t="shared" si="62"/>
        <v>2018-01-01</v>
      </c>
      <c r="J810">
        <v>2018</v>
      </c>
      <c r="M810" t="s">
        <v>181</v>
      </c>
      <c r="N810" t="s">
        <v>107</v>
      </c>
      <c r="O810">
        <v>1</v>
      </c>
      <c r="P810">
        <v>19</v>
      </c>
      <c r="Q810" t="str">
        <f t="shared" si="60"/>
        <v>EF.1</v>
      </c>
      <c r="R810" t="str">
        <f t="shared" si="61"/>
        <v>EF.1.19</v>
      </c>
      <c r="S810" t="s">
        <v>209</v>
      </c>
      <c r="T810">
        <v>23239</v>
      </c>
      <c r="U810" t="s">
        <v>165</v>
      </c>
      <c r="V810" t="s">
        <v>108</v>
      </c>
      <c r="W810">
        <f t="shared" si="65"/>
        <v>23239</v>
      </c>
      <c r="X810" t="s">
        <v>108</v>
      </c>
      <c r="Y810" t="s">
        <v>1900</v>
      </c>
      <c r="Z810">
        <v>79</v>
      </c>
      <c r="AB810" t="s">
        <v>41</v>
      </c>
      <c r="AL810">
        <v>421</v>
      </c>
    </row>
    <row r="811" spans="1:38" ht="13.25" customHeight="1" x14ac:dyDescent="0.15">
      <c r="A811" t="s">
        <v>31</v>
      </c>
      <c r="B811" t="s">
        <v>30</v>
      </c>
      <c r="C811" s="6" t="s">
        <v>32</v>
      </c>
      <c r="D811" s="6" t="s">
        <v>33</v>
      </c>
      <c r="E811" s="6" t="s">
        <v>34</v>
      </c>
      <c r="F811" s="6" t="s">
        <v>35</v>
      </c>
      <c r="G811" s="6" t="s">
        <v>35</v>
      </c>
      <c r="H811" t="s">
        <v>80</v>
      </c>
      <c r="I811" t="str">
        <f t="shared" si="62"/>
        <v>2018-01-01</v>
      </c>
      <c r="J811">
        <v>2018</v>
      </c>
      <c r="M811" t="s">
        <v>152</v>
      </c>
      <c r="N811" t="s">
        <v>38</v>
      </c>
      <c r="O811">
        <v>17</v>
      </c>
      <c r="P811">
        <v>10</v>
      </c>
      <c r="Q811" t="str">
        <f t="shared" si="60"/>
        <v>Em.17</v>
      </c>
      <c r="R811" t="str">
        <f t="shared" si="61"/>
        <v>Em.17.10</v>
      </c>
      <c r="S811" t="s">
        <v>138</v>
      </c>
      <c r="T811">
        <v>24</v>
      </c>
      <c r="V811" t="s">
        <v>73</v>
      </c>
      <c r="W811">
        <f t="shared" si="65"/>
        <v>24</v>
      </c>
      <c r="X811" t="s">
        <v>73</v>
      </c>
      <c r="Y811" t="s">
        <v>1900</v>
      </c>
      <c r="Z811">
        <v>77</v>
      </c>
      <c r="AB811" t="s">
        <v>41</v>
      </c>
      <c r="AL811">
        <v>258</v>
      </c>
    </row>
    <row r="812" spans="1:38" ht="13.25" customHeight="1" x14ac:dyDescent="0.15">
      <c r="A812" t="s">
        <v>31</v>
      </c>
      <c r="B812" t="s">
        <v>30</v>
      </c>
      <c r="C812" s="6" t="s">
        <v>32</v>
      </c>
      <c r="D812" s="6" t="s">
        <v>33</v>
      </c>
      <c r="E812" s="6" t="s">
        <v>34</v>
      </c>
      <c r="F812" s="6" t="s">
        <v>35</v>
      </c>
      <c r="G812" s="6" t="s">
        <v>35</v>
      </c>
      <c r="H812" t="s">
        <v>80</v>
      </c>
      <c r="I812" t="str">
        <f t="shared" si="62"/>
        <v>2018-01-01</v>
      </c>
      <c r="J812">
        <v>2018</v>
      </c>
      <c r="M812" t="s">
        <v>181</v>
      </c>
      <c r="N812" t="s">
        <v>107</v>
      </c>
      <c r="O812">
        <v>1</v>
      </c>
      <c r="P812">
        <v>19</v>
      </c>
      <c r="Q812" t="str">
        <f t="shared" si="60"/>
        <v>EF.1</v>
      </c>
      <c r="R812" t="str">
        <f t="shared" si="61"/>
        <v>EF.1.19</v>
      </c>
      <c r="S812" t="s">
        <v>184</v>
      </c>
      <c r="T812">
        <v>106936</v>
      </c>
      <c r="V812" t="s">
        <v>108</v>
      </c>
      <c r="W812">
        <f t="shared" si="65"/>
        <v>106936</v>
      </c>
      <c r="X812" t="s">
        <v>108</v>
      </c>
      <c r="Y812" t="s">
        <v>1900</v>
      </c>
      <c r="Z812">
        <v>79</v>
      </c>
      <c r="AB812" t="s">
        <v>41</v>
      </c>
      <c r="AL812">
        <v>377</v>
      </c>
    </row>
    <row r="813" spans="1:38" ht="13.25" customHeight="1" x14ac:dyDescent="0.15">
      <c r="A813" t="s">
        <v>31</v>
      </c>
      <c r="B813" t="s">
        <v>30</v>
      </c>
      <c r="C813" s="6" t="s">
        <v>32</v>
      </c>
      <c r="D813" s="6" t="s">
        <v>33</v>
      </c>
      <c r="E813" s="6" t="s">
        <v>34</v>
      </c>
      <c r="F813" s="6" t="s">
        <v>35</v>
      </c>
      <c r="G813" s="6" t="s">
        <v>35</v>
      </c>
      <c r="H813" t="s">
        <v>80</v>
      </c>
      <c r="I813" t="str">
        <f t="shared" si="62"/>
        <v>2018-01-01</v>
      </c>
      <c r="J813">
        <v>2018</v>
      </c>
      <c r="M813" t="s">
        <v>70</v>
      </c>
      <c r="N813" t="s">
        <v>38</v>
      </c>
      <c r="O813">
        <v>4</v>
      </c>
      <c r="P813">
        <v>7</v>
      </c>
      <c r="Q813" t="str">
        <f t="shared" si="60"/>
        <v>Em.4</v>
      </c>
      <c r="R813" t="str">
        <f t="shared" si="61"/>
        <v>Em.4.7</v>
      </c>
      <c r="S813" t="s">
        <v>94</v>
      </c>
      <c r="T813">
        <v>6173</v>
      </c>
      <c r="V813" t="s">
        <v>73</v>
      </c>
      <c r="W813">
        <f t="shared" si="65"/>
        <v>6173</v>
      </c>
      <c r="X813" t="s">
        <v>73</v>
      </c>
      <c r="Y813" t="s">
        <v>1900</v>
      </c>
      <c r="Z813">
        <v>76</v>
      </c>
      <c r="AB813" t="s">
        <v>41</v>
      </c>
      <c r="AL813">
        <v>183</v>
      </c>
    </row>
    <row r="814" spans="1:38" ht="13.25" customHeight="1" x14ac:dyDescent="0.15">
      <c r="A814" t="s">
        <v>31</v>
      </c>
      <c r="B814" t="s">
        <v>30</v>
      </c>
      <c r="C814" s="6" t="s">
        <v>32</v>
      </c>
      <c r="D814" s="6" t="s">
        <v>33</v>
      </c>
      <c r="E814" s="6" t="s">
        <v>34</v>
      </c>
      <c r="F814" s="6" t="s">
        <v>35</v>
      </c>
      <c r="G814" s="6" t="s">
        <v>35</v>
      </c>
      <c r="H814" t="s">
        <v>80</v>
      </c>
      <c r="I814" t="str">
        <f t="shared" si="62"/>
        <v>2018-01-01</v>
      </c>
      <c r="J814">
        <v>2018</v>
      </c>
      <c r="M814" t="s">
        <v>42</v>
      </c>
      <c r="N814" t="s">
        <v>38</v>
      </c>
      <c r="O814">
        <v>7</v>
      </c>
      <c r="P814">
        <v>1</v>
      </c>
      <c r="Q814" t="str">
        <f t="shared" si="60"/>
        <v>Em.7</v>
      </c>
      <c r="R814" t="str">
        <f t="shared" si="61"/>
        <v>Em.7.1</v>
      </c>
      <c r="S814" t="s">
        <v>99</v>
      </c>
      <c r="T814">
        <v>23450</v>
      </c>
      <c r="V814" t="s">
        <v>73</v>
      </c>
      <c r="W814">
        <f t="shared" si="65"/>
        <v>23450</v>
      </c>
      <c r="X814" t="s">
        <v>73</v>
      </c>
      <c r="Y814" t="s">
        <v>1900</v>
      </c>
      <c r="Z814">
        <v>76</v>
      </c>
      <c r="AB814" t="s">
        <v>41</v>
      </c>
      <c r="AL814">
        <v>187</v>
      </c>
    </row>
    <row r="815" spans="1:38" ht="13.25" customHeight="1" x14ac:dyDescent="0.15">
      <c r="A815" t="s">
        <v>31</v>
      </c>
      <c r="B815" t="s">
        <v>30</v>
      </c>
      <c r="C815" s="6" t="s">
        <v>32</v>
      </c>
      <c r="D815" s="6" t="s">
        <v>33</v>
      </c>
      <c r="E815" s="6" t="s">
        <v>34</v>
      </c>
      <c r="F815" s="6" t="s">
        <v>35</v>
      </c>
      <c r="G815" s="6" t="s">
        <v>35</v>
      </c>
      <c r="H815" t="s">
        <v>80</v>
      </c>
      <c r="I815" t="str">
        <f t="shared" si="62"/>
        <v>2018-01-01</v>
      </c>
      <c r="J815">
        <v>2018</v>
      </c>
      <c r="M815" t="s">
        <v>44</v>
      </c>
      <c r="N815" t="s">
        <v>38</v>
      </c>
      <c r="O815">
        <v>7</v>
      </c>
      <c r="P815">
        <v>2</v>
      </c>
      <c r="Q815" t="str">
        <f t="shared" ref="Q815:Q878" si="66">_xlfn.CONCAT($N815,".",$O815)</f>
        <v>Em.7</v>
      </c>
      <c r="R815" t="str">
        <f t="shared" ref="R815:R878" si="67">_xlfn.CONCAT($N815,".",$O815,".",$P815)</f>
        <v>Em.7.2</v>
      </c>
      <c r="S815" t="s">
        <v>103</v>
      </c>
      <c r="T815">
        <v>751</v>
      </c>
      <c r="V815" t="s">
        <v>73</v>
      </c>
      <c r="W815">
        <f t="shared" si="65"/>
        <v>751</v>
      </c>
      <c r="X815" t="s">
        <v>73</v>
      </c>
      <c r="Y815" t="s">
        <v>1900</v>
      </c>
      <c r="Z815">
        <v>76</v>
      </c>
      <c r="AB815" t="s">
        <v>41</v>
      </c>
      <c r="AL815">
        <v>191</v>
      </c>
    </row>
    <row r="816" spans="1:38" ht="13.25" customHeight="1" x14ac:dyDescent="0.15">
      <c r="A816" t="s">
        <v>31</v>
      </c>
      <c r="B816" t="s">
        <v>30</v>
      </c>
      <c r="C816" s="6" t="s">
        <v>32</v>
      </c>
      <c r="D816" s="6" t="s">
        <v>33</v>
      </c>
      <c r="E816" s="6" t="s">
        <v>34</v>
      </c>
      <c r="F816" s="6" t="s">
        <v>35</v>
      </c>
      <c r="G816" s="6" t="s">
        <v>35</v>
      </c>
      <c r="H816" t="s">
        <v>80</v>
      </c>
      <c r="I816" t="str">
        <f t="shared" si="62"/>
        <v>2018-01-01</v>
      </c>
      <c r="J816">
        <v>2018</v>
      </c>
      <c r="M816" t="s">
        <v>145</v>
      </c>
      <c r="N816" t="s">
        <v>38</v>
      </c>
      <c r="O816">
        <v>17</v>
      </c>
      <c r="P816">
        <v>13</v>
      </c>
      <c r="Q816" t="str">
        <f t="shared" si="66"/>
        <v>Em.17</v>
      </c>
      <c r="R816" t="str">
        <f t="shared" si="67"/>
        <v>Em.17.13</v>
      </c>
      <c r="S816" t="s">
        <v>143</v>
      </c>
      <c r="T816">
        <v>1</v>
      </c>
      <c r="V816" t="s">
        <v>73</v>
      </c>
      <c r="W816">
        <f t="shared" si="65"/>
        <v>1</v>
      </c>
      <c r="X816" t="s">
        <v>73</v>
      </c>
      <c r="Y816" t="s">
        <v>1900</v>
      </c>
      <c r="Z816">
        <v>77</v>
      </c>
      <c r="AB816" t="s">
        <v>41</v>
      </c>
      <c r="AL816">
        <v>263</v>
      </c>
    </row>
    <row r="817" spans="1:38" ht="13.25" customHeight="1" x14ac:dyDescent="0.15">
      <c r="A817" t="s">
        <v>31</v>
      </c>
      <c r="B817" t="s">
        <v>30</v>
      </c>
      <c r="C817" s="6" t="s">
        <v>32</v>
      </c>
      <c r="D817" s="6" t="s">
        <v>33</v>
      </c>
      <c r="E817" s="6" t="s">
        <v>34</v>
      </c>
      <c r="F817" s="6" t="s">
        <v>35</v>
      </c>
      <c r="G817" s="6" t="s">
        <v>35</v>
      </c>
      <c r="H817" t="s">
        <v>80</v>
      </c>
      <c r="I817" t="str">
        <f t="shared" si="62"/>
        <v>2018-01-01</v>
      </c>
      <c r="J817">
        <v>2018</v>
      </c>
      <c r="M817" t="s">
        <v>146</v>
      </c>
      <c r="N817" t="s">
        <v>38</v>
      </c>
      <c r="O817">
        <v>17</v>
      </c>
      <c r="P817">
        <v>14</v>
      </c>
      <c r="Q817" t="str">
        <f t="shared" si="66"/>
        <v>Em.17</v>
      </c>
      <c r="R817" t="str">
        <f t="shared" si="67"/>
        <v>Em.17.14</v>
      </c>
      <c r="S817" t="s">
        <v>150</v>
      </c>
      <c r="T817">
        <v>23</v>
      </c>
      <c r="V817" t="s">
        <v>73</v>
      </c>
      <c r="W817">
        <f t="shared" si="65"/>
        <v>23</v>
      </c>
      <c r="X817" t="s">
        <v>73</v>
      </c>
      <c r="Y817" t="s">
        <v>1900</v>
      </c>
      <c r="Z817">
        <v>77</v>
      </c>
      <c r="AB817" t="s">
        <v>41</v>
      </c>
      <c r="AL817">
        <v>268</v>
      </c>
    </row>
    <row r="818" spans="1:38" ht="13.25" customHeight="1" x14ac:dyDescent="0.15">
      <c r="A818" t="s">
        <v>31</v>
      </c>
      <c r="B818" t="s">
        <v>30</v>
      </c>
      <c r="C818" s="6" t="s">
        <v>32</v>
      </c>
      <c r="D818" s="6" t="s">
        <v>33</v>
      </c>
      <c r="E818" s="6" t="s">
        <v>34</v>
      </c>
      <c r="F818" s="6" t="s">
        <v>35</v>
      </c>
      <c r="G818" s="6" t="s">
        <v>35</v>
      </c>
      <c r="H818" t="s">
        <v>80</v>
      </c>
      <c r="I818" t="str">
        <f t="shared" si="62"/>
        <v>2018-01-01</v>
      </c>
      <c r="J818">
        <v>2018</v>
      </c>
      <c r="M818" t="s">
        <v>224</v>
      </c>
      <c r="N818" t="s">
        <v>221</v>
      </c>
      <c r="O818">
        <v>1</v>
      </c>
      <c r="P818">
        <v>1</v>
      </c>
      <c r="Q818" t="str">
        <f t="shared" si="66"/>
        <v>WR.1</v>
      </c>
      <c r="R818" t="str">
        <f t="shared" si="67"/>
        <v>WR.1.1</v>
      </c>
      <c r="S818" t="s">
        <v>257</v>
      </c>
      <c r="T818">
        <v>66374</v>
      </c>
      <c r="V818" t="s">
        <v>222</v>
      </c>
      <c r="W818">
        <f>T818/1000</f>
        <v>66.373999999999995</v>
      </c>
      <c r="X818" t="s">
        <v>782</v>
      </c>
      <c r="Y818" t="s">
        <v>1900</v>
      </c>
      <c r="Z818">
        <v>80</v>
      </c>
      <c r="AB818" t="s">
        <v>41</v>
      </c>
      <c r="AL818">
        <v>504</v>
      </c>
    </row>
    <row r="819" spans="1:38" ht="13.25" customHeight="1" x14ac:dyDescent="0.15">
      <c r="A819" t="s">
        <v>31</v>
      </c>
      <c r="B819" t="s">
        <v>30</v>
      </c>
      <c r="C819" s="6" t="s">
        <v>32</v>
      </c>
      <c r="D819" s="6" t="s">
        <v>33</v>
      </c>
      <c r="E819" s="6" t="s">
        <v>34</v>
      </c>
      <c r="F819" s="6" t="s">
        <v>35</v>
      </c>
      <c r="G819" s="6" t="s">
        <v>35</v>
      </c>
      <c r="H819" t="s">
        <v>80</v>
      </c>
      <c r="I819" t="str">
        <f t="shared" si="62"/>
        <v>2018-01-01</v>
      </c>
      <c r="J819">
        <v>2018</v>
      </c>
      <c r="M819" t="s">
        <v>1999</v>
      </c>
      <c r="N819" t="s">
        <v>221</v>
      </c>
      <c r="O819">
        <v>14</v>
      </c>
      <c r="P819">
        <v>1</v>
      </c>
      <c r="Q819" t="str">
        <f t="shared" si="66"/>
        <v>WR.14</v>
      </c>
      <c r="R819" t="str">
        <f t="shared" si="67"/>
        <v>WR.14.1</v>
      </c>
      <c r="S819" t="s">
        <v>1926</v>
      </c>
      <c r="T819">
        <v>48201</v>
      </c>
      <c r="V819" t="s">
        <v>222</v>
      </c>
      <c r="W819">
        <f>T819/1000</f>
        <v>48.201000000000001</v>
      </c>
      <c r="X819" t="s">
        <v>782</v>
      </c>
      <c r="Y819" t="s">
        <v>1900</v>
      </c>
      <c r="Z819">
        <v>80</v>
      </c>
      <c r="AB819" t="s">
        <v>41</v>
      </c>
      <c r="AL819">
        <v>509</v>
      </c>
    </row>
    <row r="820" spans="1:38" ht="13.25" customHeight="1" x14ac:dyDescent="0.15">
      <c r="A820" t="s">
        <v>31</v>
      </c>
      <c r="B820" t="s">
        <v>30</v>
      </c>
      <c r="C820" s="6" t="s">
        <v>32</v>
      </c>
      <c r="D820" s="6" t="s">
        <v>33</v>
      </c>
      <c r="E820" s="6" t="s">
        <v>34</v>
      </c>
      <c r="F820" s="6" t="s">
        <v>35</v>
      </c>
      <c r="G820" s="6" t="s">
        <v>35</v>
      </c>
      <c r="H820" t="s">
        <v>80</v>
      </c>
      <c r="I820" t="str">
        <f t="shared" si="62"/>
        <v>2018-01-01</v>
      </c>
      <c r="J820">
        <v>2018</v>
      </c>
      <c r="M820" t="s">
        <v>219</v>
      </c>
      <c r="N820" t="s">
        <v>221</v>
      </c>
      <c r="O820">
        <v>2</v>
      </c>
      <c r="P820">
        <v>1</v>
      </c>
      <c r="Q820" t="str">
        <f t="shared" si="66"/>
        <v>WR.2</v>
      </c>
      <c r="R820" t="str">
        <f t="shared" si="67"/>
        <v>WR.2.1</v>
      </c>
      <c r="S820" t="s">
        <v>245</v>
      </c>
      <c r="T820">
        <v>114575</v>
      </c>
      <c r="V820" t="s">
        <v>222</v>
      </c>
      <c r="W820">
        <f>T820/1000</f>
        <v>114.575</v>
      </c>
      <c r="X820" t="s">
        <v>782</v>
      </c>
      <c r="Y820" t="s">
        <v>1900</v>
      </c>
      <c r="Z820">
        <v>80</v>
      </c>
      <c r="AB820" t="s">
        <v>41</v>
      </c>
      <c r="AL820">
        <v>493</v>
      </c>
    </row>
    <row r="821" spans="1:38" ht="13.25" customHeight="1" x14ac:dyDescent="0.15">
      <c r="A821" t="s">
        <v>31</v>
      </c>
      <c r="B821" t="s">
        <v>30</v>
      </c>
      <c r="C821" s="6" t="s">
        <v>32</v>
      </c>
      <c r="D821" s="6" t="s">
        <v>33</v>
      </c>
      <c r="E821" s="6" t="s">
        <v>34</v>
      </c>
      <c r="F821" s="6" t="s">
        <v>35</v>
      </c>
      <c r="G821" s="6" t="s">
        <v>35</v>
      </c>
      <c r="H821" t="s">
        <v>95</v>
      </c>
      <c r="I821" t="str">
        <f t="shared" si="62"/>
        <v>2018-01-01</v>
      </c>
      <c r="J821">
        <v>2018</v>
      </c>
      <c r="M821" t="s">
        <v>109</v>
      </c>
      <c r="N821" t="s">
        <v>107</v>
      </c>
      <c r="O821">
        <v>1</v>
      </c>
      <c r="P821">
        <v>4</v>
      </c>
      <c r="Q821" t="str">
        <f t="shared" si="66"/>
        <v>EF.1</v>
      </c>
      <c r="R821" t="str">
        <f t="shared" si="67"/>
        <v>EF.1.4</v>
      </c>
      <c r="S821" t="s">
        <v>162</v>
      </c>
      <c r="T821">
        <v>5180715</v>
      </c>
      <c r="V821" t="s">
        <v>108</v>
      </c>
      <c r="W821">
        <f t="shared" ref="W821:W830" si="68">T821</f>
        <v>5180715</v>
      </c>
      <c r="X821" t="s">
        <v>108</v>
      </c>
      <c r="Y821" t="s">
        <v>1900</v>
      </c>
      <c r="Z821">
        <v>78</v>
      </c>
      <c r="AB821" t="s">
        <v>41</v>
      </c>
      <c r="AL821">
        <v>327</v>
      </c>
    </row>
    <row r="822" spans="1:38" ht="13.25" customHeight="1" x14ac:dyDescent="0.15">
      <c r="A822" t="s">
        <v>31</v>
      </c>
      <c r="B822" t="s">
        <v>30</v>
      </c>
      <c r="C822" s="6" t="s">
        <v>32</v>
      </c>
      <c r="D822" s="6" t="s">
        <v>33</v>
      </c>
      <c r="E822" s="6" t="s">
        <v>34</v>
      </c>
      <c r="F822" s="6" t="s">
        <v>35</v>
      </c>
      <c r="G822" s="6" t="s">
        <v>35</v>
      </c>
      <c r="H822" t="s">
        <v>95</v>
      </c>
      <c r="I822" t="str">
        <f t="shared" si="62"/>
        <v>2018-01-01</v>
      </c>
      <c r="J822">
        <v>2018</v>
      </c>
      <c r="M822" t="s">
        <v>163</v>
      </c>
      <c r="N822" t="s">
        <v>107</v>
      </c>
      <c r="O822">
        <v>1</v>
      </c>
      <c r="P822">
        <v>14</v>
      </c>
      <c r="Q822" t="str">
        <f t="shared" si="66"/>
        <v>EF.1</v>
      </c>
      <c r="R822" t="str">
        <f t="shared" si="67"/>
        <v>EF.1.14</v>
      </c>
      <c r="S822" t="s">
        <v>168</v>
      </c>
      <c r="V822" t="s">
        <v>108</v>
      </c>
      <c r="W822">
        <f t="shared" si="68"/>
        <v>0</v>
      </c>
      <c r="X822" t="s">
        <v>108</v>
      </c>
      <c r="Y822" t="s">
        <v>1900</v>
      </c>
      <c r="Z822">
        <v>78</v>
      </c>
      <c r="AB822" t="s">
        <v>41</v>
      </c>
      <c r="AL822">
        <v>331</v>
      </c>
    </row>
    <row r="823" spans="1:38" ht="13.25" customHeight="1" x14ac:dyDescent="0.15">
      <c r="A823" t="s">
        <v>31</v>
      </c>
      <c r="B823" t="s">
        <v>30</v>
      </c>
      <c r="C823" s="6" t="s">
        <v>32</v>
      </c>
      <c r="D823" s="6" t="s">
        <v>33</v>
      </c>
      <c r="E823" s="6" t="s">
        <v>34</v>
      </c>
      <c r="F823" s="6" t="s">
        <v>35</v>
      </c>
      <c r="G823" s="6" t="s">
        <v>35</v>
      </c>
      <c r="H823" t="s">
        <v>95</v>
      </c>
      <c r="I823" t="str">
        <f t="shared" si="62"/>
        <v>2018-01-01</v>
      </c>
      <c r="J823">
        <v>2018</v>
      </c>
      <c r="M823" t="s">
        <v>181</v>
      </c>
      <c r="N823" t="s">
        <v>107</v>
      </c>
      <c r="O823">
        <v>1</v>
      </c>
      <c r="P823">
        <v>19</v>
      </c>
      <c r="Q823" t="str">
        <f t="shared" si="66"/>
        <v>EF.1</v>
      </c>
      <c r="R823" t="str">
        <f t="shared" si="67"/>
        <v>EF.1.19</v>
      </c>
      <c r="S823" t="s">
        <v>210</v>
      </c>
      <c r="T823">
        <v>202835</v>
      </c>
      <c r="U823" t="s">
        <v>165</v>
      </c>
      <c r="V823" t="s">
        <v>108</v>
      </c>
      <c r="W823">
        <f t="shared" si="68"/>
        <v>202835</v>
      </c>
      <c r="X823" t="s">
        <v>108</v>
      </c>
      <c r="Y823" t="s">
        <v>1900</v>
      </c>
      <c r="Z823">
        <v>79</v>
      </c>
      <c r="AB823" t="s">
        <v>41</v>
      </c>
      <c r="AL823">
        <v>422</v>
      </c>
    </row>
    <row r="824" spans="1:38" ht="13.25" customHeight="1" x14ac:dyDescent="0.15">
      <c r="A824" t="s">
        <v>31</v>
      </c>
      <c r="B824" t="s">
        <v>30</v>
      </c>
      <c r="C824" s="6" t="s">
        <v>32</v>
      </c>
      <c r="D824" s="6" t="s">
        <v>33</v>
      </c>
      <c r="E824" s="6" t="s">
        <v>34</v>
      </c>
      <c r="F824" s="6" t="s">
        <v>35</v>
      </c>
      <c r="G824" s="6" t="s">
        <v>35</v>
      </c>
      <c r="H824" t="s">
        <v>95</v>
      </c>
      <c r="I824" t="str">
        <f t="shared" si="62"/>
        <v>2018-01-01</v>
      </c>
      <c r="J824">
        <v>2018</v>
      </c>
      <c r="M824" t="s">
        <v>152</v>
      </c>
      <c r="N824" t="s">
        <v>38</v>
      </c>
      <c r="O824">
        <v>17</v>
      </c>
      <c r="P824">
        <v>10</v>
      </c>
      <c r="Q824" t="str">
        <f t="shared" si="66"/>
        <v>Em.17</v>
      </c>
      <c r="R824" t="str">
        <f t="shared" si="67"/>
        <v>Em.17.10</v>
      </c>
      <c r="S824" t="s">
        <v>139</v>
      </c>
      <c r="T824">
        <v>34</v>
      </c>
      <c r="V824" t="s">
        <v>73</v>
      </c>
      <c r="W824">
        <f t="shared" si="68"/>
        <v>34</v>
      </c>
      <c r="X824" t="s">
        <v>73</v>
      </c>
      <c r="Y824" t="s">
        <v>1900</v>
      </c>
      <c r="Z824">
        <v>77</v>
      </c>
      <c r="AB824" t="s">
        <v>41</v>
      </c>
      <c r="AL824">
        <v>259</v>
      </c>
    </row>
    <row r="825" spans="1:38" ht="13.25" customHeight="1" x14ac:dyDescent="0.15">
      <c r="A825" t="s">
        <v>31</v>
      </c>
      <c r="B825" t="s">
        <v>30</v>
      </c>
      <c r="C825" s="6" t="s">
        <v>32</v>
      </c>
      <c r="D825" s="6" t="s">
        <v>33</v>
      </c>
      <c r="E825" s="6" t="s">
        <v>34</v>
      </c>
      <c r="F825" s="6" t="s">
        <v>35</v>
      </c>
      <c r="G825" s="6" t="s">
        <v>35</v>
      </c>
      <c r="H825" t="s">
        <v>95</v>
      </c>
      <c r="I825" t="str">
        <f t="shared" si="62"/>
        <v>2018-01-01</v>
      </c>
      <c r="J825">
        <v>2018</v>
      </c>
      <c r="M825" t="s">
        <v>181</v>
      </c>
      <c r="N825" t="s">
        <v>107</v>
      </c>
      <c r="O825">
        <v>1</v>
      </c>
      <c r="P825">
        <v>19</v>
      </c>
      <c r="Q825" t="str">
        <f t="shared" si="66"/>
        <v>EF.1</v>
      </c>
      <c r="R825" t="str">
        <f t="shared" si="67"/>
        <v>EF.1.19</v>
      </c>
      <c r="S825" t="s">
        <v>185</v>
      </c>
      <c r="T825">
        <v>5180715</v>
      </c>
      <c r="V825" t="s">
        <v>108</v>
      </c>
      <c r="W825">
        <f t="shared" si="68"/>
        <v>5180715</v>
      </c>
      <c r="X825" t="s">
        <v>108</v>
      </c>
      <c r="Y825" t="s">
        <v>1900</v>
      </c>
      <c r="Z825">
        <v>79</v>
      </c>
      <c r="AB825" t="s">
        <v>41</v>
      </c>
      <c r="AL825">
        <v>378</v>
      </c>
    </row>
    <row r="826" spans="1:38" ht="13.25" customHeight="1" x14ac:dyDescent="0.15">
      <c r="A826" t="s">
        <v>31</v>
      </c>
      <c r="B826" t="s">
        <v>30</v>
      </c>
      <c r="C826" s="6" t="s">
        <v>32</v>
      </c>
      <c r="D826" s="6" t="s">
        <v>33</v>
      </c>
      <c r="E826" s="6" t="s">
        <v>34</v>
      </c>
      <c r="F826" s="6" t="s">
        <v>35</v>
      </c>
      <c r="G826" s="6" t="s">
        <v>35</v>
      </c>
      <c r="H826" t="s">
        <v>95</v>
      </c>
      <c r="I826" t="str">
        <f t="shared" si="62"/>
        <v>2018-01-01</v>
      </c>
      <c r="J826">
        <v>2018</v>
      </c>
      <c r="M826" t="s">
        <v>70</v>
      </c>
      <c r="N826" t="s">
        <v>38</v>
      </c>
      <c r="O826">
        <v>4</v>
      </c>
      <c r="P826">
        <v>7</v>
      </c>
      <c r="Q826" t="str">
        <f t="shared" si="66"/>
        <v>Em.4</v>
      </c>
      <c r="R826" t="str">
        <f t="shared" si="67"/>
        <v>Em.4.7</v>
      </c>
      <c r="S826" t="s">
        <v>96</v>
      </c>
      <c r="T826">
        <v>45076</v>
      </c>
      <c r="V826" t="s">
        <v>73</v>
      </c>
      <c r="W826">
        <f t="shared" si="68"/>
        <v>45076</v>
      </c>
      <c r="X826" t="s">
        <v>73</v>
      </c>
      <c r="Y826" t="s">
        <v>1900</v>
      </c>
      <c r="Z826">
        <v>76</v>
      </c>
      <c r="AB826" t="s">
        <v>41</v>
      </c>
      <c r="AL826">
        <v>184</v>
      </c>
    </row>
    <row r="827" spans="1:38" ht="13.25" customHeight="1" x14ac:dyDescent="0.15">
      <c r="A827" t="s">
        <v>31</v>
      </c>
      <c r="B827" t="s">
        <v>30</v>
      </c>
      <c r="C827" s="6" t="s">
        <v>32</v>
      </c>
      <c r="D827" s="6" t="s">
        <v>33</v>
      </c>
      <c r="E827" s="6" t="s">
        <v>34</v>
      </c>
      <c r="F827" s="6" t="s">
        <v>35</v>
      </c>
      <c r="G827" s="6" t="s">
        <v>35</v>
      </c>
      <c r="H827" t="s">
        <v>95</v>
      </c>
      <c r="I827" t="str">
        <f t="shared" si="62"/>
        <v>2018-01-01</v>
      </c>
      <c r="J827">
        <v>2018</v>
      </c>
      <c r="M827" t="s">
        <v>42</v>
      </c>
      <c r="N827" t="s">
        <v>38</v>
      </c>
      <c r="O827">
        <v>7</v>
      </c>
      <c r="P827">
        <v>1</v>
      </c>
      <c r="Q827" t="str">
        <f t="shared" si="66"/>
        <v>Em.7</v>
      </c>
      <c r="R827" t="str">
        <f t="shared" si="67"/>
        <v>Em.7.1</v>
      </c>
      <c r="S827" t="s">
        <v>100</v>
      </c>
      <c r="T827">
        <v>1875258</v>
      </c>
      <c r="V827" t="s">
        <v>73</v>
      </c>
      <c r="W827">
        <f t="shared" si="68"/>
        <v>1875258</v>
      </c>
      <c r="X827" t="s">
        <v>73</v>
      </c>
      <c r="Y827" t="s">
        <v>1900</v>
      </c>
      <c r="Z827">
        <v>76</v>
      </c>
      <c r="AB827" t="s">
        <v>41</v>
      </c>
      <c r="AL827">
        <v>188</v>
      </c>
    </row>
    <row r="828" spans="1:38" ht="13.25" customHeight="1" x14ac:dyDescent="0.15">
      <c r="A828" t="s">
        <v>31</v>
      </c>
      <c r="B828" t="s">
        <v>30</v>
      </c>
      <c r="C828" s="6" t="s">
        <v>32</v>
      </c>
      <c r="D828" s="6" t="s">
        <v>33</v>
      </c>
      <c r="E828" s="6" t="s">
        <v>34</v>
      </c>
      <c r="F828" s="6" t="s">
        <v>35</v>
      </c>
      <c r="G828" s="6" t="s">
        <v>35</v>
      </c>
      <c r="H828" t="s">
        <v>95</v>
      </c>
      <c r="I828" t="str">
        <f t="shared" si="62"/>
        <v>2018-01-01</v>
      </c>
      <c r="J828">
        <v>2018</v>
      </c>
      <c r="M828" t="s">
        <v>44</v>
      </c>
      <c r="N828" t="s">
        <v>38</v>
      </c>
      <c r="O828">
        <v>7</v>
      </c>
      <c r="P828">
        <v>2</v>
      </c>
      <c r="Q828" t="str">
        <f t="shared" si="66"/>
        <v>Em.7</v>
      </c>
      <c r="R828" t="str">
        <f t="shared" si="67"/>
        <v>Em.7.2</v>
      </c>
      <c r="S828" t="s">
        <v>104</v>
      </c>
      <c r="T828">
        <v>744</v>
      </c>
      <c r="V828" t="s">
        <v>73</v>
      </c>
      <c r="W828">
        <f t="shared" si="68"/>
        <v>744</v>
      </c>
      <c r="X828" t="s">
        <v>73</v>
      </c>
      <c r="Y828" t="s">
        <v>1900</v>
      </c>
      <c r="Z828">
        <v>76</v>
      </c>
      <c r="AB828" t="s">
        <v>41</v>
      </c>
      <c r="AL828">
        <v>192</v>
      </c>
    </row>
    <row r="829" spans="1:38" ht="13.25" customHeight="1" x14ac:dyDescent="0.15">
      <c r="A829" t="s">
        <v>31</v>
      </c>
      <c r="B829" t="s">
        <v>30</v>
      </c>
      <c r="C829" s="6" t="s">
        <v>32</v>
      </c>
      <c r="D829" s="6" t="s">
        <v>33</v>
      </c>
      <c r="E829" s="6" t="s">
        <v>34</v>
      </c>
      <c r="F829" s="6" t="s">
        <v>35</v>
      </c>
      <c r="G829" s="6" t="s">
        <v>35</v>
      </c>
      <c r="H829" t="s">
        <v>95</v>
      </c>
      <c r="I829" t="str">
        <f t="shared" si="62"/>
        <v>2018-01-01</v>
      </c>
      <c r="J829">
        <v>2018</v>
      </c>
      <c r="M829" t="s">
        <v>145</v>
      </c>
      <c r="N829" t="s">
        <v>38</v>
      </c>
      <c r="O829">
        <v>17</v>
      </c>
      <c r="P829">
        <v>13</v>
      </c>
      <c r="Q829" t="str">
        <f t="shared" si="66"/>
        <v>Em.17</v>
      </c>
      <c r="R829" t="str">
        <f t="shared" si="67"/>
        <v>Em.17.13</v>
      </c>
      <c r="S829" t="s">
        <v>144</v>
      </c>
      <c r="T829">
        <v>3</v>
      </c>
      <c r="V829" t="s">
        <v>73</v>
      </c>
      <c r="W829">
        <f t="shared" si="68"/>
        <v>3</v>
      </c>
      <c r="X829" t="s">
        <v>73</v>
      </c>
      <c r="Y829" t="s">
        <v>1900</v>
      </c>
      <c r="Z829">
        <v>77</v>
      </c>
      <c r="AB829" t="s">
        <v>41</v>
      </c>
      <c r="AL829">
        <v>264</v>
      </c>
    </row>
    <row r="830" spans="1:38" ht="13.25" customHeight="1" x14ac:dyDescent="0.15">
      <c r="A830" t="s">
        <v>31</v>
      </c>
      <c r="B830" t="s">
        <v>30</v>
      </c>
      <c r="C830" s="6" t="s">
        <v>32</v>
      </c>
      <c r="D830" s="6" t="s">
        <v>33</v>
      </c>
      <c r="E830" s="6" t="s">
        <v>34</v>
      </c>
      <c r="F830" s="6" t="s">
        <v>35</v>
      </c>
      <c r="G830" s="6" t="s">
        <v>35</v>
      </c>
      <c r="H830" t="s">
        <v>95</v>
      </c>
      <c r="I830" t="str">
        <f t="shared" si="62"/>
        <v>2018-01-01</v>
      </c>
      <c r="J830">
        <v>2018</v>
      </c>
      <c r="M830" t="s">
        <v>146</v>
      </c>
      <c r="N830" t="s">
        <v>38</v>
      </c>
      <c r="O830">
        <v>17</v>
      </c>
      <c r="P830">
        <v>14</v>
      </c>
      <c r="Q830" t="str">
        <f t="shared" si="66"/>
        <v>Em.17</v>
      </c>
      <c r="R830" t="str">
        <f t="shared" si="67"/>
        <v>Em.17.14</v>
      </c>
      <c r="S830" t="s">
        <v>151</v>
      </c>
      <c r="T830">
        <v>16</v>
      </c>
      <c r="V830" t="s">
        <v>73</v>
      </c>
      <c r="W830">
        <f t="shared" si="68"/>
        <v>16</v>
      </c>
      <c r="X830" t="s">
        <v>73</v>
      </c>
      <c r="Y830" t="s">
        <v>1900</v>
      </c>
      <c r="Z830">
        <v>77</v>
      </c>
      <c r="AB830" t="s">
        <v>41</v>
      </c>
      <c r="AL830">
        <v>269</v>
      </c>
    </row>
    <row r="831" spans="1:38" ht="13.25" customHeight="1" x14ac:dyDescent="0.15">
      <c r="A831" t="s">
        <v>31</v>
      </c>
      <c r="B831" t="s">
        <v>30</v>
      </c>
      <c r="C831" s="6" t="s">
        <v>32</v>
      </c>
      <c r="D831" s="6" t="s">
        <v>33</v>
      </c>
      <c r="E831" s="6" t="s">
        <v>34</v>
      </c>
      <c r="F831" s="6" t="s">
        <v>35</v>
      </c>
      <c r="G831" s="6" t="s">
        <v>35</v>
      </c>
      <c r="H831" t="s">
        <v>95</v>
      </c>
      <c r="I831" t="str">
        <f t="shared" si="62"/>
        <v>2018-01-01</v>
      </c>
      <c r="J831">
        <v>2018</v>
      </c>
      <c r="M831" t="s">
        <v>224</v>
      </c>
      <c r="N831" t="s">
        <v>221</v>
      </c>
      <c r="O831">
        <v>1</v>
      </c>
      <c r="P831">
        <v>1</v>
      </c>
      <c r="Q831" t="str">
        <f t="shared" si="66"/>
        <v>WR.1</v>
      </c>
      <c r="R831" t="str">
        <f t="shared" si="67"/>
        <v>WR.1.1</v>
      </c>
      <c r="S831" t="s">
        <v>258</v>
      </c>
      <c r="T831">
        <v>2258821</v>
      </c>
      <c r="V831" t="s">
        <v>222</v>
      </c>
      <c r="W831">
        <f>T831/1000</f>
        <v>2258.8209999999999</v>
      </c>
      <c r="X831" t="s">
        <v>782</v>
      </c>
      <c r="Y831" t="s">
        <v>1900</v>
      </c>
      <c r="Z831">
        <v>80</v>
      </c>
      <c r="AB831" t="s">
        <v>41</v>
      </c>
      <c r="AL831">
        <v>505</v>
      </c>
    </row>
    <row r="832" spans="1:38" ht="13.25" customHeight="1" x14ac:dyDescent="0.15">
      <c r="A832" t="s">
        <v>31</v>
      </c>
      <c r="B832" t="s">
        <v>30</v>
      </c>
      <c r="C832" s="6" t="s">
        <v>32</v>
      </c>
      <c r="D832" s="6" t="s">
        <v>33</v>
      </c>
      <c r="E832" s="6" t="s">
        <v>34</v>
      </c>
      <c r="F832" s="6" t="s">
        <v>35</v>
      </c>
      <c r="G832" s="6" t="s">
        <v>35</v>
      </c>
      <c r="H832" t="s">
        <v>95</v>
      </c>
      <c r="I832" t="str">
        <f t="shared" si="62"/>
        <v>2018-01-01</v>
      </c>
      <c r="J832">
        <v>2018</v>
      </c>
      <c r="M832" t="s">
        <v>1999</v>
      </c>
      <c r="N832" t="s">
        <v>221</v>
      </c>
      <c r="O832">
        <v>14</v>
      </c>
      <c r="P832">
        <v>1</v>
      </c>
      <c r="Q832" t="str">
        <f t="shared" si="66"/>
        <v>WR.14</v>
      </c>
      <c r="R832" t="str">
        <f t="shared" si="67"/>
        <v>WR.14.1</v>
      </c>
      <c r="S832" t="s">
        <v>1926</v>
      </c>
      <c r="T832">
        <v>2250423</v>
      </c>
      <c r="V832" t="s">
        <v>222</v>
      </c>
      <c r="W832">
        <f>T832/1000</f>
        <v>2250.4229999999998</v>
      </c>
      <c r="X832" t="s">
        <v>782</v>
      </c>
      <c r="Y832" t="s">
        <v>1900</v>
      </c>
      <c r="Z832">
        <v>80</v>
      </c>
      <c r="AB832" t="s">
        <v>41</v>
      </c>
      <c r="AL832">
        <v>510</v>
      </c>
    </row>
    <row r="833" spans="1:38" ht="13.25" customHeight="1" x14ac:dyDescent="0.15">
      <c r="A833" t="s">
        <v>31</v>
      </c>
      <c r="B833" t="s">
        <v>30</v>
      </c>
      <c r="C833" s="6" t="s">
        <v>32</v>
      </c>
      <c r="D833" s="6" t="s">
        <v>33</v>
      </c>
      <c r="E833" s="6" t="s">
        <v>34</v>
      </c>
      <c r="F833" s="6" t="s">
        <v>35</v>
      </c>
      <c r="G833" s="6" t="s">
        <v>35</v>
      </c>
      <c r="H833" t="s">
        <v>95</v>
      </c>
      <c r="I833" t="str">
        <f t="shared" si="62"/>
        <v>2018-01-01</v>
      </c>
      <c r="J833">
        <v>2018</v>
      </c>
      <c r="M833" t="s">
        <v>219</v>
      </c>
      <c r="N833" t="s">
        <v>221</v>
      </c>
      <c r="O833">
        <v>2</v>
      </c>
      <c r="P833">
        <v>1</v>
      </c>
      <c r="Q833" t="str">
        <f t="shared" si="66"/>
        <v>WR.2</v>
      </c>
      <c r="R833" t="str">
        <f t="shared" si="67"/>
        <v>WR.2.1</v>
      </c>
      <c r="S833" t="s">
        <v>246</v>
      </c>
      <c r="T833">
        <v>4509245</v>
      </c>
      <c r="V833" t="s">
        <v>222</v>
      </c>
      <c r="W833">
        <f>T833/1000</f>
        <v>4509.2449999999999</v>
      </c>
      <c r="X833" t="s">
        <v>782</v>
      </c>
      <c r="Y833" t="s">
        <v>1900</v>
      </c>
      <c r="Z833">
        <v>80</v>
      </c>
      <c r="AB833" t="s">
        <v>41</v>
      </c>
      <c r="AL833">
        <v>494</v>
      </c>
    </row>
    <row r="834" spans="1:38" ht="13.25" customHeight="1" x14ac:dyDescent="0.15">
      <c r="A834" t="s">
        <v>31</v>
      </c>
      <c r="B834" t="s">
        <v>30</v>
      </c>
      <c r="C834" s="6" t="s">
        <v>32</v>
      </c>
      <c r="D834" s="6" t="s">
        <v>33</v>
      </c>
      <c r="E834" s="6" t="s">
        <v>34</v>
      </c>
      <c r="F834" s="6" t="s">
        <v>35</v>
      </c>
      <c r="G834" s="6" t="s">
        <v>35</v>
      </c>
      <c r="H834" t="s">
        <v>82</v>
      </c>
      <c r="I834" t="str">
        <f t="shared" ref="I834:I897" si="69">_xlfn.CONCAT(SUBSTITUTE(J834,"FY","20"),"-01-01")</f>
        <v>2018-01-01</v>
      </c>
      <c r="J834">
        <v>2018</v>
      </c>
      <c r="M834" t="s">
        <v>74</v>
      </c>
      <c r="N834" t="s">
        <v>38</v>
      </c>
      <c r="O834">
        <v>4</v>
      </c>
      <c r="P834">
        <v>8</v>
      </c>
      <c r="Q834" t="str">
        <f t="shared" si="66"/>
        <v>Em.4</v>
      </c>
      <c r="R834" t="str">
        <f t="shared" si="67"/>
        <v>Em.4.8</v>
      </c>
      <c r="S834" t="s">
        <v>83</v>
      </c>
      <c r="T834">
        <v>17</v>
      </c>
      <c r="V834" t="s">
        <v>73</v>
      </c>
      <c r="W834">
        <f t="shared" ref="W834:W865" si="70">T834</f>
        <v>17</v>
      </c>
      <c r="X834" t="s">
        <v>73</v>
      </c>
      <c r="Y834" t="s">
        <v>1900</v>
      </c>
      <c r="Z834">
        <v>76</v>
      </c>
      <c r="AB834" t="s">
        <v>41</v>
      </c>
      <c r="AL834">
        <v>176</v>
      </c>
    </row>
    <row r="835" spans="1:38" ht="13.25" customHeight="1" x14ac:dyDescent="0.15">
      <c r="A835" t="s">
        <v>31</v>
      </c>
      <c r="B835" t="s">
        <v>30</v>
      </c>
      <c r="C835" s="6" t="s">
        <v>32</v>
      </c>
      <c r="D835" s="6" t="s">
        <v>33</v>
      </c>
      <c r="E835" s="6" t="s">
        <v>34</v>
      </c>
      <c r="F835" s="6" t="s">
        <v>35</v>
      </c>
      <c r="G835" s="6" t="s">
        <v>35</v>
      </c>
      <c r="I835" t="str">
        <f t="shared" si="69"/>
        <v>2018-01-01</v>
      </c>
      <c r="J835">
        <v>2018</v>
      </c>
      <c r="M835" t="s">
        <v>154</v>
      </c>
      <c r="N835" t="s">
        <v>38</v>
      </c>
      <c r="O835">
        <v>17</v>
      </c>
      <c r="P835">
        <v>1</v>
      </c>
      <c r="Q835" t="str">
        <f t="shared" si="66"/>
        <v>Em.17</v>
      </c>
      <c r="R835" t="str">
        <f t="shared" si="67"/>
        <v>Em.17.1</v>
      </c>
      <c r="S835" t="s">
        <v>155</v>
      </c>
      <c r="T835">
        <v>1704</v>
      </c>
      <c r="V835" t="s">
        <v>73</v>
      </c>
      <c r="W835">
        <f t="shared" si="70"/>
        <v>1704</v>
      </c>
      <c r="X835" t="s">
        <v>73</v>
      </c>
      <c r="Y835" t="s">
        <v>1900</v>
      </c>
      <c r="Z835">
        <v>77</v>
      </c>
      <c r="AB835" t="s">
        <v>41</v>
      </c>
      <c r="AL835">
        <v>271</v>
      </c>
    </row>
    <row r="836" spans="1:38" ht="13.25" customHeight="1" x14ac:dyDescent="0.15">
      <c r="A836" t="s">
        <v>31</v>
      </c>
      <c r="B836" t="s">
        <v>30</v>
      </c>
      <c r="C836" s="6" t="s">
        <v>32</v>
      </c>
      <c r="D836" s="6" t="s">
        <v>33</v>
      </c>
      <c r="E836" s="6" t="s">
        <v>34</v>
      </c>
      <c r="F836" s="6" t="s">
        <v>35</v>
      </c>
      <c r="G836" s="6" t="s">
        <v>35</v>
      </c>
      <c r="I836" t="str">
        <f t="shared" si="69"/>
        <v>2018-01-01</v>
      </c>
      <c r="J836">
        <v>2018</v>
      </c>
      <c r="M836" t="s">
        <v>1995</v>
      </c>
      <c r="N836" t="s">
        <v>123</v>
      </c>
      <c r="O836">
        <v>4</v>
      </c>
      <c r="P836">
        <v>3</v>
      </c>
      <c r="Q836" t="str">
        <f t="shared" si="66"/>
        <v>OE.4</v>
      </c>
      <c r="R836" t="str">
        <f t="shared" si="67"/>
        <v>OE.4.3</v>
      </c>
      <c r="S836" t="s">
        <v>130</v>
      </c>
      <c r="T836">
        <v>5883</v>
      </c>
      <c r="V836" t="s">
        <v>73</v>
      </c>
      <c r="W836">
        <f t="shared" si="70"/>
        <v>5883</v>
      </c>
      <c r="X836" t="s">
        <v>73</v>
      </c>
      <c r="Y836" t="s">
        <v>1900</v>
      </c>
      <c r="Z836">
        <v>75</v>
      </c>
      <c r="AB836" t="s">
        <v>41</v>
      </c>
      <c r="AL836">
        <v>132</v>
      </c>
    </row>
    <row r="837" spans="1:38" ht="13.25" customHeight="1" x14ac:dyDescent="0.15">
      <c r="A837" t="s">
        <v>31</v>
      </c>
      <c r="B837" t="s">
        <v>30</v>
      </c>
      <c r="C837" s="6" t="s">
        <v>32</v>
      </c>
      <c r="D837" s="6" t="s">
        <v>33</v>
      </c>
      <c r="E837" s="6" t="s">
        <v>34</v>
      </c>
      <c r="F837" s="6" t="s">
        <v>35</v>
      </c>
      <c r="G837" s="6" t="s">
        <v>35</v>
      </c>
      <c r="I837" t="str">
        <f t="shared" si="69"/>
        <v>2018-01-01</v>
      </c>
      <c r="J837">
        <v>2018</v>
      </c>
      <c r="M837" t="s">
        <v>109</v>
      </c>
      <c r="N837" t="s">
        <v>107</v>
      </c>
      <c r="O837">
        <v>1</v>
      </c>
      <c r="P837">
        <v>4</v>
      </c>
      <c r="Q837" t="str">
        <f t="shared" si="66"/>
        <v>EF.1</v>
      </c>
      <c r="R837" t="str">
        <f t="shared" si="67"/>
        <v>EF.1.4</v>
      </c>
      <c r="S837" t="s">
        <v>110</v>
      </c>
      <c r="T837">
        <v>6344700</v>
      </c>
      <c r="V837" t="s">
        <v>108</v>
      </c>
      <c r="W837">
        <f t="shared" si="70"/>
        <v>6344700</v>
      </c>
      <c r="X837" t="s">
        <v>108</v>
      </c>
      <c r="Y837" t="s">
        <v>1900</v>
      </c>
      <c r="Z837">
        <v>74</v>
      </c>
      <c r="AA837">
        <v>7</v>
      </c>
      <c r="AB837" t="s">
        <v>41</v>
      </c>
      <c r="AL837">
        <v>86</v>
      </c>
    </row>
    <row r="838" spans="1:38" ht="13.25" customHeight="1" x14ac:dyDescent="0.15">
      <c r="A838" t="s">
        <v>31</v>
      </c>
      <c r="B838" t="s">
        <v>30</v>
      </c>
      <c r="C838" s="6" t="s">
        <v>32</v>
      </c>
      <c r="D838" s="6" t="s">
        <v>33</v>
      </c>
      <c r="E838" s="6" t="s">
        <v>34</v>
      </c>
      <c r="F838" s="6" t="s">
        <v>35</v>
      </c>
      <c r="G838" s="6" t="s">
        <v>35</v>
      </c>
      <c r="I838" t="str">
        <f t="shared" si="69"/>
        <v>2018-01-01</v>
      </c>
      <c r="J838">
        <v>2018</v>
      </c>
      <c r="M838" t="s">
        <v>1953</v>
      </c>
      <c r="N838" t="s">
        <v>107</v>
      </c>
      <c r="O838">
        <v>1</v>
      </c>
      <c r="P838">
        <v>26</v>
      </c>
      <c r="Q838" t="str">
        <f t="shared" si="66"/>
        <v>EF.1</v>
      </c>
      <c r="R838" t="str">
        <f t="shared" si="67"/>
        <v>EF.1.26</v>
      </c>
      <c r="S838" t="s">
        <v>1922</v>
      </c>
      <c r="T838">
        <v>67</v>
      </c>
      <c r="V838" t="s">
        <v>108</v>
      </c>
      <c r="W838">
        <f t="shared" si="70"/>
        <v>67</v>
      </c>
      <c r="X838" t="s">
        <v>108</v>
      </c>
      <c r="Y838" t="s">
        <v>1900</v>
      </c>
      <c r="Z838">
        <v>78</v>
      </c>
      <c r="AB838" t="s">
        <v>41</v>
      </c>
      <c r="AL838">
        <v>336</v>
      </c>
    </row>
    <row r="839" spans="1:38" ht="13.25" customHeight="1" x14ac:dyDescent="0.15">
      <c r="A839" t="s">
        <v>31</v>
      </c>
      <c r="B839" t="s">
        <v>30</v>
      </c>
      <c r="C839" s="6" t="s">
        <v>32</v>
      </c>
      <c r="D839" s="6" t="s">
        <v>33</v>
      </c>
      <c r="E839" s="6" t="s">
        <v>34</v>
      </c>
      <c r="F839" s="6" t="s">
        <v>35</v>
      </c>
      <c r="G839" s="6" t="s">
        <v>35</v>
      </c>
      <c r="I839" t="str">
        <f t="shared" si="69"/>
        <v>2018-01-01</v>
      </c>
      <c r="J839">
        <v>2018</v>
      </c>
      <c r="M839" t="s">
        <v>131</v>
      </c>
      <c r="N839" t="s">
        <v>123</v>
      </c>
      <c r="O839">
        <v>1</v>
      </c>
      <c r="P839">
        <v>2</v>
      </c>
      <c r="Q839" t="str">
        <f t="shared" si="66"/>
        <v>OE.1</v>
      </c>
      <c r="R839" t="str">
        <f t="shared" si="67"/>
        <v>OE.1.2</v>
      </c>
      <c r="S839" t="s">
        <v>132</v>
      </c>
      <c r="T839">
        <v>1405</v>
      </c>
      <c r="V839" t="s">
        <v>73</v>
      </c>
      <c r="W839">
        <f t="shared" si="70"/>
        <v>1405</v>
      </c>
      <c r="X839" t="s">
        <v>73</v>
      </c>
      <c r="Y839" t="s">
        <v>1900</v>
      </c>
      <c r="Z839">
        <v>75</v>
      </c>
      <c r="AB839" t="s">
        <v>41</v>
      </c>
      <c r="AL839">
        <v>133</v>
      </c>
    </row>
    <row r="840" spans="1:38" ht="13.25" customHeight="1" x14ac:dyDescent="0.15">
      <c r="A840" t="s">
        <v>31</v>
      </c>
      <c r="B840" t="s">
        <v>30</v>
      </c>
      <c r="C840" s="6" t="s">
        <v>32</v>
      </c>
      <c r="D840" s="6" t="s">
        <v>33</v>
      </c>
      <c r="E840" s="6" t="s">
        <v>34</v>
      </c>
      <c r="F840" s="6" t="s">
        <v>35</v>
      </c>
      <c r="G840" s="6" t="s">
        <v>35</v>
      </c>
      <c r="I840" t="str">
        <f t="shared" si="69"/>
        <v>2018-01-01</v>
      </c>
      <c r="J840">
        <v>2018</v>
      </c>
      <c r="M840" t="s">
        <v>127</v>
      </c>
      <c r="N840" t="s">
        <v>123</v>
      </c>
      <c r="O840">
        <v>1</v>
      </c>
      <c r="P840">
        <v>1</v>
      </c>
      <c r="Q840" t="str">
        <f t="shared" si="66"/>
        <v>OE.1</v>
      </c>
      <c r="R840" t="str">
        <f t="shared" si="67"/>
        <v>OE.1.1</v>
      </c>
      <c r="S840" t="s">
        <v>128</v>
      </c>
      <c r="T840">
        <v>342</v>
      </c>
      <c r="V840" t="s">
        <v>73</v>
      </c>
      <c r="W840">
        <f t="shared" si="70"/>
        <v>342</v>
      </c>
      <c r="X840" t="s">
        <v>73</v>
      </c>
      <c r="Y840" t="s">
        <v>1900</v>
      </c>
      <c r="Z840">
        <v>75</v>
      </c>
      <c r="AB840" t="s">
        <v>41</v>
      </c>
      <c r="AL840">
        <v>131</v>
      </c>
    </row>
    <row r="841" spans="1:38" ht="13.25" customHeight="1" x14ac:dyDescent="0.15">
      <c r="A841" t="s">
        <v>31</v>
      </c>
      <c r="B841" t="s">
        <v>30</v>
      </c>
      <c r="C841" s="6" t="s">
        <v>32</v>
      </c>
      <c r="D841" s="6" t="s">
        <v>33</v>
      </c>
      <c r="E841" s="6" t="s">
        <v>34</v>
      </c>
      <c r="F841" s="6" t="s">
        <v>35</v>
      </c>
      <c r="G841" s="6" t="s">
        <v>35</v>
      </c>
      <c r="I841" t="str">
        <f t="shared" si="69"/>
        <v>2018-01-01</v>
      </c>
      <c r="J841">
        <v>2018</v>
      </c>
      <c r="M841" t="s">
        <v>1998</v>
      </c>
      <c r="N841" t="s">
        <v>123</v>
      </c>
      <c r="O841">
        <v>-2</v>
      </c>
      <c r="P841">
        <v>1</v>
      </c>
      <c r="Q841" t="str">
        <f t="shared" si="66"/>
        <v>OE.-2</v>
      </c>
      <c r="R841" t="str">
        <f t="shared" si="67"/>
        <v>OE.-2.1</v>
      </c>
      <c r="S841" t="s">
        <v>122</v>
      </c>
      <c r="T841">
        <v>1602</v>
      </c>
      <c r="V841" t="s">
        <v>73</v>
      </c>
      <c r="W841">
        <f t="shared" si="70"/>
        <v>1602</v>
      </c>
      <c r="X841" t="s">
        <v>73</v>
      </c>
      <c r="Y841" t="s">
        <v>1900</v>
      </c>
      <c r="Z841">
        <v>75</v>
      </c>
      <c r="AB841" t="s">
        <v>41</v>
      </c>
      <c r="AL841">
        <v>129</v>
      </c>
    </row>
    <row r="842" spans="1:38" ht="13.25" customHeight="1" x14ac:dyDescent="0.15">
      <c r="A842" t="s">
        <v>31</v>
      </c>
      <c r="B842" t="s">
        <v>30</v>
      </c>
      <c r="C842" s="6" t="s">
        <v>32</v>
      </c>
      <c r="D842" s="6" t="s">
        <v>33</v>
      </c>
      <c r="E842" s="6" t="s">
        <v>34</v>
      </c>
      <c r="F842" s="6" t="s">
        <v>35</v>
      </c>
      <c r="G842" s="6" t="s">
        <v>35</v>
      </c>
      <c r="I842" t="str">
        <f t="shared" si="69"/>
        <v>2018-01-01</v>
      </c>
      <c r="J842">
        <v>2018</v>
      </c>
      <c r="M842" t="s">
        <v>169</v>
      </c>
      <c r="N842" t="s">
        <v>107</v>
      </c>
      <c r="O842">
        <v>1</v>
      </c>
      <c r="P842">
        <v>15</v>
      </c>
      <c r="Q842" t="str">
        <f t="shared" si="66"/>
        <v>EF.1</v>
      </c>
      <c r="R842" t="str">
        <f t="shared" si="67"/>
        <v>EF.1.15</v>
      </c>
      <c r="S842" t="s">
        <v>170</v>
      </c>
      <c r="V842" t="s">
        <v>108</v>
      </c>
      <c r="W842">
        <f t="shared" si="70"/>
        <v>0</v>
      </c>
      <c r="X842" t="s">
        <v>108</v>
      </c>
      <c r="Y842" t="s">
        <v>1900</v>
      </c>
      <c r="Z842">
        <v>78</v>
      </c>
      <c r="AA842" t="s">
        <v>171</v>
      </c>
      <c r="AB842" t="s">
        <v>41</v>
      </c>
      <c r="AL842">
        <v>332</v>
      </c>
    </row>
    <row r="843" spans="1:38" ht="13.25" customHeight="1" x14ac:dyDescent="0.15">
      <c r="A843" t="s">
        <v>31</v>
      </c>
      <c r="B843" t="s">
        <v>30</v>
      </c>
      <c r="C843" s="6" t="s">
        <v>32</v>
      </c>
      <c r="D843" s="6" t="s">
        <v>33</v>
      </c>
      <c r="E843" s="6" t="s">
        <v>34</v>
      </c>
      <c r="F843" s="6" t="s">
        <v>35</v>
      </c>
      <c r="G843" s="6" t="s">
        <v>35</v>
      </c>
      <c r="I843" t="str">
        <f t="shared" si="69"/>
        <v>2018-01-01</v>
      </c>
      <c r="J843">
        <v>2018</v>
      </c>
      <c r="M843" t="s">
        <v>175</v>
      </c>
      <c r="N843" t="s">
        <v>107</v>
      </c>
      <c r="O843">
        <v>1</v>
      </c>
      <c r="P843">
        <v>17</v>
      </c>
      <c r="Q843" t="str">
        <f t="shared" si="66"/>
        <v>EF.1</v>
      </c>
      <c r="R843" t="str">
        <f t="shared" si="67"/>
        <v>EF.1.17</v>
      </c>
      <c r="S843" t="s">
        <v>176</v>
      </c>
      <c r="V843" t="s">
        <v>108</v>
      </c>
      <c r="W843">
        <f t="shared" si="70"/>
        <v>0</v>
      </c>
      <c r="X843" t="s">
        <v>108</v>
      </c>
      <c r="Y843" t="s">
        <v>1900</v>
      </c>
      <c r="Z843">
        <v>78</v>
      </c>
      <c r="AA843" t="s">
        <v>177</v>
      </c>
      <c r="AB843" t="s">
        <v>41</v>
      </c>
      <c r="AL843">
        <v>334</v>
      </c>
    </row>
    <row r="844" spans="1:38" ht="13.25" customHeight="1" x14ac:dyDescent="0.15">
      <c r="A844" t="s">
        <v>31</v>
      </c>
      <c r="B844" t="s">
        <v>30</v>
      </c>
      <c r="C844" s="6" t="s">
        <v>32</v>
      </c>
      <c r="D844" s="6" t="s">
        <v>33</v>
      </c>
      <c r="E844" s="6" t="s">
        <v>34</v>
      </c>
      <c r="F844" s="6" t="s">
        <v>35</v>
      </c>
      <c r="G844" s="6" t="s">
        <v>35</v>
      </c>
      <c r="I844" t="str">
        <f t="shared" si="69"/>
        <v>2018-01-01</v>
      </c>
      <c r="J844">
        <v>2018</v>
      </c>
      <c r="M844" t="s">
        <v>178</v>
      </c>
      <c r="N844" t="s">
        <v>107</v>
      </c>
      <c r="O844">
        <v>1</v>
      </c>
      <c r="P844">
        <v>18</v>
      </c>
      <c r="Q844" t="str">
        <f t="shared" si="66"/>
        <v>EF.1</v>
      </c>
      <c r="R844" t="str">
        <f t="shared" si="67"/>
        <v>EF.1.18</v>
      </c>
      <c r="S844" t="s">
        <v>179</v>
      </c>
      <c r="V844" t="s">
        <v>108</v>
      </c>
      <c r="W844">
        <f t="shared" si="70"/>
        <v>0</v>
      </c>
      <c r="X844" t="s">
        <v>108</v>
      </c>
      <c r="Y844" t="s">
        <v>1900</v>
      </c>
      <c r="Z844">
        <v>78</v>
      </c>
      <c r="AA844" t="s">
        <v>180</v>
      </c>
      <c r="AB844" t="s">
        <v>41</v>
      </c>
      <c r="AL844">
        <v>335</v>
      </c>
    </row>
    <row r="845" spans="1:38" ht="13.25" customHeight="1" x14ac:dyDescent="0.15">
      <c r="A845" t="s">
        <v>31</v>
      </c>
      <c r="B845" t="s">
        <v>30</v>
      </c>
      <c r="C845" s="6" t="s">
        <v>32</v>
      </c>
      <c r="D845" s="6" t="s">
        <v>33</v>
      </c>
      <c r="E845" s="6" t="s">
        <v>34</v>
      </c>
      <c r="F845" s="6" t="s">
        <v>35</v>
      </c>
      <c r="G845" s="6" t="s">
        <v>35</v>
      </c>
      <c r="I845" t="str">
        <f t="shared" si="69"/>
        <v>2018-01-01</v>
      </c>
      <c r="J845">
        <v>2018</v>
      </c>
      <c r="M845" t="s">
        <v>172</v>
      </c>
      <c r="N845" t="s">
        <v>107</v>
      </c>
      <c r="O845">
        <v>1</v>
      </c>
      <c r="P845">
        <v>16</v>
      </c>
      <c r="Q845" t="str">
        <f t="shared" si="66"/>
        <v>EF.1</v>
      </c>
      <c r="R845" t="str">
        <f t="shared" si="67"/>
        <v>EF.1.16</v>
      </c>
      <c r="S845" t="s">
        <v>173</v>
      </c>
      <c r="V845" t="s">
        <v>108</v>
      </c>
      <c r="W845">
        <f t="shared" si="70"/>
        <v>0</v>
      </c>
      <c r="X845" t="s">
        <v>108</v>
      </c>
      <c r="Y845" t="s">
        <v>1900</v>
      </c>
      <c r="Z845">
        <v>78</v>
      </c>
      <c r="AA845" t="s">
        <v>174</v>
      </c>
      <c r="AB845" t="s">
        <v>41</v>
      </c>
      <c r="AL845">
        <v>333</v>
      </c>
    </row>
    <row r="846" spans="1:38" ht="13.25" customHeight="1" x14ac:dyDescent="0.15">
      <c r="A846" t="s">
        <v>31</v>
      </c>
      <c r="B846" t="s">
        <v>30</v>
      </c>
      <c r="C846" s="6" t="s">
        <v>32</v>
      </c>
      <c r="D846" s="6" t="s">
        <v>33</v>
      </c>
      <c r="E846" s="6" t="s">
        <v>34</v>
      </c>
      <c r="F846" s="6" t="s">
        <v>35</v>
      </c>
      <c r="G846" s="6" t="s">
        <v>35</v>
      </c>
      <c r="I846" t="str">
        <f t="shared" si="69"/>
        <v>2018-01-01</v>
      </c>
      <c r="J846">
        <v>2018</v>
      </c>
      <c r="M846" t="s">
        <v>1961</v>
      </c>
      <c r="N846" t="s">
        <v>107</v>
      </c>
      <c r="O846">
        <v>1</v>
      </c>
      <c r="P846">
        <v>30</v>
      </c>
      <c r="Q846" t="str">
        <f t="shared" si="66"/>
        <v>EF.1</v>
      </c>
      <c r="R846" t="str">
        <f t="shared" si="67"/>
        <v>EF.1.30</v>
      </c>
      <c r="S846" t="s">
        <v>216</v>
      </c>
      <c r="T846">
        <v>52775</v>
      </c>
      <c r="U846" t="s">
        <v>165</v>
      </c>
      <c r="V846" t="s">
        <v>108</v>
      </c>
      <c r="W846">
        <f t="shared" si="70"/>
        <v>52775</v>
      </c>
      <c r="X846" t="s">
        <v>108</v>
      </c>
      <c r="Y846" t="s">
        <v>1900</v>
      </c>
      <c r="Z846">
        <v>79</v>
      </c>
      <c r="AB846" t="s">
        <v>41</v>
      </c>
      <c r="AL846">
        <v>428</v>
      </c>
    </row>
    <row r="847" spans="1:38" ht="13.25" customHeight="1" x14ac:dyDescent="0.15">
      <c r="A847" t="s">
        <v>31</v>
      </c>
      <c r="B847" t="s">
        <v>30</v>
      </c>
      <c r="C847" s="6" t="s">
        <v>32</v>
      </c>
      <c r="D847" s="6" t="s">
        <v>33</v>
      </c>
      <c r="E847" s="6" t="s">
        <v>34</v>
      </c>
      <c r="F847" s="6" t="s">
        <v>35</v>
      </c>
      <c r="G847" s="6" t="s">
        <v>35</v>
      </c>
      <c r="I847" t="str">
        <f t="shared" si="69"/>
        <v>2018-01-01</v>
      </c>
      <c r="J847">
        <v>2018</v>
      </c>
      <c r="M847" t="s">
        <v>169</v>
      </c>
      <c r="N847" t="s">
        <v>107</v>
      </c>
      <c r="O847">
        <v>1</v>
      </c>
      <c r="P847">
        <v>15</v>
      </c>
      <c r="Q847" t="str">
        <f t="shared" si="66"/>
        <v>EF.1</v>
      </c>
      <c r="R847" t="str">
        <f t="shared" si="67"/>
        <v>EF.1.15</v>
      </c>
      <c r="S847" t="s">
        <v>211</v>
      </c>
      <c r="U847" t="s">
        <v>165</v>
      </c>
      <c r="V847" t="s">
        <v>108</v>
      </c>
      <c r="W847">
        <f t="shared" si="70"/>
        <v>0</v>
      </c>
      <c r="X847" t="s">
        <v>108</v>
      </c>
      <c r="Y847" t="s">
        <v>1900</v>
      </c>
      <c r="Z847">
        <v>79</v>
      </c>
      <c r="AB847" t="s">
        <v>41</v>
      </c>
      <c r="AL847">
        <v>423</v>
      </c>
    </row>
    <row r="848" spans="1:38" ht="13.25" customHeight="1" x14ac:dyDescent="0.15">
      <c r="A848" t="s">
        <v>31</v>
      </c>
      <c r="B848" t="s">
        <v>30</v>
      </c>
      <c r="C848" s="6" t="s">
        <v>32</v>
      </c>
      <c r="D848" s="6" t="s">
        <v>33</v>
      </c>
      <c r="E848" s="6" t="s">
        <v>34</v>
      </c>
      <c r="F848" s="6" t="s">
        <v>35</v>
      </c>
      <c r="G848" s="6" t="s">
        <v>35</v>
      </c>
      <c r="I848" t="str">
        <f t="shared" si="69"/>
        <v>2018-01-01</v>
      </c>
      <c r="J848">
        <v>2018</v>
      </c>
      <c r="M848" t="s">
        <v>1955</v>
      </c>
      <c r="N848" t="s">
        <v>107</v>
      </c>
      <c r="O848">
        <v>1</v>
      </c>
      <c r="P848">
        <v>27</v>
      </c>
      <c r="Q848" t="str">
        <f t="shared" si="66"/>
        <v>EF.1</v>
      </c>
      <c r="R848" t="str">
        <f t="shared" si="67"/>
        <v>EF.1.27</v>
      </c>
      <c r="S848" t="s">
        <v>213</v>
      </c>
      <c r="T848">
        <v>152915</v>
      </c>
      <c r="U848" t="s">
        <v>165</v>
      </c>
      <c r="V848" t="s">
        <v>108</v>
      </c>
      <c r="W848">
        <f t="shared" si="70"/>
        <v>152915</v>
      </c>
      <c r="X848" t="s">
        <v>108</v>
      </c>
      <c r="Y848" t="s">
        <v>1900</v>
      </c>
      <c r="Z848">
        <v>79</v>
      </c>
      <c r="AB848" t="s">
        <v>41</v>
      </c>
      <c r="AL848">
        <v>425</v>
      </c>
    </row>
    <row r="849" spans="1:38" ht="13.25" customHeight="1" x14ac:dyDescent="0.15">
      <c r="A849" t="s">
        <v>31</v>
      </c>
      <c r="B849" t="s">
        <v>30</v>
      </c>
      <c r="C849" s="6" t="s">
        <v>32</v>
      </c>
      <c r="D849" s="6" t="s">
        <v>33</v>
      </c>
      <c r="E849" s="6" t="s">
        <v>34</v>
      </c>
      <c r="F849" s="6" t="s">
        <v>35</v>
      </c>
      <c r="G849" s="6" t="s">
        <v>35</v>
      </c>
      <c r="I849" t="str">
        <f t="shared" si="69"/>
        <v>2018-01-01</v>
      </c>
      <c r="J849">
        <v>2018</v>
      </c>
      <c r="M849" t="s">
        <v>1959</v>
      </c>
      <c r="N849" t="s">
        <v>107</v>
      </c>
      <c r="O849">
        <v>1</v>
      </c>
      <c r="P849">
        <v>29</v>
      </c>
      <c r="Q849" t="str">
        <f t="shared" si="66"/>
        <v>EF.1</v>
      </c>
      <c r="R849" t="str">
        <f t="shared" si="67"/>
        <v>EF.1.29</v>
      </c>
      <c r="S849" t="s">
        <v>215</v>
      </c>
      <c r="T849">
        <v>44604</v>
      </c>
      <c r="U849" t="s">
        <v>165</v>
      </c>
      <c r="V849" t="s">
        <v>108</v>
      </c>
      <c r="W849">
        <f t="shared" si="70"/>
        <v>44604</v>
      </c>
      <c r="X849" t="s">
        <v>108</v>
      </c>
      <c r="Y849" t="s">
        <v>1900</v>
      </c>
      <c r="Z849">
        <v>79</v>
      </c>
      <c r="AB849" t="s">
        <v>41</v>
      </c>
      <c r="AL849">
        <v>427</v>
      </c>
    </row>
    <row r="850" spans="1:38" ht="13.25" customHeight="1" x14ac:dyDescent="0.15">
      <c r="A850" t="s">
        <v>31</v>
      </c>
      <c r="B850" t="s">
        <v>30</v>
      </c>
      <c r="C850" s="6" t="s">
        <v>32</v>
      </c>
      <c r="D850" s="6" t="s">
        <v>33</v>
      </c>
      <c r="E850" s="6" t="s">
        <v>34</v>
      </c>
      <c r="F850" s="6" t="s">
        <v>35</v>
      </c>
      <c r="G850" s="6" t="s">
        <v>35</v>
      </c>
      <c r="I850" t="str">
        <f t="shared" si="69"/>
        <v>2018-01-01</v>
      </c>
      <c r="J850">
        <v>2018</v>
      </c>
      <c r="M850" t="s">
        <v>1962</v>
      </c>
      <c r="N850" t="s">
        <v>107</v>
      </c>
      <c r="O850">
        <v>1</v>
      </c>
      <c r="P850">
        <v>31</v>
      </c>
      <c r="Q850" t="str">
        <f t="shared" si="66"/>
        <v>EF.1</v>
      </c>
      <c r="R850" t="str">
        <f t="shared" si="67"/>
        <v>EF.1.31</v>
      </c>
      <c r="S850" t="s">
        <v>217</v>
      </c>
      <c r="T850">
        <v>12213</v>
      </c>
      <c r="U850" t="s">
        <v>165</v>
      </c>
      <c r="V850" t="s">
        <v>108</v>
      </c>
      <c r="W850">
        <f t="shared" si="70"/>
        <v>12213</v>
      </c>
      <c r="X850" t="s">
        <v>108</v>
      </c>
      <c r="Y850" t="s">
        <v>1900</v>
      </c>
      <c r="Z850">
        <v>79</v>
      </c>
      <c r="AB850" t="s">
        <v>41</v>
      </c>
      <c r="AL850">
        <v>429</v>
      </c>
    </row>
    <row r="851" spans="1:38" ht="13.25" customHeight="1" x14ac:dyDescent="0.15">
      <c r="A851" t="s">
        <v>31</v>
      </c>
      <c r="B851" t="s">
        <v>30</v>
      </c>
      <c r="C851" s="6" t="s">
        <v>32</v>
      </c>
      <c r="D851" s="6" t="s">
        <v>33</v>
      </c>
      <c r="E851" s="6" t="s">
        <v>34</v>
      </c>
      <c r="F851" s="6" t="s">
        <v>35</v>
      </c>
      <c r="G851" s="6" t="s">
        <v>35</v>
      </c>
      <c r="I851" t="str">
        <f t="shared" si="69"/>
        <v>2018-01-01</v>
      </c>
      <c r="J851">
        <v>2018</v>
      </c>
      <c r="M851" t="s">
        <v>1956</v>
      </c>
      <c r="N851" t="s">
        <v>107</v>
      </c>
      <c r="O851">
        <v>1</v>
      </c>
      <c r="P851">
        <v>28</v>
      </c>
      <c r="Q851" t="str">
        <f t="shared" si="66"/>
        <v>EF.1</v>
      </c>
      <c r="R851" t="str">
        <f t="shared" si="67"/>
        <v>EF.1.28</v>
      </c>
      <c r="S851" t="s">
        <v>214</v>
      </c>
      <c r="T851">
        <v>50378</v>
      </c>
      <c r="U851" t="s">
        <v>165</v>
      </c>
      <c r="V851" t="s">
        <v>108</v>
      </c>
      <c r="W851">
        <f t="shared" si="70"/>
        <v>50378</v>
      </c>
      <c r="X851" t="s">
        <v>108</v>
      </c>
      <c r="Y851" t="s">
        <v>1900</v>
      </c>
      <c r="Z851">
        <v>79</v>
      </c>
      <c r="AB851" t="s">
        <v>41</v>
      </c>
      <c r="AL851">
        <v>426</v>
      </c>
    </row>
    <row r="852" spans="1:38" ht="13.25" customHeight="1" x14ac:dyDescent="0.15">
      <c r="A852" t="s">
        <v>31</v>
      </c>
      <c r="B852" t="s">
        <v>30</v>
      </c>
      <c r="C852" s="6" t="s">
        <v>32</v>
      </c>
      <c r="D852" s="6" t="s">
        <v>33</v>
      </c>
      <c r="E852" s="6" t="s">
        <v>34</v>
      </c>
      <c r="F852" s="6" t="s">
        <v>35</v>
      </c>
      <c r="G852" s="6" t="s">
        <v>35</v>
      </c>
      <c r="I852" t="str">
        <f t="shared" si="69"/>
        <v>2018-01-01</v>
      </c>
      <c r="J852">
        <v>2018</v>
      </c>
      <c r="M852" t="s">
        <v>175</v>
      </c>
      <c r="N852" t="s">
        <v>107</v>
      </c>
      <c r="O852">
        <v>1</v>
      </c>
      <c r="P852">
        <v>17</v>
      </c>
      <c r="Q852" t="str">
        <f t="shared" si="66"/>
        <v>EF.1</v>
      </c>
      <c r="R852" t="str">
        <f t="shared" si="67"/>
        <v>EF.1.17</v>
      </c>
      <c r="S852" t="s">
        <v>212</v>
      </c>
      <c r="T852">
        <v>110863</v>
      </c>
      <c r="U852" t="s">
        <v>165</v>
      </c>
      <c r="V852" t="s">
        <v>108</v>
      </c>
      <c r="W852">
        <f t="shared" si="70"/>
        <v>110863</v>
      </c>
      <c r="X852" t="s">
        <v>108</v>
      </c>
      <c r="Y852" t="s">
        <v>1900</v>
      </c>
      <c r="Z852">
        <v>79</v>
      </c>
      <c r="AB852" t="s">
        <v>41</v>
      </c>
      <c r="AL852">
        <v>424</v>
      </c>
    </row>
    <row r="853" spans="1:38" ht="13.25" customHeight="1" x14ac:dyDescent="0.15">
      <c r="A853" t="s">
        <v>31</v>
      </c>
      <c r="B853" t="s">
        <v>30</v>
      </c>
      <c r="C853" s="6" t="s">
        <v>32</v>
      </c>
      <c r="D853" s="6" t="s">
        <v>33</v>
      </c>
      <c r="E853" s="6" t="s">
        <v>34</v>
      </c>
      <c r="F853" s="6" t="s">
        <v>35</v>
      </c>
      <c r="G853" s="6" t="s">
        <v>35</v>
      </c>
      <c r="I853" t="str">
        <f t="shared" si="69"/>
        <v>2018-01-01</v>
      </c>
      <c r="J853">
        <v>2018</v>
      </c>
      <c r="M853" t="s">
        <v>152</v>
      </c>
      <c r="N853" t="s">
        <v>38</v>
      </c>
      <c r="O853">
        <v>17</v>
      </c>
      <c r="P853">
        <v>10</v>
      </c>
      <c r="Q853" t="str">
        <f t="shared" si="66"/>
        <v>Em.17</v>
      </c>
      <c r="R853" t="str">
        <f t="shared" si="67"/>
        <v>Em.17.10</v>
      </c>
      <c r="S853" t="s">
        <v>135</v>
      </c>
      <c r="T853">
        <v>209</v>
      </c>
      <c r="V853" t="s">
        <v>73</v>
      </c>
      <c r="W853">
        <f t="shared" si="70"/>
        <v>209</v>
      </c>
      <c r="X853" t="s">
        <v>73</v>
      </c>
      <c r="Y853" t="s">
        <v>1900</v>
      </c>
      <c r="Z853">
        <v>77</v>
      </c>
      <c r="AB853" t="s">
        <v>41</v>
      </c>
      <c r="AL853">
        <v>255</v>
      </c>
    </row>
    <row r="854" spans="1:38" ht="13.25" customHeight="1" x14ac:dyDescent="0.15">
      <c r="A854" t="s">
        <v>31</v>
      </c>
      <c r="B854" t="s">
        <v>30</v>
      </c>
      <c r="C854" s="6" t="s">
        <v>32</v>
      </c>
      <c r="D854" s="6" t="s">
        <v>33</v>
      </c>
      <c r="E854" s="6" t="s">
        <v>34</v>
      </c>
      <c r="F854" s="6" t="s">
        <v>35</v>
      </c>
      <c r="G854" s="6" t="s">
        <v>35</v>
      </c>
      <c r="I854" t="str">
        <f t="shared" si="69"/>
        <v>2018-01-01</v>
      </c>
      <c r="J854">
        <v>2018</v>
      </c>
      <c r="M854" t="s">
        <v>119</v>
      </c>
      <c r="N854" t="s">
        <v>107</v>
      </c>
      <c r="O854">
        <v>1</v>
      </c>
      <c r="P854">
        <v>13</v>
      </c>
      <c r="Q854" t="str">
        <f t="shared" si="66"/>
        <v>EF.1</v>
      </c>
      <c r="R854" t="str">
        <f t="shared" si="67"/>
        <v>EF.1.13</v>
      </c>
      <c r="S854" t="s">
        <v>1919</v>
      </c>
      <c r="T854">
        <v>418</v>
      </c>
      <c r="V854" t="s">
        <v>108</v>
      </c>
      <c r="W854">
        <f t="shared" si="70"/>
        <v>418</v>
      </c>
      <c r="X854" t="s">
        <v>108</v>
      </c>
      <c r="Y854" t="s">
        <v>1900</v>
      </c>
      <c r="Z854">
        <v>74</v>
      </c>
      <c r="AB854" t="s">
        <v>41</v>
      </c>
      <c r="AL854">
        <v>91</v>
      </c>
    </row>
    <row r="855" spans="1:38" ht="13.25" customHeight="1" x14ac:dyDescent="0.15">
      <c r="A855" t="s">
        <v>31</v>
      </c>
      <c r="B855" t="s">
        <v>30</v>
      </c>
      <c r="C855" s="6" t="s">
        <v>32</v>
      </c>
      <c r="D855" s="6" t="s">
        <v>33</v>
      </c>
      <c r="E855" s="6" t="s">
        <v>34</v>
      </c>
      <c r="F855" s="6" t="s">
        <v>35</v>
      </c>
      <c r="G855" s="6" t="s">
        <v>35</v>
      </c>
      <c r="I855" t="str">
        <f t="shared" si="69"/>
        <v>2018-01-01</v>
      </c>
      <c r="J855">
        <v>2018</v>
      </c>
      <c r="M855" t="s">
        <v>111</v>
      </c>
      <c r="N855" t="s">
        <v>107</v>
      </c>
      <c r="O855">
        <v>1</v>
      </c>
      <c r="P855">
        <v>10</v>
      </c>
      <c r="Q855" t="str">
        <f t="shared" si="66"/>
        <v>EF.1</v>
      </c>
      <c r="R855" t="str">
        <f t="shared" si="67"/>
        <v>EF.1.10</v>
      </c>
      <c r="S855" t="s">
        <v>1915</v>
      </c>
      <c r="T855">
        <v>412078</v>
      </c>
      <c r="V855" t="s">
        <v>108</v>
      </c>
      <c r="W855">
        <f t="shared" si="70"/>
        <v>412078</v>
      </c>
      <c r="X855" t="s">
        <v>108</v>
      </c>
      <c r="Y855" t="s">
        <v>1900</v>
      </c>
      <c r="Z855">
        <v>74</v>
      </c>
      <c r="AA855" t="s">
        <v>1916</v>
      </c>
      <c r="AB855" t="s">
        <v>41</v>
      </c>
      <c r="AL855">
        <v>87</v>
      </c>
    </row>
    <row r="856" spans="1:38" ht="13.25" customHeight="1" x14ac:dyDescent="0.15">
      <c r="A856" t="s">
        <v>31</v>
      </c>
      <c r="B856" t="s">
        <v>30</v>
      </c>
      <c r="C856" s="6" t="s">
        <v>32</v>
      </c>
      <c r="D856" s="6" t="s">
        <v>33</v>
      </c>
      <c r="E856" s="6" t="s">
        <v>34</v>
      </c>
      <c r="F856" s="6" t="s">
        <v>35</v>
      </c>
      <c r="G856" s="6" t="s">
        <v>35</v>
      </c>
      <c r="I856" t="str">
        <f t="shared" si="69"/>
        <v>2018-01-01</v>
      </c>
      <c r="J856">
        <v>2018</v>
      </c>
      <c r="M856" t="s">
        <v>156</v>
      </c>
      <c r="N856" t="s">
        <v>38</v>
      </c>
      <c r="O856">
        <v>17</v>
      </c>
      <c r="P856">
        <v>2</v>
      </c>
      <c r="Q856" t="str">
        <f t="shared" si="66"/>
        <v>Em.17</v>
      </c>
      <c r="R856" t="str">
        <f t="shared" si="67"/>
        <v>Em.17.2</v>
      </c>
      <c r="S856" t="s">
        <v>157</v>
      </c>
      <c r="T856">
        <v>1116</v>
      </c>
      <c r="V856" t="s">
        <v>73</v>
      </c>
      <c r="W856">
        <f t="shared" si="70"/>
        <v>1116</v>
      </c>
      <c r="X856" t="s">
        <v>73</v>
      </c>
      <c r="Y856" t="s">
        <v>1900</v>
      </c>
      <c r="Z856">
        <v>77</v>
      </c>
      <c r="AB856" t="s">
        <v>41</v>
      </c>
      <c r="AL856">
        <v>272</v>
      </c>
    </row>
    <row r="857" spans="1:38" ht="13.25" customHeight="1" x14ac:dyDescent="0.15">
      <c r="A857" t="s">
        <v>31</v>
      </c>
      <c r="B857" t="s">
        <v>30</v>
      </c>
      <c r="C857" s="6" t="s">
        <v>32</v>
      </c>
      <c r="D857" s="6" t="s">
        <v>33</v>
      </c>
      <c r="E857" s="6" t="s">
        <v>34</v>
      </c>
      <c r="F857" s="6" t="s">
        <v>35</v>
      </c>
      <c r="G857" s="6" t="s">
        <v>35</v>
      </c>
      <c r="I857" t="str">
        <f t="shared" si="69"/>
        <v>2018-01-01</v>
      </c>
      <c r="J857">
        <v>2018</v>
      </c>
      <c r="M857" t="s">
        <v>594</v>
      </c>
      <c r="N857" t="s">
        <v>107</v>
      </c>
      <c r="O857">
        <v>2</v>
      </c>
      <c r="P857">
        <v>7</v>
      </c>
      <c r="Q857" t="str">
        <f t="shared" si="66"/>
        <v>EF.2</v>
      </c>
      <c r="R857" t="str">
        <f t="shared" si="67"/>
        <v>EF.2.7</v>
      </c>
      <c r="S857" t="s">
        <v>1920</v>
      </c>
      <c r="T857" s="115">
        <v>0.96</v>
      </c>
      <c r="V857" t="s">
        <v>108</v>
      </c>
      <c r="W857">
        <f t="shared" si="70"/>
        <v>0.96</v>
      </c>
      <c r="X857" t="s">
        <v>108</v>
      </c>
      <c r="Y857" t="s">
        <v>1900</v>
      </c>
      <c r="Z857">
        <v>74</v>
      </c>
      <c r="AB857" t="s">
        <v>41</v>
      </c>
      <c r="AL857">
        <v>92</v>
      </c>
    </row>
    <row r="858" spans="1:38" ht="13.25" customHeight="1" x14ac:dyDescent="0.15">
      <c r="A858" t="s">
        <v>31</v>
      </c>
      <c r="B858" t="s">
        <v>30</v>
      </c>
      <c r="C858" s="6" t="s">
        <v>32</v>
      </c>
      <c r="D858" s="6" t="s">
        <v>33</v>
      </c>
      <c r="E858" s="6" t="s">
        <v>34</v>
      </c>
      <c r="F858" s="6" t="s">
        <v>35</v>
      </c>
      <c r="G858" s="6" t="s">
        <v>35</v>
      </c>
      <c r="I858" t="str">
        <f t="shared" si="69"/>
        <v>2018-01-01</v>
      </c>
      <c r="J858">
        <v>2018</v>
      </c>
      <c r="M858" t="s">
        <v>774</v>
      </c>
      <c r="N858" t="s">
        <v>38</v>
      </c>
      <c r="O858">
        <v>17</v>
      </c>
      <c r="P858">
        <v>11</v>
      </c>
      <c r="Q858" t="str">
        <f t="shared" si="66"/>
        <v>Em.17</v>
      </c>
      <c r="R858" t="str">
        <f t="shared" si="67"/>
        <v>Em.17.11</v>
      </c>
      <c r="S858" t="s">
        <v>153</v>
      </c>
      <c r="T858">
        <v>7</v>
      </c>
      <c r="V858" t="s">
        <v>73</v>
      </c>
      <c r="W858">
        <f t="shared" si="70"/>
        <v>7</v>
      </c>
      <c r="X858" t="s">
        <v>73</v>
      </c>
      <c r="Y858" t="s">
        <v>1900</v>
      </c>
      <c r="Z858">
        <v>77</v>
      </c>
      <c r="AB858" t="s">
        <v>41</v>
      </c>
      <c r="AL858">
        <v>270</v>
      </c>
    </row>
    <row r="859" spans="1:38" ht="13.25" customHeight="1" x14ac:dyDescent="0.15">
      <c r="A859" t="s">
        <v>31</v>
      </c>
      <c r="B859" t="s">
        <v>30</v>
      </c>
      <c r="C859" s="6" t="s">
        <v>32</v>
      </c>
      <c r="D859" s="6" t="s">
        <v>33</v>
      </c>
      <c r="E859" s="6" t="s">
        <v>34</v>
      </c>
      <c r="F859" s="6" t="s">
        <v>35</v>
      </c>
      <c r="G859" s="6" t="s">
        <v>35</v>
      </c>
      <c r="I859" t="str">
        <f t="shared" si="69"/>
        <v>2018-01-01</v>
      </c>
      <c r="J859">
        <v>2018</v>
      </c>
      <c r="M859" t="s">
        <v>117</v>
      </c>
      <c r="N859" t="s">
        <v>107</v>
      </c>
      <c r="O859">
        <v>1</v>
      </c>
      <c r="P859">
        <v>12</v>
      </c>
      <c r="Q859" t="str">
        <f t="shared" si="66"/>
        <v>EF.1</v>
      </c>
      <c r="R859" t="str">
        <f t="shared" si="67"/>
        <v>EF.1.12</v>
      </c>
      <c r="S859" t="s">
        <v>1918</v>
      </c>
      <c r="V859" t="s">
        <v>108</v>
      </c>
      <c r="W859">
        <f t="shared" si="70"/>
        <v>0</v>
      </c>
      <c r="X859" t="s">
        <v>108</v>
      </c>
      <c r="Y859" t="s">
        <v>1900</v>
      </c>
      <c r="Z859">
        <v>74</v>
      </c>
      <c r="AB859" t="s">
        <v>41</v>
      </c>
      <c r="AL859">
        <v>90</v>
      </c>
    </row>
    <row r="860" spans="1:38" ht="13.25" customHeight="1" x14ac:dyDescent="0.15">
      <c r="A860" t="s">
        <v>31</v>
      </c>
      <c r="B860" t="s">
        <v>30</v>
      </c>
      <c r="C860" s="6" t="s">
        <v>32</v>
      </c>
      <c r="D860" s="6" t="s">
        <v>33</v>
      </c>
      <c r="E860" s="6" t="s">
        <v>34</v>
      </c>
      <c r="F860" s="6" t="s">
        <v>35</v>
      </c>
      <c r="G860" s="6" t="s">
        <v>35</v>
      </c>
      <c r="I860" t="str">
        <f t="shared" si="69"/>
        <v>2018-01-01</v>
      </c>
      <c r="J860">
        <v>2018</v>
      </c>
      <c r="M860" t="s">
        <v>125</v>
      </c>
      <c r="N860" t="s">
        <v>123</v>
      </c>
      <c r="O860">
        <v>4</v>
      </c>
      <c r="P860">
        <v>1</v>
      </c>
      <c r="Q860" t="str">
        <f t="shared" si="66"/>
        <v>OE.4</v>
      </c>
      <c r="R860" t="str">
        <f t="shared" si="67"/>
        <v>OE.4.1</v>
      </c>
      <c r="S860" t="s">
        <v>126</v>
      </c>
      <c r="T860">
        <v>11200</v>
      </c>
      <c r="V860" t="s">
        <v>73</v>
      </c>
      <c r="W860">
        <f t="shared" si="70"/>
        <v>11200</v>
      </c>
      <c r="X860" t="s">
        <v>73</v>
      </c>
      <c r="Y860" t="s">
        <v>1900</v>
      </c>
      <c r="Z860">
        <v>75</v>
      </c>
      <c r="AB860" t="s">
        <v>41</v>
      </c>
      <c r="AL860">
        <v>130</v>
      </c>
    </row>
    <row r="861" spans="1:38" ht="13.25" customHeight="1" x14ac:dyDescent="0.15">
      <c r="A861" t="s">
        <v>31</v>
      </c>
      <c r="B861" t="s">
        <v>30</v>
      </c>
      <c r="C861" s="6" t="s">
        <v>32</v>
      </c>
      <c r="D861" s="6" t="s">
        <v>33</v>
      </c>
      <c r="E861" s="6" t="s">
        <v>34</v>
      </c>
      <c r="F861" s="6" t="s">
        <v>35</v>
      </c>
      <c r="G861" s="6" t="s">
        <v>35</v>
      </c>
      <c r="I861" t="str">
        <f t="shared" si="69"/>
        <v>2018-01-01</v>
      </c>
      <c r="J861">
        <v>2018</v>
      </c>
      <c r="M861" t="s">
        <v>129</v>
      </c>
      <c r="N861" t="s">
        <v>123</v>
      </c>
      <c r="O861">
        <v>4</v>
      </c>
      <c r="P861">
        <v>2</v>
      </c>
      <c r="Q861" t="str">
        <f t="shared" si="66"/>
        <v>OE.4</v>
      </c>
      <c r="R861" t="str">
        <f t="shared" si="67"/>
        <v>OE.4.2</v>
      </c>
      <c r="S861" t="s">
        <v>134</v>
      </c>
      <c r="T861">
        <v>1376</v>
      </c>
      <c r="V861" t="s">
        <v>73</v>
      </c>
      <c r="W861">
        <f t="shared" si="70"/>
        <v>1376</v>
      </c>
      <c r="X861" t="s">
        <v>73</v>
      </c>
      <c r="Y861" t="s">
        <v>1900</v>
      </c>
      <c r="Z861">
        <v>75</v>
      </c>
      <c r="AB861" t="s">
        <v>41</v>
      </c>
      <c r="AL861">
        <v>134</v>
      </c>
    </row>
    <row r="862" spans="1:38" ht="13.25" customHeight="1" x14ac:dyDescent="0.15">
      <c r="A862" t="s">
        <v>31</v>
      </c>
      <c r="B862" t="s">
        <v>30</v>
      </c>
      <c r="C862" s="6" t="s">
        <v>32</v>
      </c>
      <c r="D862" s="6" t="s">
        <v>33</v>
      </c>
      <c r="E862" s="6" t="s">
        <v>34</v>
      </c>
      <c r="F862" s="6" t="s">
        <v>35</v>
      </c>
      <c r="G862" s="6" t="s">
        <v>35</v>
      </c>
      <c r="I862" t="str">
        <f t="shared" si="69"/>
        <v>2018-01-01</v>
      </c>
      <c r="J862">
        <v>2018</v>
      </c>
      <c r="M862" t="s">
        <v>115</v>
      </c>
      <c r="N862" t="s">
        <v>107</v>
      </c>
      <c r="O862">
        <v>1</v>
      </c>
      <c r="P862">
        <v>11</v>
      </c>
      <c r="Q862" t="str">
        <f t="shared" si="66"/>
        <v>EF.1</v>
      </c>
      <c r="R862" t="str">
        <f t="shared" si="67"/>
        <v>EF.1.11</v>
      </c>
      <c r="S862" t="s">
        <v>116</v>
      </c>
      <c r="T862">
        <v>6104340</v>
      </c>
      <c r="V862" t="s">
        <v>108</v>
      </c>
      <c r="W862">
        <f t="shared" si="70"/>
        <v>6104340</v>
      </c>
      <c r="X862" t="s">
        <v>108</v>
      </c>
      <c r="Y862" t="s">
        <v>1900</v>
      </c>
      <c r="Z862">
        <v>74</v>
      </c>
      <c r="AB862" t="s">
        <v>41</v>
      </c>
      <c r="AL862">
        <v>89</v>
      </c>
    </row>
    <row r="863" spans="1:38" ht="13.25" customHeight="1" x14ac:dyDescent="0.15">
      <c r="A863" t="s">
        <v>31</v>
      </c>
      <c r="B863" t="s">
        <v>30</v>
      </c>
      <c r="C863" s="6" t="s">
        <v>32</v>
      </c>
      <c r="D863" s="6" t="s">
        <v>33</v>
      </c>
      <c r="E863" s="6" t="s">
        <v>34</v>
      </c>
      <c r="F863" s="6" t="s">
        <v>35</v>
      </c>
      <c r="G863" s="6" t="s">
        <v>35</v>
      </c>
      <c r="I863" t="str">
        <f t="shared" si="69"/>
        <v>2018-01-01</v>
      </c>
      <c r="J863">
        <v>2018</v>
      </c>
      <c r="M863" t="s">
        <v>192</v>
      </c>
      <c r="N863" t="s">
        <v>107</v>
      </c>
      <c r="O863">
        <v>1</v>
      </c>
      <c r="P863">
        <v>22</v>
      </c>
      <c r="Q863" t="str">
        <f t="shared" si="66"/>
        <v>EF.1</v>
      </c>
      <c r="R863" t="str">
        <f t="shared" si="67"/>
        <v>EF.1.22</v>
      </c>
      <c r="S863" t="s">
        <v>193</v>
      </c>
      <c r="T863">
        <v>47129</v>
      </c>
      <c r="V863" t="s">
        <v>108</v>
      </c>
      <c r="W863">
        <f t="shared" si="70"/>
        <v>47129</v>
      </c>
      <c r="X863" t="s">
        <v>108</v>
      </c>
      <c r="Y863" t="s">
        <v>1900</v>
      </c>
      <c r="Z863">
        <v>79</v>
      </c>
      <c r="AA863" t="s">
        <v>194</v>
      </c>
      <c r="AB863" t="s">
        <v>41</v>
      </c>
      <c r="AL863">
        <v>381</v>
      </c>
    </row>
    <row r="864" spans="1:38" ht="13.25" customHeight="1" x14ac:dyDescent="0.15">
      <c r="A864" t="s">
        <v>31</v>
      </c>
      <c r="B864" t="s">
        <v>30</v>
      </c>
      <c r="C864" s="6" t="s">
        <v>32</v>
      </c>
      <c r="D864" s="6" t="s">
        <v>33</v>
      </c>
      <c r="E864" s="6" t="s">
        <v>34</v>
      </c>
      <c r="F864" s="6" t="s">
        <v>35</v>
      </c>
      <c r="G864" s="6" t="s">
        <v>35</v>
      </c>
      <c r="I864" t="str">
        <f t="shared" si="69"/>
        <v>2018-01-01</v>
      </c>
      <c r="J864">
        <v>2018</v>
      </c>
      <c r="M864" t="s">
        <v>198</v>
      </c>
      <c r="N864" t="s">
        <v>107</v>
      </c>
      <c r="O864">
        <v>1</v>
      </c>
      <c r="P864">
        <v>24</v>
      </c>
      <c r="Q864" t="str">
        <f t="shared" si="66"/>
        <v>EF.1</v>
      </c>
      <c r="R864" t="str">
        <f t="shared" si="67"/>
        <v>EF.1.24</v>
      </c>
      <c r="S864" t="s">
        <v>199</v>
      </c>
      <c r="T864">
        <v>72000</v>
      </c>
      <c r="V864" t="s">
        <v>108</v>
      </c>
      <c r="W864">
        <f t="shared" si="70"/>
        <v>72000</v>
      </c>
      <c r="X864" t="s">
        <v>108</v>
      </c>
      <c r="Y864" t="s">
        <v>1900</v>
      </c>
      <c r="Z864">
        <v>79</v>
      </c>
      <c r="AA864" t="s">
        <v>200</v>
      </c>
      <c r="AB864" t="s">
        <v>41</v>
      </c>
      <c r="AL864">
        <v>383</v>
      </c>
    </row>
    <row r="865" spans="1:38" ht="13.25" customHeight="1" x14ac:dyDescent="0.15">
      <c r="A865" t="s">
        <v>31</v>
      </c>
      <c r="B865" t="s">
        <v>30</v>
      </c>
      <c r="C865" s="6" t="s">
        <v>32</v>
      </c>
      <c r="D865" s="6" t="s">
        <v>33</v>
      </c>
      <c r="E865" s="6" t="s">
        <v>34</v>
      </c>
      <c r="F865" s="6" t="s">
        <v>35</v>
      </c>
      <c r="G865" s="6" t="s">
        <v>35</v>
      </c>
      <c r="I865" t="str">
        <f t="shared" si="69"/>
        <v>2018-01-01</v>
      </c>
      <c r="J865">
        <v>2018</v>
      </c>
      <c r="M865" t="s">
        <v>195</v>
      </c>
      <c r="N865" t="s">
        <v>107</v>
      </c>
      <c r="O865">
        <v>1</v>
      </c>
      <c r="P865">
        <v>23</v>
      </c>
      <c r="Q865" t="str">
        <f t="shared" si="66"/>
        <v>EF.1</v>
      </c>
      <c r="R865" t="str">
        <f t="shared" si="67"/>
        <v>EF.1.23</v>
      </c>
      <c r="S865" t="s">
        <v>196</v>
      </c>
      <c r="T865">
        <v>186434</v>
      </c>
      <c r="V865" t="s">
        <v>108</v>
      </c>
      <c r="W865">
        <f t="shared" si="70"/>
        <v>186434</v>
      </c>
      <c r="X865" t="s">
        <v>108</v>
      </c>
      <c r="Y865" t="s">
        <v>1900</v>
      </c>
      <c r="Z865">
        <v>79</v>
      </c>
      <c r="AA865" t="s">
        <v>197</v>
      </c>
      <c r="AB865" t="s">
        <v>41</v>
      </c>
      <c r="AL865">
        <v>382</v>
      </c>
    </row>
    <row r="866" spans="1:38" ht="13.25" customHeight="1" x14ac:dyDescent="0.15">
      <c r="A866" t="s">
        <v>31</v>
      </c>
      <c r="B866" t="s">
        <v>30</v>
      </c>
      <c r="C866" s="6" t="s">
        <v>32</v>
      </c>
      <c r="D866" s="6" t="s">
        <v>33</v>
      </c>
      <c r="E866" s="6" t="s">
        <v>34</v>
      </c>
      <c r="F866" s="6" t="s">
        <v>35</v>
      </c>
      <c r="G866" s="6" t="s">
        <v>35</v>
      </c>
      <c r="I866" t="str">
        <f t="shared" si="69"/>
        <v>2018-01-01</v>
      </c>
      <c r="J866">
        <v>2018</v>
      </c>
      <c r="M866" t="s">
        <v>189</v>
      </c>
      <c r="N866" t="s">
        <v>107</v>
      </c>
      <c r="O866">
        <v>1</v>
      </c>
      <c r="P866">
        <v>21</v>
      </c>
      <c r="Q866" t="str">
        <f t="shared" si="66"/>
        <v>EF.1</v>
      </c>
      <c r="R866" t="str">
        <f t="shared" si="67"/>
        <v>EF.1.21</v>
      </c>
      <c r="S866" t="s">
        <v>190</v>
      </c>
      <c r="V866" t="s">
        <v>108</v>
      </c>
      <c r="W866">
        <f t="shared" ref="W866:W900" si="71">T866</f>
        <v>0</v>
      </c>
      <c r="X866" t="s">
        <v>108</v>
      </c>
      <c r="Y866" t="s">
        <v>1900</v>
      </c>
      <c r="Z866">
        <v>79</v>
      </c>
      <c r="AA866" t="s">
        <v>191</v>
      </c>
      <c r="AB866" t="s">
        <v>41</v>
      </c>
      <c r="AL866">
        <v>380</v>
      </c>
    </row>
    <row r="867" spans="1:38" ht="13.25" customHeight="1" x14ac:dyDescent="0.15">
      <c r="A867" t="s">
        <v>31</v>
      </c>
      <c r="B867" t="s">
        <v>30</v>
      </c>
      <c r="C867" s="6" t="s">
        <v>32</v>
      </c>
      <c r="D867" s="6" t="s">
        <v>33</v>
      </c>
      <c r="E867" s="6" t="s">
        <v>34</v>
      </c>
      <c r="F867" s="6" t="s">
        <v>35</v>
      </c>
      <c r="G867" s="6" t="s">
        <v>35</v>
      </c>
      <c r="I867" t="str">
        <f t="shared" si="69"/>
        <v>2018-01-01</v>
      </c>
      <c r="J867">
        <v>2018</v>
      </c>
      <c r="M867" t="s">
        <v>201</v>
      </c>
      <c r="N867" t="s">
        <v>107</v>
      </c>
      <c r="O867">
        <v>1</v>
      </c>
      <c r="P867">
        <v>25</v>
      </c>
      <c r="Q867" t="str">
        <f t="shared" si="66"/>
        <v>EF.1</v>
      </c>
      <c r="R867" t="str">
        <f t="shared" si="67"/>
        <v>EF.1.25</v>
      </c>
      <c r="S867" t="s">
        <v>202</v>
      </c>
      <c r="T867">
        <v>132472</v>
      </c>
      <c r="V867" t="s">
        <v>108</v>
      </c>
      <c r="W867">
        <f t="shared" si="71"/>
        <v>132472</v>
      </c>
      <c r="X867" t="s">
        <v>108</v>
      </c>
      <c r="Y867" t="s">
        <v>1900</v>
      </c>
      <c r="Z867">
        <v>79</v>
      </c>
      <c r="AA867" t="s">
        <v>203</v>
      </c>
      <c r="AB867" t="s">
        <v>41</v>
      </c>
      <c r="AL867">
        <v>384</v>
      </c>
    </row>
    <row r="868" spans="1:38" ht="13.25" customHeight="1" x14ac:dyDescent="0.15">
      <c r="A868" t="s">
        <v>31</v>
      </c>
      <c r="B868" t="s">
        <v>30</v>
      </c>
      <c r="C868" s="6" t="s">
        <v>32</v>
      </c>
      <c r="D868" s="6" t="s">
        <v>33</v>
      </c>
      <c r="E868" s="6" t="s">
        <v>34</v>
      </c>
      <c r="F868" s="6" t="s">
        <v>35</v>
      </c>
      <c r="G868" s="6" t="s">
        <v>35</v>
      </c>
      <c r="I868" t="str">
        <f t="shared" si="69"/>
        <v>2018-01-01</v>
      </c>
      <c r="J868">
        <v>2018</v>
      </c>
      <c r="M868" t="s">
        <v>186</v>
      </c>
      <c r="N868" t="s">
        <v>107</v>
      </c>
      <c r="O868">
        <v>1</v>
      </c>
      <c r="P868">
        <v>20</v>
      </c>
      <c r="Q868" t="str">
        <f t="shared" si="66"/>
        <v>EF.1</v>
      </c>
      <c r="R868" t="str">
        <f t="shared" si="67"/>
        <v>EF.1.20</v>
      </c>
      <c r="S868" t="s">
        <v>187</v>
      </c>
      <c r="T868">
        <v>6919601</v>
      </c>
      <c r="V868" t="s">
        <v>108</v>
      </c>
      <c r="W868">
        <f t="shared" si="71"/>
        <v>6919601</v>
      </c>
      <c r="X868" t="s">
        <v>108</v>
      </c>
      <c r="Y868" t="s">
        <v>1900</v>
      </c>
      <c r="Z868">
        <v>79</v>
      </c>
      <c r="AA868" t="s">
        <v>188</v>
      </c>
      <c r="AB868" t="s">
        <v>41</v>
      </c>
      <c r="AL868">
        <v>379</v>
      </c>
    </row>
    <row r="869" spans="1:38" ht="13.25" customHeight="1" x14ac:dyDescent="0.15">
      <c r="A869" t="s">
        <v>31</v>
      </c>
      <c r="B869" t="s">
        <v>30</v>
      </c>
      <c r="C869" s="6" t="s">
        <v>32</v>
      </c>
      <c r="D869" s="6" t="s">
        <v>33</v>
      </c>
      <c r="E869" s="6" t="s">
        <v>34</v>
      </c>
      <c r="F869" s="6" t="s">
        <v>35</v>
      </c>
      <c r="G869" s="6" t="s">
        <v>35</v>
      </c>
      <c r="I869" t="str">
        <f t="shared" si="69"/>
        <v>2018-01-01</v>
      </c>
      <c r="J869">
        <v>2018</v>
      </c>
      <c r="M869" t="s">
        <v>113</v>
      </c>
      <c r="N869" t="s">
        <v>107</v>
      </c>
      <c r="O869">
        <v>1</v>
      </c>
      <c r="P869">
        <v>8</v>
      </c>
      <c r="Q869" t="str">
        <f t="shared" si="66"/>
        <v>EF.1</v>
      </c>
      <c r="R869" t="str">
        <f t="shared" si="67"/>
        <v>EF.1.8</v>
      </c>
      <c r="S869" t="s">
        <v>1917</v>
      </c>
      <c r="T869">
        <v>6104758</v>
      </c>
      <c r="V869" t="s">
        <v>108</v>
      </c>
      <c r="W869">
        <f t="shared" si="71"/>
        <v>6104758</v>
      </c>
      <c r="X869" t="s">
        <v>108</v>
      </c>
      <c r="Y869" t="s">
        <v>1900</v>
      </c>
      <c r="Z869">
        <v>74</v>
      </c>
      <c r="AB869" t="s">
        <v>41</v>
      </c>
      <c r="AL869">
        <v>88</v>
      </c>
    </row>
    <row r="870" spans="1:38" ht="13.25" customHeight="1" x14ac:dyDescent="0.15">
      <c r="A870" t="s">
        <v>31</v>
      </c>
      <c r="B870" t="s">
        <v>30</v>
      </c>
      <c r="C870" s="6" t="s">
        <v>32</v>
      </c>
      <c r="D870" s="6" t="s">
        <v>33</v>
      </c>
      <c r="E870" s="6" t="s">
        <v>34</v>
      </c>
      <c r="F870" s="6" t="s">
        <v>35</v>
      </c>
      <c r="G870" s="6" t="s">
        <v>35</v>
      </c>
      <c r="I870" t="str">
        <f t="shared" si="69"/>
        <v>2018-01-01</v>
      </c>
      <c r="J870">
        <v>2018</v>
      </c>
      <c r="M870" t="s">
        <v>1950</v>
      </c>
      <c r="N870" t="s">
        <v>123</v>
      </c>
      <c r="O870">
        <v>13</v>
      </c>
      <c r="P870">
        <v>1</v>
      </c>
      <c r="Q870" t="str">
        <f t="shared" si="66"/>
        <v>OE.13</v>
      </c>
      <c r="R870" t="str">
        <f t="shared" si="67"/>
        <v>OE.13.1</v>
      </c>
      <c r="S870" t="s">
        <v>1921</v>
      </c>
      <c r="T870">
        <v>40</v>
      </c>
      <c r="V870" t="s">
        <v>73</v>
      </c>
      <c r="W870">
        <f t="shared" si="71"/>
        <v>40</v>
      </c>
      <c r="X870" t="s">
        <v>73</v>
      </c>
      <c r="Y870" t="s">
        <v>1900</v>
      </c>
      <c r="Z870">
        <v>75</v>
      </c>
      <c r="AB870" t="s">
        <v>41</v>
      </c>
      <c r="AL870">
        <v>128</v>
      </c>
    </row>
    <row r="871" spans="1:38" ht="13.25" customHeight="1" x14ac:dyDescent="0.15">
      <c r="A871" t="s">
        <v>31</v>
      </c>
      <c r="B871" t="s">
        <v>30</v>
      </c>
      <c r="C871" s="6" t="s">
        <v>32</v>
      </c>
      <c r="D871" s="6" t="s">
        <v>33</v>
      </c>
      <c r="E871" s="6" t="s">
        <v>34</v>
      </c>
      <c r="F871" s="6" t="s">
        <v>35</v>
      </c>
      <c r="G871" s="6" t="s">
        <v>35</v>
      </c>
      <c r="I871" t="str">
        <f t="shared" si="69"/>
        <v>2018-01-01</v>
      </c>
      <c r="J871">
        <v>2018</v>
      </c>
      <c r="M871" t="s">
        <v>29</v>
      </c>
      <c r="N871" t="s">
        <v>38</v>
      </c>
      <c r="O871">
        <v>1</v>
      </c>
      <c r="P871">
        <v>1</v>
      </c>
      <c r="Q871" t="str">
        <f t="shared" si="66"/>
        <v>Em.1</v>
      </c>
      <c r="R871" t="str">
        <f t="shared" si="67"/>
        <v>Em.1.1</v>
      </c>
      <c r="S871" t="s">
        <v>37</v>
      </c>
      <c r="T871">
        <v>99008</v>
      </c>
      <c r="V871" t="s">
        <v>39</v>
      </c>
      <c r="W871">
        <f t="shared" si="71"/>
        <v>99008</v>
      </c>
      <c r="X871" t="s">
        <v>39</v>
      </c>
      <c r="Y871" t="s">
        <v>1900</v>
      </c>
      <c r="Z871">
        <v>73</v>
      </c>
      <c r="AA871" t="s">
        <v>1901</v>
      </c>
      <c r="AB871" t="s">
        <v>41</v>
      </c>
      <c r="AL871">
        <v>16</v>
      </c>
    </row>
    <row r="872" spans="1:38" ht="13.25" customHeight="1" x14ac:dyDescent="0.15">
      <c r="A872" t="s">
        <v>31</v>
      </c>
      <c r="B872" t="s">
        <v>30</v>
      </c>
      <c r="C872" s="6" t="s">
        <v>32</v>
      </c>
      <c r="D872" s="6" t="s">
        <v>33</v>
      </c>
      <c r="E872" s="6" t="s">
        <v>34</v>
      </c>
      <c r="F872" s="6" t="s">
        <v>35</v>
      </c>
      <c r="G872" s="6" t="s">
        <v>35</v>
      </c>
      <c r="I872" t="str">
        <f t="shared" si="69"/>
        <v>2018-01-01</v>
      </c>
      <c r="J872">
        <v>2018</v>
      </c>
      <c r="M872" t="s">
        <v>1988</v>
      </c>
      <c r="N872" t="s">
        <v>38</v>
      </c>
      <c r="O872">
        <v>13</v>
      </c>
      <c r="P872">
        <v>40</v>
      </c>
      <c r="Q872" t="str">
        <f t="shared" si="66"/>
        <v>Em.13</v>
      </c>
      <c r="R872" t="str">
        <f t="shared" si="67"/>
        <v>Em.13.40</v>
      </c>
      <c r="S872" t="s">
        <v>37</v>
      </c>
      <c r="T872">
        <v>0.9</v>
      </c>
      <c r="V872" t="s">
        <v>1914</v>
      </c>
      <c r="W872">
        <f t="shared" si="71"/>
        <v>0.9</v>
      </c>
      <c r="X872" t="s">
        <v>1914</v>
      </c>
      <c r="Y872" t="s">
        <v>1900</v>
      </c>
      <c r="Z872">
        <v>74</v>
      </c>
      <c r="AB872" t="s">
        <v>41</v>
      </c>
      <c r="AL872">
        <v>65</v>
      </c>
    </row>
    <row r="873" spans="1:38" ht="13.25" customHeight="1" x14ac:dyDescent="0.15">
      <c r="A873" t="s">
        <v>31</v>
      </c>
      <c r="B873" t="s">
        <v>30</v>
      </c>
      <c r="C873" s="6" t="s">
        <v>32</v>
      </c>
      <c r="D873" s="6" t="s">
        <v>33</v>
      </c>
      <c r="E873" s="6" t="s">
        <v>34</v>
      </c>
      <c r="F873" s="6" t="s">
        <v>35</v>
      </c>
      <c r="G873" s="6" t="s">
        <v>35</v>
      </c>
      <c r="I873" t="str">
        <f t="shared" si="69"/>
        <v>2018-01-01</v>
      </c>
      <c r="J873">
        <v>2018</v>
      </c>
      <c r="M873" t="s">
        <v>74</v>
      </c>
      <c r="N873" t="s">
        <v>38</v>
      </c>
      <c r="O873">
        <v>4</v>
      </c>
      <c r="P873">
        <v>8</v>
      </c>
      <c r="Q873" t="str">
        <f t="shared" si="66"/>
        <v>Em.4</v>
      </c>
      <c r="R873" t="str">
        <f t="shared" si="67"/>
        <v>Em.4.8</v>
      </c>
      <c r="S873" t="s">
        <v>75</v>
      </c>
      <c r="T873">
        <v>45</v>
      </c>
      <c r="V873" t="s">
        <v>73</v>
      </c>
      <c r="W873">
        <f t="shared" si="71"/>
        <v>45</v>
      </c>
      <c r="X873" t="s">
        <v>73</v>
      </c>
      <c r="Y873" t="s">
        <v>1900</v>
      </c>
      <c r="Z873">
        <v>76</v>
      </c>
      <c r="AB873" t="s">
        <v>41</v>
      </c>
      <c r="AL873">
        <v>172</v>
      </c>
    </row>
    <row r="874" spans="1:38" ht="13.25" customHeight="1" x14ac:dyDescent="0.15">
      <c r="A874" t="s">
        <v>31</v>
      </c>
      <c r="B874" t="s">
        <v>30</v>
      </c>
      <c r="C874" s="6" t="s">
        <v>32</v>
      </c>
      <c r="D874" s="6" t="s">
        <v>33</v>
      </c>
      <c r="E874" s="6" t="s">
        <v>34</v>
      </c>
      <c r="F874" s="6" t="s">
        <v>35</v>
      </c>
      <c r="G874" s="6" t="s">
        <v>35</v>
      </c>
      <c r="I874" t="str">
        <f t="shared" si="69"/>
        <v>2018-01-01</v>
      </c>
      <c r="J874">
        <v>2018</v>
      </c>
      <c r="M874" t="s">
        <v>70</v>
      </c>
      <c r="N874" t="s">
        <v>38</v>
      </c>
      <c r="O874">
        <v>4</v>
      </c>
      <c r="P874">
        <v>7</v>
      </c>
      <c r="Q874" t="str">
        <f t="shared" si="66"/>
        <v>Em.4</v>
      </c>
      <c r="R874" t="str">
        <f t="shared" si="67"/>
        <v>Em.4.7</v>
      </c>
      <c r="S874" t="s">
        <v>72</v>
      </c>
      <c r="T874">
        <v>81263</v>
      </c>
      <c r="V874" t="s">
        <v>73</v>
      </c>
      <c r="W874">
        <f t="shared" si="71"/>
        <v>81263</v>
      </c>
      <c r="X874" t="s">
        <v>73</v>
      </c>
      <c r="Y874" t="s">
        <v>1900</v>
      </c>
      <c r="Z874">
        <v>76</v>
      </c>
      <c r="AB874" t="s">
        <v>41</v>
      </c>
      <c r="AL874">
        <v>171</v>
      </c>
    </row>
    <row r="875" spans="1:38" ht="13.25" customHeight="1" x14ac:dyDescent="0.15">
      <c r="A875" t="s">
        <v>31</v>
      </c>
      <c r="B875" t="s">
        <v>30</v>
      </c>
      <c r="C875" s="6" t="s">
        <v>32</v>
      </c>
      <c r="D875" s="6" t="s">
        <v>33</v>
      </c>
      <c r="E875" s="6" t="s">
        <v>34</v>
      </c>
      <c r="F875" s="6" t="s">
        <v>35</v>
      </c>
      <c r="G875" s="6" t="s">
        <v>35</v>
      </c>
      <c r="I875" t="str">
        <f t="shared" si="69"/>
        <v>2018-01-01</v>
      </c>
      <c r="J875">
        <v>2018</v>
      </c>
      <c r="M875" t="s">
        <v>86</v>
      </c>
      <c r="N875" t="s">
        <v>38</v>
      </c>
      <c r="O875">
        <v>4</v>
      </c>
      <c r="P875">
        <v>10</v>
      </c>
      <c r="Q875" t="str">
        <f t="shared" si="66"/>
        <v>Em.4</v>
      </c>
      <c r="R875" t="str">
        <f t="shared" si="67"/>
        <v>Em.4.10</v>
      </c>
      <c r="S875" t="s">
        <v>87</v>
      </c>
      <c r="T875">
        <v>17408</v>
      </c>
      <c r="V875" t="s">
        <v>73</v>
      </c>
      <c r="W875">
        <f t="shared" si="71"/>
        <v>17408</v>
      </c>
      <c r="X875" t="s">
        <v>73</v>
      </c>
      <c r="Y875" t="s">
        <v>1900</v>
      </c>
      <c r="Z875">
        <v>76</v>
      </c>
      <c r="AB875" t="s">
        <v>41</v>
      </c>
      <c r="AL875">
        <v>178</v>
      </c>
    </row>
    <row r="876" spans="1:38" ht="13.25" customHeight="1" x14ac:dyDescent="0.15">
      <c r="A876" t="s">
        <v>31</v>
      </c>
      <c r="B876" t="s">
        <v>30</v>
      </c>
      <c r="C876" s="6" t="s">
        <v>32</v>
      </c>
      <c r="D876" s="6" t="s">
        <v>33</v>
      </c>
      <c r="E876" s="6" t="s">
        <v>34</v>
      </c>
      <c r="F876" s="6" t="s">
        <v>35</v>
      </c>
      <c r="G876" s="6" t="s">
        <v>35</v>
      </c>
      <c r="I876" t="str">
        <f t="shared" si="69"/>
        <v>2018-01-01</v>
      </c>
      <c r="J876">
        <v>2018</v>
      </c>
      <c r="M876" t="s">
        <v>84</v>
      </c>
      <c r="N876" t="s">
        <v>38</v>
      </c>
      <c r="O876">
        <v>4</v>
      </c>
      <c r="P876">
        <v>9</v>
      </c>
      <c r="Q876" t="str">
        <f t="shared" si="66"/>
        <v>Em.4</v>
      </c>
      <c r="R876" t="str">
        <f t="shared" si="67"/>
        <v>Em.4.9</v>
      </c>
      <c r="S876" t="s">
        <v>85</v>
      </c>
      <c r="T876">
        <v>261</v>
      </c>
      <c r="V876" t="s">
        <v>73</v>
      </c>
      <c r="W876">
        <f t="shared" si="71"/>
        <v>261</v>
      </c>
      <c r="X876" t="s">
        <v>73</v>
      </c>
      <c r="Y876" t="s">
        <v>1900</v>
      </c>
      <c r="Z876">
        <v>76</v>
      </c>
      <c r="AB876" t="s">
        <v>41</v>
      </c>
      <c r="AL876">
        <v>177</v>
      </c>
    </row>
    <row r="877" spans="1:38" ht="13.25" customHeight="1" x14ac:dyDescent="0.15">
      <c r="A877" t="s">
        <v>31</v>
      </c>
      <c r="B877" t="s">
        <v>30</v>
      </c>
      <c r="C877" s="6" t="s">
        <v>32</v>
      </c>
      <c r="D877" s="6" t="s">
        <v>33</v>
      </c>
      <c r="E877" s="6" t="s">
        <v>34</v>
      </c>
      <c r="F877" s="6" t="s">
        <v>35</v>
      </c>
      <c r="G877" s="6" t="s">
        <v>35</v>
      </c>
      <c r="I877" t="str">
        <f t="shared" si="69"/>
        <v>2018-01-01</v>
      </c>
      <c r="J877">
        <v>2018</v>
      </c>
      <c r="M877" t="s">
        <v>88</v>
      </c>
      <c r="N877" t="s">
        <v>38</v>
      </c>
      <c r="O877">
        <v>4</v>
      </c>
      <c r="P877">
        <v>11</v>
      </c>
      <c r="Q877" t="str">
        <f t="shared" si="66"/>
        <v>Em.4</v>
      </c>
      <c r="R877" t="str">
        <f t="shared" si="67"/>
        <v>Em.4.11</v>
      </c>
      <c r="S877" t="s">
        <v>89</v>
      </c>
      <c r="V877" t="s">
        <v>73</v>
      </c>
      <c r="W877">
        <f t="shared" si="71"/>
        <v>0</v>
      </c>
      <c r="X877" t="s">
        <v>73</v>
      </c>
      <c r="Y877" t="s">
        <v>1900</v>
      </c>
      <c r="Z877">
        <v>76</v>
      </c>
      <c r="AB877" t="s">
        <v>41</v>
      </c>
      <c r="AL877">
        <v>179</v>
      </c>
    </row>
    <row r="878" spans="1:38" ht="13.25" customHeight="1" x14ac:dyDescent="0.15">
      <c r="A878" t="s">
        <v>31</v>
      </c>
      <c r="B878" t="s">
        <v>30</v>
      </c>
      <c r="C878" s="6" t="s">
        <v>32</v>
      </c>
      <c r="D878" s="6" t="s">
        <v>33</v>
      </c>
      <c r="E878" s="6" t="s">
        <v>34</v>
      </c>
      <c r="F878" s="6" t="s">
        <v>35</v>
      </c>
      <c r="G878" s="6" t="s">
        <v>35</v>
      </c>
      <c r="I878" t="str">
        <f t="shared" si="69"/>
        <v>2018-01-01</v>
      </c>
      <c r="J878">
        <v>2018</v>
      </c>
      <c r="M878" t="s">
        <v>90</v>
      </c>
      <c r="N878" t="s">
        <v>38</v>
      </c>
      <c r="O878">
        <v>4</v>
      </c>
      <c r="P878">
        <v>12</v>
      </c>
      <c r="Q878" t="str">
        <f t="shared" si="66"/>
        <v>Em.4</v>
      </c>
      <c r="R878" t="str">
        <f t="shared" si="67"/>
        <v>Em.4.12</v>
      </c>
      <c r="S878" t="s">
        <v>91</v>
      </c>
      <c r="T878">
        <v>32</v>
      </c>
      <c r="V878" t="s">
        <v>73</v>
      </c>
      <c r="W878">
        <f t="shared" si="71"/>
        <v>32</v>
      </c>
      <c r="X878" t="s">
        <v>73</v>
      </c>
      <c r="Y878" t="s">
        <v>1900</v>
      </c>
      <c r="Z878">
        <v>76</v>
      </c>
      <c r="AA878">
        <v>13</v>
      </c>
      <c r="AB878" t="s">
        <v>41</v>
      </c>
      <c r="AL878">
        <v>180</v>
      </c>
    </row>
    <row r="879" spans="1:38" ht="13.25" customHeight="1" x14ac:dyDescent="0.15">
      <c r="A879" t="s">
        <v>31</v>
      </c>
      <c r="B879" t="s">
        <v>30</v>
      </c>
      <c r="C879" s="6" t="s">
        <v>32</v>
      </c>
      <c r="D879" s="6" t="s">
        <v>33</v>
      </c>
      <c r="E879" s="6" t="s">
        <v>34</v>
      </c>
      <c r="F879" s="6" t="s">
        <v>35</v>
      </c>
      <c r="G879" s="6" t="s">
        <v>35</v>
      </c>
      <c r="I879" t="str">
        <f t="shared" si="69"/>
        <v>2018-01-01</v>
      </c>
      <c r="J879">
        <v>2018</v>
      </c>
      <c r="M879" t="s">
        <v>42</v>
      </c>
      <c r="N879" t="s">
        <v>38</v>
      </c>
      <c r="O879">
        <v>7</v>
      </c>
      <c r="P879">
        <v>1</v>
      </c>
      <c r="Q879" t="str">
        <f t="shared" ref="Q879:Q942" si="72">_xlfn.CONCAT($N879,".",$O879)</f>
        <v>Em.7</v>
      </c>
      <c r="R879" t="str">
        <f t="shared" ref="R879:R942" si="73">_xlfn.CONCAT($N879,".",$O879,".",$P879)</f>
        <v>Em.7.1</v>
      </c>
      <c r="S879" t="s">
        <v>43</v>
      </c>
      <c r="T879">
        <v>2946043</v>
      </c>
      <c r="V879" t="s">
        <v>39</v>
      </c>
      <c r="W879">
        <f t="shared" si="71"/>
        <v>2946043</v>
      </c>
      <c r="X879" t="s">
        <v>39</v>
      </c>
      <c r="Y879" t="s">
        <v>1900</v>
      </c>
      <c r="Z879">
        <v>73</v>
      </c>
      <c r="AA879">
        <v>2</v>
      </c>
      <c r="AB879" t="s">
        <v>41</v>
      </c>
      <c r="AL879">
        <v>17</v>
      </c>
    </row>
    <row r="880" spans="1:38" ht="13.25" customHeight="1" x14ac:dyDescent="0.15">
      <c r="A880" t="s">
        <v>31</v>
      </c>
      <c r="B880" t="s">
        <v>30</v>
      </c>
      <c r="C880" s="6" t="s">
        <v>32</v>
      </c>
      <c r="D880" s="6" t="s">
        <v>33</v>
      </c>
      <c r="E880" s="6" t="s">
        <v>34</v>
      </c>
      <c r="F880" s="6" t="s">
        <v>35</v>
      </c>
      <c r="G880" s="6" t="s">
        <v>35</v>
      </c>
      <c r="I880" t="str">
        <f t="shared" si="69"/>
        <v>2018-01-01</v>
      </c>
      <c r="J880">
        <v>2018</v>
      </c>
      <c r="M880" t="s">
        <v>1989</v>
      </c>
      <c r="N880" t="s">
        <v>38</v>
      </c>
      <c r="O880">
        <v>13</v>
      </c>
      <c r="P880">
        <v>41</v>
      </c>
      <c r="Q880" t="str">
        <f t="shared" si="72"/>
        <v>Em.13</v>
      </c>
      <c r="R880" t="str">
        <f t="shared" si="73"/>
        <v>Em.13.41</v>
      </c>
      <c r="S880" t="s">
        <v>43</v>
      </c>
      <c r="T880">
        <v>26.7</v>
      </c>
      <c r="V880" t="s">
        <v>1914</v>
      </c>
      <c r="W880">
        <f t="shared" si="71"/>
        <v>26.7</v>
      </c>
      <c r="X880" t="s">
        <v>1914</v>
      </c>
      <c r="Y880" t="s">
        <v>1900</v>
      </c>
      <c r="Z880">
        <v>74</v>
      </c>
      <c r="AB880" t="s">
        <v>41</v>
      </c>
      <c r="AL880">
        <v>66</v>
      </c>
    </row>
    <row r="881" spans="1:38" ht="13.25" customHeight="1" x14ac:dyDescent="0.15">
      <c r="A881" t="s">
        <v>31</v>
      </c>
      <c r="B881" t="s">
        <v>30</v>
      </c>
      <c r="C881" s="6" t="s">
        <v>32</v>
      </c>
      <c r="D881" s="6" t="s">
        <v>33</v>
      </c>
      <c r="E881" s="6" t="s">
        <v>34</v>
      </c>
      <c r="F881" s="6" t="s">
        <v>35</v>
      </c>
      <c r="G881" s="6" t="s">
        <v>35</v>
      </c>
      <c r="I881" t="str">
        <f t="shared" si="69"/>
        <v>2018-01-01</v>
      </c>
      <c r="J881">
        <v>2018</v>
      </c>
      <c r="M881" t="s">
        <v>44</v>
      </c>
      <c r="N881" t="s">
        <v>38</v>
      </c>
      <c r="O881">
        <v>7</v>
      </c>
      <c r="P881">
        <v>2</v>
      </c>
      <c r="Q881" t="str">
        <f t="shared" si="72"/>
        <v>Em.7</v>
      </c>
      <c r="R881" t="str">
        <f t="shared" si="73"/>
        <v>Em.7.2</v>
      </c>
      <c r="S881" t="s">
        <v>1902</v>
      </c>
      <c r="T881">
        <v>183329</v>
      </c>
      <c r="V881" t="s">
        <v>39</v>
      </c>
      <c r="W881">
        <f t="shared" si="71"/>
        <v>183329</v>
      </c>
      <c r="X881" t="s">
        <v>39</v>
      </c>
      <c r="Y881" t="s">
        <v>1900</v>
      </c>
      <c r="Z881">
        <v>73</v>
      </c>
      <c r="AA881" t="s">
        <v>1901</v>
      </c>
      <c r="AB881" t="s">
        <v>41</v>
      </c>
      <c r="AL881">
        <v>18</v>
      </c>
    </row>
    <row r="882" spans="1:38" ht="13.25" customHeight="1" x14ac:dyDescent="0.15">
      <c r="A882" t="s">
        <v>31</v>
      </c>
      <c r="B882" t="s">
        <v>30</v>
      </c>
      <c r="C882" s="6" t="s">
        <v>32</v>
      </c>
      <c r="D882" s="6" t="s">
        <v>33</v>
      </c>
      <c r="E882" s="6" t="s">
        <v>34</v>
      </c>
      <c r="F882" s="6" t="s">
        <v>35</v>
      </c>
      <c r="G882" s="6" t="s">
        <v>35</v>
      </c>
      <c r="I882" t="str">
        <f t="shared" si="69"/>
        <v>2018-01-01</v>
      </c>
      <c r="J882">
        <v>2018</v>
      </c>
      <c r="M882" t="s">
        <v>1990</v>
      </c>
      <c r="N882" t="s">
        <v>38</v>
      </c>
      <c r="O882">
        <v>13</v>
      </c>
      <c r="P882">
        <v>42</v>
      </c>
      <c r="Q882" t="str">
        <f t="shared" si="72"/>
        <v>Em.13</v>
      </c>
      <c r="R882" t="str">
        <f t="shared" si="73"/>
        <v>Em.13.42</v>
      </c>
      <c r="S882" t="s">
        <v>1902</v>
      </c>
      <c r="T882">
        <v>1.7</v>
      </c>
      <c r="V882" t="s">
        <v>1914</v>
      </c>
      <c r="W882">
        <f t="shared" si="71"/>
        <v>1.7</v>
      </c>
      <c r="X882" t="s">
        <v>1914</v>
      </c>
      <c r="Y882" t="s">
        <v>1900</v>
      </c>
      <c r="Z882">
        <v>74</v>
      </c>
      <c r="AB882" t="s">
        <v>41</v>
      </c>
      <c r="AL882">
        <v>67</v>
      </c>
    </row>
    <row r="883" spans="1:38" ht="13.25" customHeight="1" x14ac:dyDescent="0.15">
      <c r="A883" t="s">
        <v>31</v>
      </c>
      <c r="B883" t="s">
        <v>30</v>
      </c>
      <c r="C883" s="6" t="s">
        <v>32</v>
      </c>
      <c r="D883" s="6" t="s">
        <v>33</v>
      </c>
      <c r="E883" s="6" t="s">
        <v>34</v>
      </c>
      <c r="F883" s="6" t="s">
        <v>35</v>
      </c>
      <c r="G883" s="6" t="s">
        <v>35</v>
      </c>
      <c r="I883" t="str">
        <f t="shared" si="69"/>
        <v>2018-01-01</v>
      </c>
      <c r="J883">
        <v>2018</v>
      </c>
      <c r="M883" t="s">
        <v>1940</v>
      </c>
      <c r="N883" t="s">
        <v>38</v>
      </c>
      <c r="O883">
        <v>11</v>
      </c>
      <c r="P883">
        <v>2</v>
      </c>
      <c r="Q883" t="str">
        <f t="shared" si="72"/>
        <v>Em.11</v>
      </c>
      <c r="R883" t="str">
        <f t="shared" si="73"/>
        <v>Em.11.2</v>
      </c>
      <c r="S883" t="s">
        <v>1905</v>
      </c>
      <c r="T883">
        <v>2230000</v>
      </c>
      <c r="W883">
        <f t="shared" si="71"/>
        <v>2230000</v>
      </c>
      <c r="AA883" t="s">
        <v>1904</v>
      </c>
      <c r="AL883">
        <v>20</v>
      </c>
    </row>
    <row r="884" spans="1:38" ht="13.25" customHeight="1" x14ac:dyDescent="0.15">
      <c r="A884" t="s">
        <v>31</v>
      </c>
      <c r="B884" t="s">
        <v>30</v>
      </c>
      <c r="C884" s="6" t="s">
        <v>32</v>
      </c>
      <c r="D884" s="6" t="s">
        <v>33</v>
      </c>
      <c r="E884" s="6" t="s">
        <v>34</v>
      </c>
      <c r="F884" s="6" t="s">
        <v>35</v>
      </c>
      <c r="G884" s="6" t="s">
        <v>35</v>
      </c>
      <c r="I884" t="str">
        <f t="shared" si="69"/>
        <v>2018-01-01</v>
      </c>
      <c r="J884">
        <v>2018</v>
      </c>
      <c r="M884" t="s">
        <v>54</v>
      </c>
      <c r="N884" t="s">
        <v>38</v>
      </c>
      <c r="O884">
        <v>11</v>
      </c>
      <c r="P884">
        <v>6</v>
      </c>
      <c r="Q884" t="str">
        <f t="shared" si="72"/>
        <v>Em.11</v>
      </c>
      <c r="R884" t="str">
        <f t="shared" si="73"/>
        <v>Em.11.6</v>
      </c>
      <c r="S884" t="s">
        <v>1908</v>
      </c>
      <c r="T884">
        <v>461787</v>
      </c>
      <c r="V884" t="s">
        <v>39</v>
      </c>
      <c r="W884">
        <f t="shared" si="71"/>
        <v>461787</v>
      </c>
      <c r="X884" t="s">
        <v>39</v>
      </c>
      <c r="Y884" t="s">
        <v>1900</v>
      </c>
      <c r="Z884">
        <v>73</v>
      </c>
      <c r="AA884">
        <v>5</v>
      </c>
      <c r="AB884" t="s">
        <v>41</v>
      </c>
      <c r="AL884">
        <v>24</v>
      </c>
    </row>
    <row r="885" spans="1:38" ht="13.25" customHeight="1" x14ac:dyDescent="0.15">
      <c r="A885" t="s">
        <v>31</v>
      </c>
      <c r="B885" t="s">
        <v>30</v>
      </c>
      <c r="C885" s="6" t="s">
        <v>32</v>
      </c>
      <c r="D885" s="6" t="s">
        <v>33</v>
      </c>
      <c r="E885" s="6" t="s">
        <v>34</v>
      </c>
      <c r="F885" s="6" t="s">
        <v>35</v>
      </c>
      <c r="G885" s="6" t="s">
        <v>35</v>
      </c>
      <c r="I885" t="str">
        <f t="shared" si="69"/>
        <v>2018-01-01</v>
      </c>
      <c r="J885">
        <v>2018</v>
      </c>
      <c r="M885" t="s">
        <v>1991</v>
      </c>
      <c r="N885" t="s">
        <v>38</v>
      </c>
      <c r="O885">
        <v>13</v>
      </c>
      <c r="P885">
        <v>43</v>
      </c>
      <c r="Q885" t="str">
        <f t="shared" si="72"/>
        <v>Em.13</v>
      </c>
      <c r="R885" t="str">
        <f t="shared" si="73"/>
        <v>Em.13.43</v>
      </c>
      <c r="S885" t="s">
        <v>1908</v>
      </c>
      <c r="T885">
        <v>4.2</v>
      </c>
      <c r="V885" t="s">
        <v>1914</v>
      </c>
      <c r="W885">
        <f t="shared" si="71"/>
        <v>4.2</v>
      </c>
      <c r="X885" t="s">
        <v>1914</v>
      </c>
      <c r="Y885" t="s">
        <v>1900</v>
      </c>
      <c r="Z885">
        <v>74</v>
      </c>
      <c r="AB885" t="s">
        <v>41</v>
      </c>
      <c r="AL885">
        <v>68</v>
      </c>
    </row>
    <row r="886" spans="1:38" ht="13.25" customHeight="1" x14ac:dyDescent="0.15">
      <c r="A886" t="s">
        <v>31</v>
      </c>
      <c r="B886" t="s">
        <v>30</v>
      </c>
      <c r="C886" s="6" t="s">
        <v>32</v>
      </c>
      <c r="D886" s="6" t="s">
        <v>33</v>
      </c>
      <c r="E886" s="6" t="s">
        <v>34</v>
      </c>
      <c r="F886" s="6" t="s">
        <v>35</v>
      </c>
      <c r="G886" s="6" t="s">
        <v>35</v>
      </c>
      <c r="I886" t="str">
        <f t="shared" si="69"/>
        <v>2018-01-01</v>
      </c>
      <c r="J886">
        <v>2018</v>
      </c>
      <c r="M886" t="s">
        <v>1996</v>
      </c>
      <c r="N886" t="s">
        <v>38</v>
      </c>
      <c r="O886">
        <v>11</v>
      </c>
      <c r="P886">
        <v>-1</v>
      </c>
      <c r="Q886" t="str">
        <f t="shared" si="72"/>
        <v>Em.11</v>
      </c>
      <c r="R886" t="str">
        <f t="shared" si="73"/>
        <v>Em.11.-1</v>
      </c>
      <c r="S886" t="s">
        <v>218</v>
      </c>
      <c r="T886">
        <v>600000</v>
      </c>
      <c r="U886" t="s">
        <v>165</v>
      </c>
      <c r="V886" t="s">
        <v>108</v>
      </c>
      <c r="W886">
        <f t="shared" si="71"/>
        <v>600000</v>
      </c>
      <c r="X886" t="s">
        <v>108</v>
      </c>
      <c r="Y886" t="s">
        <v>1900</v>
      </c>
      <c r="Z886">
        <v>79</v>
      </c>
      <c r="AB886" t="s">
        <v>41</v>
      </c>
      <c r="AL886">
        <v>430</v>
      </c>
    </row>
    <row r="887" spans="1:38" ht="13.25" customHeight="1" x14ac:dyDescent="0.15">
      <c r="A887" t="s">
        <v>31</v>
      </c>
      <c r="B887" t="s">
        <v>30</v>
      </c>
      <c r="C887" s="6" t="s">
        <v>32</v>
      </c>
      <c r="D887" s="6" t="s">
        <v>33</v>
      </c>
      <c r="E887" s="6" t="s">
        <v>34</v>
      </c>
      <c r="F887" s="6" t="s">
        <v>35</v>
      </c>
      <c r="G887" s="6" t="s">
        <v>35</v>
      </c>
      <c r="I887" t="str">
        <f t="shared" si="69"/>
        <v>2018-01-01</v>
      </c>
      <c r="J887">
        <v>2018</v>
      </c>
      <c r="M887" t="s">
        <v>64</v>
      </c>
      <c r="N887" t="s">
        <v>38</v>
      </c>
      <c r="O887">
        <v>11</v>
      </c>
      <c r="P887">
        <v>13</v>
      </c>
      <c r="Q887" t="str">
        <f t="shared" si="72"/>
        <v>Em.11</v>
      </c>
      <c r="R887" t="str">
        <f t="shared" si="73"/>
        <v>Em.11.13</v>
      </c>
      <c r="S887" t="s">
        <v>65</v>
      </c>
      <c r="T887">
        <v>1700</v>
      </c>
      <c r="V887" t="s">
        <v>39</v>
      </c>
      <c r="W887">
        <f t="shared" si="71"/>
        <v>1700</v>
      </c>
      <c r="X887" t="s">
        <v>39</v>
      </c>
      <c r="Y887" t="s">
        <v>1900</v>
      </c>
      <c r="Z887">
        <v>73</v>
      </c>
      <c r="AB887" t="s">
        <v>41</v>
      </c>
      <c r="AL887">
        <v>29</v>
      </c>
    </row>
    <row r="888" spans="1:38" ht="13.25" customHeight="1" x14ac:dyDescent="0.15">
      <c r="A888" t="s">
        <v>31</v>
      </c>
      <c r="B888" t="s">
        <v>30</v>
      </c>
      <c r="C888" s="6" t="s">
        <v>32</v>
      </c>
      <c r="D888" s="6" t="s">
        <v>33</v>
      </c>
      <c r="E888" s="6" t="s">
        <v>34</v>
      </c>
      <c r="F888" s="6" t="s">
        <v>35</v>
      </c>
      <c r="G888" s="6" t="s">
        <v>35</v>
      </c>
      <c r="I888" t="str">
        <f t="shared" si="69"/>
        <v>2018-01-01</v>
      </c>
      <c r="J888">
        <v>2018</v>
      </c>
      <c r="M888" t="s">
        <v>58</v>
      </c>
      <c r="N888" t="s">
        <v>38</v>
      </c>
      <c r="O888">
        <v>11</v>
      </c>
      <c r="P888">
        <v>9</v>
      </c>
      <c r="Q888" t="str">
        <f t="shared" si="72"/>
        <v>Em.11</v>
      </c>
      <c r="R888" t="str">
        <f t="shared" si="73"/>
        <v>Em.11.9</v>
      </c>
      <c r="S888" t="s">
        <v>1911</v>
      </c>
      <c r="T888">
        <v>98000</v>
      </c>
      <c r="V888" t="s">
        <v>39</v>
      </c>
      <c r="W888">
        <f t="shared" si="71"/>
        <v>98000</v>
      </c>
      <c r="X888" t="s">
        <v>39</v>
      </c>
      <c r="Y888" t="s">
        <v>1900</v>
      </c>
      <c r="Z888">
        <v>73</v>
      </c>
      <c r="AA888" t="s">
        <v>1912</v>
      </c>
      <c r="AB888" t="s">
        <v>41</v>
      </c>
      <c r="AL888">
        <v>26</v>
      </c>
    </row>
    <row r="889" spans="1:38" ht="13.25" customHeight="1" x14ac:dyDescent="0.15">
      <c r="A889" t="s">
        <v>31</v>
      </c>
      <c r="B889" t="s">
        <v>30</v>
      </c>
      <c r="C889" s="6" t="s">
        <v>32</v>
      </c>
      <c r="D889" s="6" t="s">
        <v>33</v>
      </c>
      <c r="E889" s="6" t="s">
        <v>34</v>
      </c>
      <c r="F889" s="6" t="s">
        <v>35</v>
      </c>
      <c r="G889" s="6" t="s">
        <v>35</v>
      </c>
      <c r="I889" t="str">
        <f t="shared" si="69"/>
        <v>2018-01-01</v>
      </c>
      <c r="J889">
        <v>2018</v>
      </c>
      <c r="M889" t="s">
        <v>56</v>
      </c>
      <c r="N889" t="s">
        <v>38</v>
      </c>
      <c r="O889">
        <v>11</v>
      </c>
      <c r="P889">
        <v>7</v>
      </c>
      <c r="Q889" t="str">
        <f t="shared" si="72"/>
        <v>Em.11</v>
      </c>
      <c r="R889" t="str">
        <f t="shared" si="73"/>
        <v>Em.11.7</v>
      </c>
      <c r="S889" t="s">
        <v>1909</v>
      </c>
      <c r="T889">
        <v>345000</v>
      </c>
      <c r="V889" t="s">
        <v>39</v>
      </c>
      <c r="W889">
        <f t="shared" si="71"/>
        <v>345000</v>
      </c>
      <c r="X889" t="s">
        <v>39</v>
      </c>
      <c r="Y889" t="s">
        <v>1900</v>
      </c>
      <c r="Z889">
        <v>73</v>
      </c>
      <c r="AA889" t="s">
        <v>1910</v>
      </c>
      <c r="AB889" t="s">
        <v>41</v>
      </c>
      <c r="AL889">
        <v>25</v>
      </c>
    </row>
    <row r="890" spans="1:38" ht="13.25" customHeight="1" x14ac:dyDescent="0.15">
      <c r="A890" t="s">
        <v>31</v>
      </c>
      <c r="B890" t="s">
        <v>30</v>
      </c>
      <c r="C890" s="6" t="s">
        <v>32</v>
      </c>
      <c r="D890" s="6" t="s">
        <v>33</v>
      </c>
      <c r="E890" s="6" t="s">
        <v>34</v>
      </c>
      <c r="F890" s="6" t="s">
        <v>35</v>
      </c>
      <c r="G890" s="6" t="s">
        <v>35</v>
      </c>
      <c r="I890" t="str">
        <f t="shared" si="69"/>
        <v>2018-01-01</v>
      </c>
      <c r="J890">
        <v>2018</v>
      </c>
      <c r="M890" t="s">
        <v>62</v>
      </c>
      <c r="N890" t="s">
        <v>38</v>
      </c>
      <c r="O890">
        <v>11</v>
      </c>
      <c r="P890">
        <v>12</v>
      </c>
      <c r="Q890" t="str">
        <f t="shared" si="72"/>
        <v>Em.11</v>
      </c>
      <c r="R890" t="str">
        <f t="shared" si="73"/>
        <v>Em.11.12</v>
      </c>
      <c r="S890" t="s">
        <v>63</v>
      </c>
      <c r="T890">
        <v>18000</v>
      </c>
      <c r="V890" t="s">
        <v>39</v>
      </c>
      <c r="W890">
        <f t="shared" si="71"/>
        <v>18000</v>
      </c>
      <c r="X890" t="s">
        <v>39</v>
      </c>
      <c r="Y890" t="s">
        <v>1900</v>
      </c>
      <c r="Z890">
        <v>73</v>
      </c>
      <c r="AA890" t="s">
        <v>1912</v>
      </c>
      <c r="AB890" t="s">
        <v>41</v>
      </c>
      <c r="AL890">
        <v>28</v>
      </c>
    </row>
    <row r="891" spans="1:38" ht="13.25" customHeight="1" x14ac:dyDescent="0.15">
      <c r="A891" t="s">
        <v>31</v>
      </c>
      <c r="B891" t="s">
        <v>30</v>
      </c>
      <c r="C891" s="6" t="s">
        <v>32</v>
      </c>
      <c r="D891" s="6" t="s">
        <v>33</v>
      </c>
      <c r="E891" s="6" t="s">
        <v>34</v>
      </c>
      <c r="F891" s="6" t="s">
        <v>35</v>
      </c>
      <c r="G891" s="6" t="s">
        <v>35</v>
      </c>
      <c r="I891" t="str">
        <f t="shared" si="69"/>
        <v>2018-01-01</v>
      </c>
      <c r="J891">
        <v>2018</v>
      </c>
      <c r="M891" t="s">
        <v>48</v>
      </c>
      <c r="N891" t="s">
        <v>38</v>
      </c>
      <c r="O891">
        <v>11</v>
      </c>
      <c r="P891">
        <v>3</v>
      </c>
      <c r="Q891" t="str">
        <f t="shared" si="72"/>
        <v>Em.11</v>
      </c>
      <c r="R891" t="str">
        <f t="shared" si="73"/>
        <v>Em.11.3</v>
      </c>
      <c r="S891" t="s">
        <v>49</v>
      </c>
      <c r="T891">
        <v>550000</v>
      </c>
      <c r="V891" t="s">
        <v>39</v>
      </c>
      <c r="W891">
        <f t="shared" si="71"/>
        <v>550000</v>
      </c>
      <c r="X891" t="s">
        <v>39</v>
      </c>
      <c r="Y891" t="s">
        <v>1900</v>
      </c>
      <c r="Z891">
        <v>73</v>
      </c>
      <c r="AA891">
        <v>5</v>
      </c>
      <c r="AB891" t="s">
        <v>41</v>
      </c>
      <c r="AL891">
        <v>21</v>
      </c>
    </row>
    <row r="892" spans="1:38" ht="13.25" customHeight="1" x14ac:dyDescent="0.15">
      <c r="A892" t="s">
        <v>31</v>
      </c>
      <c r="B892" t="s">
        <v>30</v>
      </c>
      <c r="C892" s="6" t="s">
        <v>32</v>
      </c>
      <c r="D892" s="6" t="s">
        <v>33</v>
      </c>
      <c r="E892" s="6" t="s">
        <v>34</v>
      </c>
      <c r="F892" s="6" t="s">
        <v>35</v>
      </c>
      <c r="G892" s="6" t="s">
        <v>35</v>
      </c>
      <c r="I892" t="str">
        <f t="shared" si="69"/>
        <v>2018-01-01</v>
      </c>
      <c r="J892">
        <v>2018</v>
      </c>
      <c r="M892" t="s">
        <v>1938</v>
      </c>
      <c r="N892" t="s">
        <v>38</v>
      </c>
      <c r="O892">
        <v>11</v>
      </c>
      <c r="P892">
        <v>1</v>
      </c>
      <c r="Q892" t="str">
        <f t="shared" si="72"/>
        <v>Em.11</v>
      </c>
      <c r="R892" t="str">
        <f t="shared" si="73"/>
        <v>Em.11.1</v>
      </c>
      <c r="S892" t="s">
        <v>1903</v>
      </c>
      <c r="T892">
        <v>4120000</v>
      </c>
      <c r="V892" t="s">
        <v>39</v>
      </c>
      <c r="W892">
        <f t="shared" si="71"/>
        <v>4120000</v>
      </c>
      <c r="X892" t="s">
        <v>39</v>
      </c>
      <c r="Y892" t="s">
        <v>1900</v>
      </c>
      <c r="Z892">
        <v>73</v>
      </c>
      <c r="AA892" t="s">
        <v>1904</v>
      </c>
      <c r="AB892" t="s">
        <v>41</v>
      </c>
      <c r="AL892">
        <v>19</v>
      </c>
    </row>
    <row r="893" spans="1:38" ht="13.25" customHeight="1" x14ac:dyDescent="0.15">
      <c r="A893" t="s">
        <v>31</v>
      </c>
      <c r="B893" t="s">
        <v>30</v>
      </c>
      <c r="C893" s="6" t="s">
        <v>32</v>
      </c>
      <c r="D893" s="6" t="s">
        <v>33</v>
      </c>
      <c r="E893" s="6" t="s">
        <v>34</v>
      </c>
      <c r="F893" s="6" t="s">
        <v>35</v>
      </c>
      <c r="G893" s="6" t="s">
        <v>35</v>
      </c>
      <c r="I893" t="str">
        <f t="shared" si="69"/>
        <v>2018-01-01</v>
      </c>
      <c r="J893">
        <v>2018</v>
      </c>
      <c r="M893" t="s">
        <v>50</v>
      </c>
      <c r="N893" t="s">
        <v>38</v>
      </c>
      <c r="O893">
        <v>11</v>
      </c>
      <c r="P893">
        <v>4</v>
      </c>
      <c r="Q893" t="str">
        <f t="shared" si="72"/>
        <v>Em.11</v>
      </c>
      <c r="R893" t="str">
        <f t="shared" si="73"/>
        <v>Em.11.4</v>
      </c>
      <c r="S893" t="s">
        <v>1906</v>
      </c>
      <c r="T893">
        <v>50000</v>
      </c>
      <c r="V893" t="s">
        <v>39</v>
      </c>
      <c r="W893">
        <f t="shared" si="71"/>
        <v>50000</v>
      </c>
      <c r="X893" t="s">
        <v>39</v>
      </c>
      <c r="Y893" t="s">
        <v>1900</v>
      </c>
      <c r="Z893">
        <v>73</v>
      </c>
      <c r="AA893">
        <v>5</v>
      </c>
      <c r="AB893" t="s">
        <v>41</v>
      </c>
      <c r="AL893">
        <v>22</v>
      </c>
    </row>
    <row r="894" spans="1:38" ht="13.25" customHeight="1" x14ac:dyDescent="0.15">
      <c r="A894" t="s">
        <v>31</v>
      </c>
      <c r="B894" t="s">
        <v>30</v>
      </c>
      <c r="C894" s="6" t="s">
        <v>32</v>
      </c>
      <c r="D894" s="6" t="s">
        <v>33</v>
      </c>
      <c r="E894" s="6" t="s">
        <v>34</v>
      </c>
      <c r="F894" s="6" t="s">
        <v>35</v>
      </c>
      <c r="G894" s="6" t="s">
        <v>35</v>
      </c>
      <c r="I894" t="str">
        <f t="shared" si="69"/>
        <v>2018-01-01</v>
      </c>
      <c r="J894">
        <v>2018</v>
      </c>
      <c r="M894" t="s">
        <v>60</v>
      </c>
      <c r="N894" t="s">
        <v>38</v>
      </c>
      <c r="O894">
        <v>11</v>
      </c>
      <c r="P894">
        <v>11</v>
      </c>
      <c r="Q894" t="str">
        <f t="shared" si="72"/>
        <v>Em.11</v>
      </c>
      <c r="R894" t="str">
        <f t="shared" si="73"/>
        <v>Em.11.11</v>
      </c>
      <c r="S894" t="s">
        <v>1913</v>
      </c>
      <c r="T894">
        <v>4230000</v>
      </c>
      <c r="V894" t="s">
        <v>39</v>
      </c>
      <c r="W894">
        <f t="shared" si="71"/>
        <v>4230000</v>
      </c>
      <c r="X894" t="s">
        <v>39</v>
      </c>
      <c r="Y894" t="s">
        <v>1900</v>
      </c>
      <c r="Z894">
        <v>73</v>
      </c>
      <c r="AA894" t="s">
        <v>1912</v>
      </c>
      <c r="AB894" t="s">
        <v>41</v>
      </c>
      <c r="AL894">
        <v>27</v>
      </c>
    </row>
    <row r="895" spans="1:38" ht="13.25" customHeight="1" x14ac:dyDescent="0.15">
      <c r="A895" t="s">
        <v>31</v>
      </c>
      <c r="B895" t="s">
        <v>30</v>
      </c>
      <c r="C895" s="6" t="s">
        <v>32</v>
      </c>
      <c r="D895" s="6" t="s">
        <v>33</v>
      </c>
      <c r="E895" s="6" t="s">
        <v>34</v>
      </c>
      <c r="F895" s="6" t="s">
        <v>35</v>
      </c>
      <c r="G895" s="6" t="s">
        <v>35</v>
      </c>
      <c r="I895" t="str">
        <f t="shared" si="69"/>
        <v>2018-01-01</v>
      </c>
      <c r="J895">
        <v>2018</v>
      </c>
      <c r="M895" t="s">
        <v>52</v>
      </c>
      <c r="N895" t="s">
        <v>38</v>
      </c>
      <c r="O895">
        <v>11</v>
      </c>
      <c r="P895">
        <v>5</v>
      </c>
      <c r="Q895" t="str">
        <f t="shared" si="72"/>
        <v>Em.11</v>
      </c>
      <c r="R895" t="str">
        <f t="shared" si="73"/>
        <v>Em.11.5</v>
      </c>
      <c r="S895" t="s">
        <v>1907</v>
      </c>
      <c r="T895">
        <v>500</v>
      </c>
      <c r="V895" t="s">
        <v>39</v>
      </c>
      <c r="W895">
        <f t="shared" si="71"/>
        <v>500</v>
      </c>
      <c r="X895" t="s">
        <v>39</v>
      </c>
      <c r="Y895" t="s">
        <v>1900</v>
      </c>
      <c r="Z895">
        <v>73</v>
      </c>
      <c r="AA895" t="s">
        <v>1904</v>
      </c>
      <c r="AB895" t="s">
        <v>41</v>
      </c>
      <c r="AL895">
        <v>23</v>
      </c>
    </row>
    <row r="896" spans="1:38" ht="13.25" customHeight="1" x14ac:dyDescent="0.15">
      <c r="A896" t="s">
        <v>31</v>
      </c>
      <c r="B896" t="s">
        <v>30</v>
      </c>
      <c r="C896" s="6" t="s">
        <v>32</v>
      </c>
      <c r="D896" s="6" t="s">
        <v>33</v>
      </c>
      <c r="E896" s="6" t="s">
        <v>34</v>
      </c>
      <c r="F896" s="6" t="s">
        <v>35</v>
      </c>
      <c r="G896" s="6" t="s">
        <v>35</v>
      </c>
      <c r="I896" t="str">
        <f t="shared" si="69"/>
        <v>2018-01-01</v>
      </c>
      <c r="J896">
        <v>2018</v>
      </c>
      <c r="M896" t="s">
        <v>145</v>
      </c>
      <c r="N896" t="s">
        <v>38</v>
      </c>
      <c r="O896">
        <v>17</v>
      </c>
      <c r="P896">
        <v>13</v>
      </c>
      <c r="Q896" t="str">
        <f t="shared" si="72"/>
        <v>Em.17</v>
      </c>
      <c r="R896" t="str">
        <f t="shared" si="73"/>
        <v>Em.17.13</v>
      </c>
      <c r="S896" t="s">
        <v>140</v>
      </c>
      <c r="T896">
        <v>13</v>
      </c>
      <c r="V896" t="s">
        <v>73</v>
      </c>
      <c r="W896">
        <f t="shared" si="71"/>
        <v>13</v>
      </c>
      <c r="X896" t="s">
        <v>73</v>
      </c>
      <c r="Y896" t="s">
        <v>1900</v>
      </c>
      <c r="Z896">
        <v>77</v>
      </c>
      <c r="AB896" t="s">
        <v>41</v>
      </c>
      <c r="AL896">
        <v>260</v>
      </c>
    </row>
    <row r="897" spans="1:38" ht="13.25" customHeight="1" x14ac:dyDescent="0.15">
      <c r="A897" t="s">
        <v>31</v>
      </c>
      <c r="B897" t="s">
        <v>30</v>
      </c>
      <c r="C897" s="6" t="s">
        <v>32</v>
      </c>
      <c r="D897" s="6" t="s">
        <v>33</v>
      </c>
      <c r="E897" s="6" t="s">
        <v>34</v>
      </c>
      <c r="F897" s="6" t="s">
        <v>35</v>
      </c>
      <c r="G897" s="6" t="s">
        <v>35</v>
      </c>
      <c r="I897" t="str">
        <f t="shared" si="69"/>
        <v>2018-01-01</v>
      </c>
      <c r="J897">
        <v>2018</v>
      </c>
      <c r="M897" t="s">
        <v>66</v>
      </c>
      <c r="N897" t="s">
        <v>38</v>
      </c>
      <c r="O897">
        <v>12</v>
      </c>
      <c r="P897">
        <v>1</v>
      </c>
      <c r="Q897" t="str">
        <f t="shared" si="72"/>
        <v>Em.12</v>
      </c>
      <c r="R897" t="str">
        <f t="shared" si="73"/>
        <v>Em.12.1</v>
      </c>
      <c r="S897" t="s">
        <v>801</v>
      </c>
      <c r="T897">
        <v>11947000</v>
      </c>
      <c r="V897" t="s">
        <v>39</v>
      </c>
      <c r="W897">
        <f t="shared" si="71"/>
        <v>11947000</v>
      </c>
      <c r="X897" t="s">
        <v>39</v>
      </c>
      <c r="Y897" t="s">
        <v>1900</v>
      </c>
      <c r="Z897">
        <v>73</v>
      </c>
      <c r="AA897">
        <v>6</v>
      </c>
      <c r="AB897" t="s">
        <v>41</v>
      </c>
      <c r="AL897">
        <v>30</v>
      </c>
    </row>
    <row r="898" spans="1:38" ht="13.25" customHeight="1" x14ac:dyDescent="0.15">
      <c r="A898" t="s">
        <v>31</v>
      </c>
      <c r="B898" t="s">
        <v>30</v>
      </c>
      <c r="C898" s="6" t="s">
        <v>32</v>
      </c>
      <c r="D898" s="6" t="s">
        <v>33</v>
      </c>
      <c r="E898" s="6" t="s">
        <v>34</v>
      </c>
      <c r="F898" s="6" t="s">
        <v>35</v>
      </c>
      <c r="G898" s="6" t="s">
        <v>35</v>
      </c>
      <c r="I898" t="str">
        <f t="shared" ref="I898:I961" si="74">_xlfn.CONCAT(SUBSTITUTE(J898,"FY","20"),"-01-01")</f>
        <v>2018-01-01</v>
      </c>
      <c r="J898">
        <v>2018</v>
      </c>
      <c r="M898" t="s">
        <v>109</v>
      </c>
      <c r="N898" t="s">
        <v>107</v>
      </c>
      <c r="O898">
        <v>1</v>
      </c>
      <c r="P898">
        <v>4</v>
      </c>
      <c r="Q898" t="str">
        <f t="shared" si="72"/>
        <v>EF.1</v>
      </c>
      <c r="R898" t="str">
        <f t="shared" si="73"/>
        <v>EF.1.4</v>
      </c>
      <c r="S898" t="s">
        <v>158</v>
      </c>
      <c r="T898">
        <v>7357636</v>
      </c>
      <c r="V898" t="s">
        <v>108</v>
      </c>
      <c r="W898">
        <f t="shared" si="71"/>
        <v>7357636</v>
      </c>
      <c r="X898" t="s">
        <v>108</v>
      </c>
      <c r="Y898" t="s">
        <v>1900</v>
      </c>
      <c r="Z898">
        <v>78</v>
      </c>
      <c r="AB898" t="s">
        <v>41</v>
      </c>
      <c r="AL898">
        <v>323</v>
      </c>
    </row>
    <row r="899" spans="1:38" ht="13.25" customHeight="1" x14ac:dyDescent="0.15">
      <c r="A899" t="s">
        <v>31</v>
      </c>
      <c r="B899" t="s">
        <v>30</v>
      </c>
      <c r="C899" s="6" t="s">
        <v>32</v>
      </c>
      <c r="D899" s="6" t="s">
        <v>33</v>
      </c>
      <c r="E899" s="6" t="s">
        <v>34</v>
      </c>
      <c r="F899" s="6" t="s">
        <v>35</v>
      </c>
      <c r="G899" s="6" t="s">
        <v>35</v>
      </c>
      <c r="I899" t="str">
        <f t="shared" si="74"/>
        <v>2018-01-01</v>
      </c>
      <c r="J899">
        <v>2018</v>
      </c>
      <c r="M899" t="s">
        <v>105</v>
      </c>
      <c r="N899" t="s">
        <v>107</v>
      </c>
      <c r="O899">
        <v>1</v>
      </c>
      <c r="P899">
        <v>1</v>
      </c>
      <c r="Q899" t="str">
        <f t="shared" si="72"/>
        <v>EF.1</v>
      </c>
      <c r="R899" t="str">
        <f t="shared" si="73"/>
        <v>EF.1.1</v>
      </c>
      <c r="S899" t="s">
        <v>106</v>
      </c>
      <c r="T899" s="20">
        <v>6756779</v>
      </c>
      <c r="V899" t="s">
        <v>108</v>
      </c>
      <c r="W899">
        <f t="shared" si="71"/>
        <v>6756779</v>
      </c>
      <c r="X899" t="s">
        <v>108</v>
      </c>
      <c r="Y899" t="s">
        <v>1900</v>
      </c>
      <c r="Z899">
        <v>74</v>
      </c>
      <c r="AA899">
        <v>7</v>
      </c>
      <c r="AB899" t="s">
        <v>41</v>
      </c>
      <c r="AL899">
        <v>85</v>
      </c>
    </row>
    <row r="900" spans="1:38" ht="13.25" customHeight="1" x14ac:dyDescent="0.15">
      <c r="A900" t="s">
        <v>31</v>
      </c>
      <c r="B900" t="s">
        <v>30</v>
      </c>
      <c r="C900" s="6" t="s">
        <v>32</v>
      </c>
      <c r="D900" s="6" t="s">
        <v>33</v>
      </c>
      <c r="E900" s="6" t="s">
        <v>34</v>
      </c>
      <c r="F900" s="6" t="s">
        <v>35</v>
      </c>
      <c r="G900" s="6" t="s">
        <v>35</v>
      </c>
      <c r="I900" t="str">
        <f t="shared" si="74"/>
        <v>2018-01-01</v>
      </c>
      <c r="J900">
        <v>2018</v>
      </c>
      <c r="M900" t="s">
        <v>181</v>
      </c>
      <c r="N900" t="s">
        <v>107</v>
      </c>
      <c r="O900">
        <v>1</v>
      </c>
      <c r="P900">
        <v>19</v>
      </c>
      <c r="Q900" t="str">
        <f t="shared" si="72"/>
        <v>EF.1</v>
      </c>
      <c r="R900" t="str">
        <f t="shared" si="73"/>
        <v>EF.1.19</v>
      </c>
      <c r="S900" t="s">
        <v>205</v>
      </c>
      <c r="T900">
        <v>423748</v>
      </c>
      <c r="U900" t="s">
        <v>165</v>
      </c>
      <c r="V900" t="s">
        <v>108</v>
      </c>
      <c r="W900">
        <f t="shared" si="71"/>
        <v>423748</v>
      </c>
      <c r="X900" t="s">
        <v>108</v>
      </c>
      <c r="Y900" t="s">
        <v>1900</v>
      </c>
      <c r="Z900">
        <v>79</v>
      </c>
      <c r="AB900" t="s">
        <v>41</v>
      </c>
      <c r="AL900">
        <v>418</v>
      </c>
    </row>
    <row r="901" spans="1:38" ht="13.25" customHeight="1" x14ac:dyDescent="0.15">
      <c r="A901" t="s">
        <v>31</v>
      </c>
      <c r="B901" t="s">
        <v>30</v>
      </c>
      <c r="C901" s="6" t="s">
        <v>32</v>
      </c>
      <c r="D901" s="6" t="s">
        <v>33</v>
      </c>
      <c r="E901" s="6" t="s">
        <v>34</v>
      </c>
      <c r="F901" s="6" t="s">
        <v>35</v>
      </c>
      <c r="G901" s="6" t="s">
        <v>35</v>
      </c>
      <c r="I901" t="str">
        <f t="shared" si="74"/>
        <v>2018-01-01</v>
      </c>
      <c r="J901">
        <v>2018</v>
      </c>
      <c r="M901" t="s">
        <v>224</v>
      </c>
      <c r="N901" t="s">
        <v>221</v>
      </c>
      <c r="O901">
        <v>1</v>
      </c>
      <c r="P901">
        <v>1</v>
      </c>
      <c r="Q901" t="str">
        <f t="shared" si="72"/>
        <v>WR.1</v>
      </c>
      <c r="R901" t="str">
        <f t="shared" si="73"/>
        <v>WR.1.1</v>
      </c>
      <c r="S901" t="s">
        <v>248</v>
      </c>
      <c r="T901">
        <v>3325664</v>
      </c>
      <c r="V901" t="s">
        <v>222</v>
      </c>
      <c r="W901">
        <f>T901/1000</f>
        <v>3325.6640000000002</v>
      </c>
      <c r="X901" t="s">
        <v>782</v>
      </c>
      <c r="Y901" t="s">
        <v>1900</v>
      </c>
      <c r="Z901">
        <v>80</v>
      </c>
      <c r="AB901" t="s">
        <v>41</v>
      </c>
      <c r="AL901">
        <v>495</v>
      </c>
    </row>
    <row r="902" spans="1:38" ht="13.25" customHeight="1" x14ac:dyDescent="0.15">
      <c r="A902" t="s">
        <v>31</v>
      </c>
      <c r="B902" t="s">
        <v>30</v>
      </c>
      <c r="C902" s="6" t="s">
        <v>32</v>
      </c>
      <c r="D902" s="6" t="s">
        <v>33</v>
      </c>
      <c r="E902" s="6" t="s">
        <v>34</v>
      </c>
      <c r="F902" s="6" t="s">
        <v>35</v>
      </c>
      <c r="G902" s="6" t="s">
        <v>35</v>
      </c>
      <c r="I902" t="str">
        <f t="shared" si="74"/>
        <v>2018-01-01</v>
      </c>
      <c r="J902">
        <v>2018</v>
      </c>
      <c r="M902" t="s">
        <v>2000</v>
      </c>
      <c r="N902" t="s">
        <v>221</v>
      </c>
      <c r="O902">
        <v>14</v>
      </c>
      <c r="P902">
        <v>2</v>
      </c>
      <c r="Q902" t="str">
        <f t="shared" si="72"/>
        <v>WR.14</v>
      </c>
      <c r="R902" t="str">
        <f t="shared" si="73"/>
        <v>WR.14.2</v>
      </c>
      <c r="S902" t="s">
        <v>259</v>
      </c>
      <c r="T902">
        <v>3393321</v>
      </c>
      <c r="V902" t="s">
        <v>222</v>
      </c>
      <c r="W902">
        <f>T902/1000</f>
        <v>3393.3209999999999</v>
      </c>
      <c r="X902" t="s">
        <v>782</v>
      </c>
      <c r="Y902" t="s">
        <v>1900</v>
      </c>
      <c r="Z902">
        <v>80</v>
      </c>
      <c r="AB902" t="s">
        <v>41</v>
      </c>
      <c r="AL902">
        <v>506</v>
      </c>
    </row>
    <row r="903" spans="1:38" ht="13.25" customHeight="1" x14ac:dyDescent="0.15">
      <c r="A903" t="s">
        <v>31</v>
      </c>
      <c r="B903" t="s">
        <v>30</v>
      </c>
      <c r="C903" s="6" t="s">
        <v>32</v>
      </c>
      <c r="D903" s="6" t="s">
        <v>33</v>
      </c>
      <c r="E903" s="6" t="s">
        <v>34</v>
      </c>
      <c r="F903" s="6" t="s">
        <v>35</v>
      </c>
      <c r="G903" s="6" t="s">
        <v>35</v>
      </c>
      <c r="I903" t="str">
        <f t="shared" si="74"/>
        <v>2018-01-01</v>
      </c>
      <c r="J903">
        <v>2018</v>
      </c>
      <c r="M903" t="s">
        <v>219</v>
      </c>
      <c r="N903" t="s">
        <v>221</v>
      </c>
      <c r="O903">
        <v>2</v>
      </c>
      <c r="P903">
        <v>1</v>
      </c>
      <c r="Q903" t="str">
        <f t="shared" si="72"/>
        <v>WR.2</v>
      </c>
      <c r="R903" t="str">
        <f t="shared" si="73"/>
        <v>WR.2.1</v>
      </c>
      <c r="S903" t="s">
        <v>230</v>
      </c>
      <c r="T903">
        <v>6718985</v>
      </c>
      <c r="V903" t="s">
        <v>222</v>
      </c>
      <c r="W903">
        <f>T903/1000</f>
        <v>6718.9849999999997</v>
      </c>
      <c r="X903" t="s">
        <v>782</v>
      </c>
      <c r="Y903" t="s">
        <v>1900</v>
      </c>
      <c r="Z903">
        <v>80</v>
      </c>
      <c r="AB903" t="s">
        <v>41</v>
      </c>
      <c r="AL903">
        <v>484</v>
      </c>
    </row>
    <row r="904" spans="1:38" ht="13.25" customHeight="1" x14ac:dyDescent="0.15">
      <c r="A904" t="s">
        <v>31</v>
      </c>
      <c r="B904" t="s">
        <v>30</v>
      </c>
      <c r="C904" s="6" t="s">
        <v>32</v>
      </c>
      <c r="D904" s="6" t="s">
        <v>33</v>
      </c>
      <c r="E904" s="6" t="s">
        <v>34</v>
      </c>
      <c r="F904" s="6" t="s">
        <v>35</v>
      </c>
      <c r="G904" s="6" t="s">
        <v>35</v>
      </c>
      <c r="I904" t="str">
        <f t="shared" si="74"/>
        <v>2018-01-01</v>
      </c>
      <c r="J904">
        <v>2018</v>
      </c>
      <c r="M904" t="s">
        <v>146</v>
      </c>
      <c r="N904" t="s">
        <v>38</v>
      </c>
      <c r="O904">
        <v>17</v>
      </c>
      <c r="P904">
        <v>14</v>
      </c>
      <c r="Q904" t="str">
        <f t="shared" si="72"/>
        <v>Em.17</v>
      </c>
      <c r="R904" t="str">
        <f t="shared" si="73"/>
        <v>Em.17.14</v>
      </c>
      <c r="S904" t="s">
        <v>147</v>
      </c>
      <c r="T904">
        <v>184</v>
      </c>
      <c r="V904" t="s">
        <v>73</v>
      </c>
      <c r="W904">
        <f>T904</f>
        <v>184</v>
      </c>
      <c r="X904" t="s">
        <v>73</v>
      </c>
      <c r="Y904" t="s">
        <v>1900</v>
      </c>
      <c r="Z904">
        <v>77</v>
      </c>
      <c r="AB904" t="s">
        <v>41</v>
      </c>
      <c r="AL904">
        <v>265</v>
      </c>
    </row>
    <row r="905" spans="1:38" ht="13.25" customHeight="1" x14ac:dyDescent="0.15">
      <c r="A905" t="s">
        <v>31</v>
      </c>
      <c r="B905" t="s">
        <v>30</v>
      </c>
      <c r="C905" s="6" t="s">
        <v>32</v>
      </c>
      <c r="D905" s="6" t="s">
        <v>33</v>
      </c>
      <c r="E905" s="6" t="s">
        <v>34</v>
      </c>
      <c r="F905" s="6" t="s">
        <v>35</v>
      </c>
      <c r="G905" s="6" t="s">
        <v>35</v>
      </c>
      <c r="I905" t="str">
        <f t="shared" si="74"/>
        <v>2018-01-01</v>
      </c>
      <c r="J905">
        <v>2018</v>
      </c>
      <c r="M905" t="s">
        <v>1968</v>
      </c>
      <c r="N905" t="s">
        <v>221</v>
      </c>
      <c r="O905">
        <v>1</v>
      </c>
      <c r="P905">
        <v>12</v>
      </c>
      <c r="Q905" t="str">
        <f t="shared" si="72"/>
        <v>WR.1</v>
      </c>
      <c r="R905" t="str">
        <f t="shared" si="73"/>
        <v>WR.1.12</v>
      </c>
      <c r="S905" t="s">
        <v>251</v>
      </c>
      <c r="T905">
        <v>4020</v>
      </c>
      <c r="V905" t="s">
        <v>222</v>
      </c>
      <c r="W905">
        <f>T905/1000</f>
        <v>4.0199999999999996</v>
      </c>
      <c r="X905" t="s">
        <v>782</v>
      </c>
      <c r="Y905" t="s">
        <v>1900</v>
      </c>
      <c r="Z905">
        <v>80</v>
      </c>
      <c r="AB905" t="s">
        <v>41</v>
      </c>
      <c r="AL905">
        <v>498</v>
      </c>
    </row>
    <row r="906" spans="1:38" ht="13.25" customHeight="1" x14ac:dyDescent="0.15">
      <c r="A906" t="s">
        <v>31</v>
      </c>
      <c r="B906" t="s">
        <v>30</v>
      </c>
      <c r="C906" s="6" t="s">
        <v>32</v>
      </c>
      <c r="D906" s="6" t="s">
        <v>33</v>
      </c>
      <c r="E906" s="6" t="s">
        <v>34</v>
      </c>
      <c r="F906" s="6" t="s">
        <v>35</v>
      </c>
      <c r="G906" s="6" t="s">
        <v>35</v>
      </c>
      <c r="I906" t="str">
        <f t="shared" si="74"/>
        <v>2018-01-01</v>
      </c>
      <c r="J906">
        <v>2018</v>
      </c>
      <c r="M906" t="s">
        <v>1965</v>
      </c>
      <c r="N906" t="s">
        <v>221</v>
      </c>
      <c r="O906">
        <v>1</v>
      </c>
      <c r="P906">
        <v>10</v>
      </c>
      <c r="Q906" t="str">
        <f t="shared" si="72"/>
        <v>WR.1</v>
      </c>
      <c r="R906" t="str">
        <f t="shared" si="73"/>
        <v>WR.1.10</v>
      </c>
      <c r="S906" t="s">
        <v>249</v>
      </c>
      <c r="T906">
        <v>3127918</v>
      </c>
      <c r="V906" t="s">
        <v>222</v>
      </c>
      <c r="W906">
        <f>T906/1000</f>
        <v>3127.9180000000001</v>
      </c>
      <c r="X906" t="s">
        <v>782</v>
      </c>
      <c r="Y906" t="s">
        <v>1900</v>
      </c>
      <c r="Z906">
        <v>80</v>
      </c>
      <c r="AB906" t="s">
        <v>41</v>
      </c>
      <c r="AL906">
        <v>496</v>
      </c>
    </row>
    <row r="907" spans="1:38" ht="13.25" customHeight="1" x14ac:dyDescent="0.15">
      <c r="A907" t="s">
        <v>31</v>
      </c>
      <c r="B907" t="s">
        <v>30</v>
      </c>
      <c r="C907" s="6" t="s">
        <v>32</v>
      </c>
      <c r="D907" s="6" t="s">
        <v>33</v>
      </c>
      <c r="E907" s="6" t="s">
        <v>34</v>
      </c>
      <c r="F907" s="6" t="s">
        <v>35</v>
      </c>
      <c r="G907" s="6" t="s">
        <v>35</v>
      </c>
      <c r="I907" t="str">
        <f t="shared" si="74"/>
        <v>2018-01-01</v>
      </c>
      <c r="J907">
        <v>2018</v>
      </c>
      <c r="M907" t="s">
        <v>1971</v>
      </c>
      <c r="N907" t="s">
        <v>221</v>
      </c>
      <c r="O907">
        <v>1</v>
      </c>
      <c r="P907">
        <v>15</v>
      </c>
      <c r="Q907" t="str">
        <f t="shared" si="72"/>
        <v>WR.1</v>
      </c>
      <c r="R907" t="str">
        <f t="shared" si="73"/>
        <v>WR.1.15</v>
      </c>
      <c r="S907" t="s">
        <v>254</v>
      </c>
      <c r="T907">
        <v>163893</v>
      </c>
      <c r="V907" t="s">
        <v>222</v>
      </c>
      <c r="W907">
        <f>T907/1000</f>
        <v>163.893</v>
      </c>
      <c r="X907" t="s">
        <v>782</v>
      </c>
      <c r="Y907" t="s">
        <v>1900</v>
      </c>
      <c r="Z907">
        <v>80</v>
      </c>
      <c r="AB907" t="s">
        <v>41</v>
      </c>
      <c r="AL907">
        <v>501</v>
      </c>
    </row>
    <row r="908" spans="1:38" ht="13.25" customHeight="1" x14ac:dyDescent="0.15">
      <c r="A908" t="s">
        <v>31</v>
      </c>
      <c r="B908" t="s">
        <v>30</v>
      </c>
      <c r="C908" s="6" t="s">
        <v>32</v>
      </c>
      <c r="D908" s="6" t="s">
        <v>33</v>
      </c>
      <c r="E908" s="6" t="s">
        <v>34</v>
      </c>
      <c r="F908" s="6" t="s">
        <v>35</v>
      </c>
      <c r="G908" s="6" t="s">
        <v>35</v>
      </c>
      <c r="I908" t="str">
        <f t="shared" si="74"/>
        <v>2018-01-01</v>
      </c>
      <c r="J908">
        <v>2018</v>
      </c>
      <c r="M908" t="s">
        <v>1970</v>
      </c>
      <c r="N908" t="s">
        <v>221</v>
      </c>
      <c r="O908">
        <v>1</v>
      </c>
      <c r="P908">
        <v>14</v>
      </c>
      <c r="Q908" t="str">
        <f t="shared" si="72"/>
        <v>WR.1</v>
      </c>
      <c r="R908" t="str">
        <f t="shared" si="73"/>
        <v>WR.1.14</v>
      </c>
      <c r="S908" t="s">
        <v>253</v>
      </c>
      <c r="T908">
        <v>29833</v>
      </c>
      <c r="V908" t="s">
        <v>222</v>
      </c>
      <c r="W908">
        <f>T908/1000</f>
        <v>29.832999999999998</v>
      </c>
      <c r="X908" t="s">
        <v>782</v>
      </c>
      <c r="Y908" t="s">
        <v>1900</v>
      </c>
      <c r="Z908">
        <v>80</v>
      </c>
      <c r="AB908" t="s">
        <v>41</v>
      </c>
      <c r="AL908">
        <v>500</v>
      </c>
    </row>
    <row r="909" spans="1:38" ht="13.25" customHeight="1" x14ac:dyDescent="0.15">
      <c r="A909" t="s">
        <v>31</v>
      </c>
      <c r="B909" t="s">
        <v>30</v>
      </c>
      <c r="C909" s="6" t="s">
        <v>32</v>
      </c>
      <c r="D909" s="6" t="s">
        <v>33</v>
      </c>
      <c r="E909" s="6" t="s">
        <v>34</v>
      </c>
      <c r="F909" s="6" t="s">
        <v>35</v>
      </c>
      <c r="G909" s="6" t="s">
        <v>35</v>
      </c>
      <c r="I909" t="str">
        <f t="shared" si="74"/>
        <v>2018-01-01</v>
      </c>
      <c r="J909">
        <v>2018</v>
      </c>
      <c r="M909" t="s">
        <v>1969</v>
      </c>
      <c r="N909" t="s">
        <v>221</v>
      </c>
      <c r="O909">
        <v>1</v>
      </c>
      <c r="P909">
        <v>13</v>
      </c>
      <c r="Q909" t="str">
        <f t="shared" si="72"/>
        <v>WR.1</v>
      </c>
      <c r="R909" t="str">
        <f t="shared" si="73"/>
        <v>WR.1.13</v>
      </c>
      <c r="S909" t="s">
        <v>252</v>
      </c>
      <c r="V909" t="s">
        <v>222</v>
      </c>
      <c r="X909" t="s">
        <v>782</v>
      </c>
      <c r="Y909" t="s">
        <v>1900</v>
      </c>
      <c r="Z909">
        <v>80</v>
      </c>
      <c r="AB909" t="s">
        <v>41</v>
      </c>
      <c r="AL909">
        <v>499</v>
      </c>
    </row>
    <row r="910" spans="1:38" ht="13.25" customHeight="1" x14ac:dyDescent="0.15">
      <c r="A910" t="s">
        <v>31</v>
      </c>
      <c r="B910" t="s">
        <v>30</v>
      </c>
      <c r="C910" s="6" t="s">
        <v>32</v>
      </c>
      <c r="D910" s="6" t="s">
        <v>33</v>
      </c>
      <c r="E910" s="6" t="s">
        <v>34</v>
      </c>
      <c r="F910" s="6" t="s">
        <v>35</v>
      </c>
      <c r="G910" s="6" t="s">
        <v>35</v>
      </c>
      <c r="I910" t="str">
        <f t="shared" si="74"/>
        <v>2018-01-01</v>
      </c>
      <c r="J910">
        <v>2018</v>
      </c>
      <c r="M910" t="s">
        <v>1967</v>
      </c>
      <c r="N910" t="s">
        <v>221</v>
      </c>
      <c r="O910">
        <v>1</v>
      </c>
      <c r="P910">
        <v>11</v>
      </c>
      <c r="Q910" t="str">
        <f t="shared" si="72"/>
        <v>WR.1</v>
      </c>
      <c r="R910" t="str">
        <f t="shared" si="73"/>
        <v>WR.1.11</v>
      </c>
      <c r="S910" t="s">
        <v>250</v>
      </c>
      <c r="V910" t="s">
        <v>222</v>
      </c>
      <c r="X910" t="s">
        <v>782</v>
      </c>
      <c r="Y910" t="s">
        <v>1900</v>
      </c>
      <c r="Z910">
        <v>80</v>
      </c>
      <c r="AB910" t="s">
        <v>41</v>
      </c>
      <c r="AL910">
        <v>497</v>
      </c>
    </row>
    <row r="911" spans="1:38" ht="13.25" customHeight="1" x14ac:dyDescent="0.15">
      <c r="A911" t="s">
        <v>31</v>
      </c>
      <c r="B911" t="s">
        <v>30</v>
      </c>
      <c r="C911" s="6" t="s">
        <v>32</v>
      </c>
      <c r="D911" s="6" t="s">
        <v>33</v>
      </c>
      <c r="E911" s="6" t="s">
        <v>34</v>
      </c>
      <c r="F911" s="6" t="s">
        <v>35</v>
      </c>
      <c r="G911" s="6" t="s">
        <v>35</v>
      </c>
      <c r="I911" t="str">
        <f t="shared" si="74"/>
        <v>2018-01-01</v>
      </c>
      <c r="J911">
        <v>2018</v>
      </c>
      <c r="M911" t="s">
        <v>224</v>
      </c>
      <c r="N911" t="s">
        <v>221</v>
      </c>
      <c r="O911">
        <v>1</v>
      </c>
      <c r="P911">
        <v>1</v>
      </c>
      <c r="Q911" t="str">
        <f t="shared" si="72"/>
        <v>WR.1</v>
      </c>
      <c r="R911" t="str">
        <f t="shared" si="73"/>
        <v>WR.1.1</v>
      </c>
      <c r="S911" t="s">
        <v>1927</v>
      </c>
      <c r="T911">
        <v>3325664</v>
      </c>
      <c r="V911" t="s">
        <v>222</v>
      </c>
      <c r="W911">
        <f>T911</f>
        <v>3325664</v>
      </c>
      <c r="X911" t="s">
        <v>222</v>
      </c>
      <c r="Y911" t="s">
        <v>1900</v>
      </c>
      <c r="Z911">
        <v>75</v>
      </c>
      <c r="AB911" t="s">
        <v>41</v>
      </c>
      <c r="AL911">
        <v>113</v>
      </c>
    </row>
    <row r="912" spans="1:38" ht="13.25" customHeight="1" x14ac:dyDescent="0.15">
      <c r="A912" t="s">
        <v>31</v>
      </c>
      <c r="B912" t="s">
        <v>30</v>
      </c>
      <c r="C912" s="6" t="s">
        <v>32</v>
      </c>
      <c r="D912" s="6" t="s">
        <v>33</v>
      </c>
      <c r="E912" s="6" t="s">
        <v>34</v>
      </c>
      <c r="F912" s="6" t="s">
        <v>35</v>
      </c>
      <c r="G912" s="6" t="s">
        <v>35</v>
      </c>
      <c r="I912" t="str">
        <f t="shared" si="74"/>
        <v>2018-01-01</v>
      </c>
      <c r="J912">
        <v>2018</v>
      </c>
      <c r="M912" t="s">
        <v>1999</v>
      </c>
      <c r="N912" t="s">
        <v>221</v>
      </c>
      <c r="O912">
        <v>14</v>
      </c>
      <c r="P912">
        <v>1</v>
      </c>
      <c r="Q912" t="str">
        <f t="shared" si="72"/>
        <v>WR.14</v>
      </c>
      <c r="R912" t="str">
        <f t="shared" si="73"/>
        <v>WR.14.1</v>
      </c>
      <c r="S912" t="s">
        <v>1926</v>
      </c>
      <c r="T912">
        <v>3393321</v>
      </c>
      <c r="V912" t="s">
        <v>222</v>
      </c>
      <c r="W912">
        <f>T912</f>
        <v>3393321</v>
      </c>
      <c r="X912" t="s">
        <v>222</v>
      </c>
      <c r="Y912" t="s">
        <v>1900</v>
      </c>
      <c r="Z912">
        <v>75</v>
      </c>
      <c r="AB912" t="s">
        <v>41</v>
      </c>
      <c r="AL912">
        <v>114</v>
      </c>
    </row>
    <row r="913" spans="1:38" ht="13.25" customHeight="1" x14ac:dyDescent="0.15">
      <c r="A913" t="s">
        <v>31</v>
      </c>
      <c r="B913" t="s">
        <v>30</v>
      </c>
      <c r="C913" s="6" t="s">
        <v>32</v>
      </c>
      <c r="D913" s="6" t="s">
        <v>33</v>
      </c>
      <c r="E913" s="6" t="s">
        <v>34</v>
      </c>
      <c r="F913" s="6" t="s">
        <v>35</v>
      </c>
      <c r="G913" s="6" t="s">
        <v>35</v>
      </c>
      <c r="I913" t="str">
        <f t="shared" si="74"/>
        <v>2018-01-01</v>
      </c>
      <c r="J913">
        <v>2018</v>
      </c>
      <c r="M913" t="s">
        <v>1979</v>
      </c>
      <c r="N913" t="s">
        <v>221</v>
      </c>
      <c r="O913">
        <v>2</v>
      </c>
      <c r="P913">
        <v>12</v>
      </c>
      <c r="Q913" t="str">
        <f t="shared" si="72"/>
        <v>WR.2</v>
      </c>
      <c r="R913" t="str">
        <f t="shared" si="73"/>
        <v>WR.2.12</v>
      </c>
      <c r="S913" t="s">
        <v>236</v>
      </c>
      <c r="T913">
        <v>29140</v>
      </c>
      <c r="V913" t="s">
        <v>222</v>
      </c>
      <c r="W913">
        <f>T913/1000</f>
        <v>29.14</v>
      </c>
      <c r="X913" t="s">
        <v>782</v>
      </c>
      <c r="Y913" t="s">
        <v>1900</v>
      </c>
      <c r="Z913">
        <v>80</v>
      </c>
      <c r="AB913" t="s">
        <v>41</v>
      </c>
      <c r="AL913">
        <v>487</v>
      </c>
    </row>
    <row r="914" spans="1:38" ht="13.25" customHeight="1" x14ac:dyDescent="0.15">
      <c r="A914" t="s">
        <v>31</v>
      </c>
      <c r="B914" t="s">
        <v>30</v>
      </c>
      <c r="C914" s="6" t="s">
        <v>32</v>
      </c>
      <c r="D914" s="6" t="s">
        <v>33</v>
      </c>
      <c r="E914" s="6" t="s">
        <v>34</v>
      </c>
      <c r="F914" s="6" t="s">
        <v>35</v>
      </c>
      <c r="G914" s="6" t="s">
        <v>35</v>
      </c>
      <c r="I914" t="str">
        <f t="shared" si="74"/>
        <v>2018-01-01</v>
      </c>
      <c r="J914">
        <v>2018</v>
      </c>
      <c r="M914" t="s">
        <v>1977</v>
      </c>
      <c r="N914" t="s">
        <v>221</v>
      </c>
      <c r="O914">
        <v>2</v>
      </c>
      <c r="P914">
        <v>10</v>
      </c>
      <c r="Q914" t="str">
        <f t="shared" si="72"/>
        <v>WR.2</v>
      </c>
      <c r="R914" t="str">
        <f t="shared" si="73"/>
        <v>WR.2.10</v>
      </c>
      <c r="S914" t="s">
        <v>232</v>
      </c>
      <c r="T914">
        <v>6291706</v>
      </c>
      <c r="V914" t="s">
        <v>222</v>
      </c>
      <c r="W914">
        <f>T914/1000</f>
        <v>6291.7060000000001</v>
      </c>
      <c r="X914" t="s">
        <v>782</v>
      </c>
      <c r="Y914" t="s">
        <v>1900</v>
      </c>
      <c r="Z914">
        <v>80</v>
      </c>
      <c r="AB914" t="s">
        <v>41</v>
      </c>
      <c r="AL914">
        <v>485</v>
      </c>
    </row>
    <row r="915" spans="1:38" ht="13.25" customHeight="1" x14ac:dyDescent="0.15">
      <c r="A915" t="s">
        <v>31</v>
      </c>
      <c r="B915" t="s">
        <v>30</v>
      </c>
      <c r="C915" s="6" t="s">
        <v>32</v>
      </c>
      <c r="D915" s="6" t="s">
        <v>33</v>
      </c>
      <c r="E915" s="6" t="s">
        <v>34</v>
      </c>
      <c r="F915" s="6" t="s">
        <v>35</v>
      </c>
      <c r="G915" s="6" t="s">
        <v>35</v>
      </c>
      <c r="I915" t="str">
        <f t="shared" si="74"/>
        <v>2018-01-01</v>
      </c>
      <c r="J915">
        <v>2018</v>
      </c>
      <c r="M915" t="s">
        <v>1982</v>
      </c>
      <c r="N915" t="s">
        <v>221</v>
      </c>
      <c r="O915">
        <v>2</v>
      </c>
      <c r="P915">
        <v>15</v>
      </c>
      <c r="Q915" t="str">
        <f t="shared" si="72"/>
        <v>WR.2</v>
      </c>
      <c r="R915" t="str">
        <f t="shared" si="73"/>
        <v>WR.2.15</v>
      </c>
      <c r="S915" t="s">
        <v>242</v>
      </c>
      <c r="T915">
        <v>294589</v>
      </c>
      <c r="V915" t="s">
        <v>222</v>
      </c>
      <c r="W915">
        <f>T915/1000</f>
        <v>294.589</v>
      </c>
      <c r="X915" t="s">
        <v>782</v>
      </c>
      <c r="Y915" t="s">
        <v>1900</v>
      </c>
      <c r="Z915">
        <v>80</v>
      </c>
      <c r="AB915" t="s">
        <v>41</v>
      </c>
      <c r="AL915">
        <v>490</v>
      </c>
    </row>
    <row r="916" spans="1:38" ht="13.25" customHeight="1" x14ac:dyDescent="0.15">
      <c r="A916" t="s">
        <v>31</v>
      </c>
      <c r="B916" t="s">
        <v>30</v>
      </c>
      <c r="C916" s="6" t="s">
        <v>32</v>
      </c>
      <c r="D916" s="6" t="s">
        <v>33</v>
      </c>
      <c r="E916" s="6" t="s">
        <v>34</v>
      </c>
      <c r="F916" s="6" t="s">
        <v>35</v>
      </c>
      <c r="G916" s="6" t="s">
        <v>35</v>
      </c>
      <c r="I916" t="str">
        <f t="shared" si="74"/>
        <v>2018-01-01</v>
      </c>
      <c r="J916">
        <v>2018</v>
      </c>
      <c r="M916" t="s">
        <v>1981</v>
      </c>
      <c r="N916" t="s">
        <v>221</v>
      </c>
      <c r="O916">
        <v>2</v>
      </c>
      <c r="P916">
        <v>14</v>
      </c>
      <c r="Q916" t="str">
        <f t="shared" si="72"/>
        <v>WR.2</v>
      </c>
      <c r="R916" t="str">
        <f t="shared" si="73"/>
        <v>WR.2.14</v>
      </c>
      <c r="S916" t="s">
        <v>240</v>
      </c>
      <c r="T916">
        <v>103550</v>
      </c>
      <c r="V916" t="s">
        <v>222</v>
      </c>
      <c r="W916">
        <f>T916/1000</f>
        <v>103.55</v>
      </c>
      <c r="X916" t="s">
        <v>782</v>
      </c>
      <c r="Y916" t="s">
        <v>1900</v>
      </c>
      <c r="Z916">
        <v>80</v>
      </c>
      <c r="AB916" t="s">
        <v>41</v>
      </c>
      <c r="AL916">
        <v>489</v>
      </c>
    </row>
    <row r="917" spans="1:38" ht="13.25" customHeight="1" x14ac:dyDescent="0.15">
      <c r="A917" t="s">
        <v>31</v>
      </c>
      <c r="B917" t="s">
        <v>30</v>
      </c>
      <c r="C917" s="6" t="s">
        <v>32</v>
      </c>
      <c r="D917" s="6" t="s">
        <v>33</v>
      </c>
      <c r="E917" s="6" t="s">
        <v>34</v>
      </c>
      <c r="F917" s="6" t="s">
        <v>35</v>
      </c>
      <c r="G917" s="6" t="s">
        <v>35</v>
      </c>
      <c r="I917" t="str">
        <f t="shared" si="74"/>
        <v>2018-01-01</v>
      </c>
      <c r="J917">
        <v>2018</v>
      </c>
      <c r="M917" t="s">
        <v>1980</v>
      </c>
      <c r="N917" t="s">
        <v>221</v>
      </c>
      <c r="O917">
        <v>2</v>
      </c>
      <c r="P917">
        <v>13</v>
      </c>
      <c r="Q917" t="str">
        <f t="shared" si="72"/>
        <v>WR.2</v>
      </c>
      <c r="R917" t="str">
        <f t="shared" si="73"/>
        <v>WR.2.13</v>
      </c>
      <c r="S917" t="s">
        <v>238</v>
      </c>
      <c r="V917" t="s">
        <v>222</v>
      </c>
      <c r="X917" t="s">
        <v>782</v>
      </c>
      <c r="Y917" t="s">
        <v>1900</v>
      </c>
      <c r="Z917">
        <v>80</v>
      </c>
      <c r="AB917" t="s">
        <v>41</v>
      </c>
      <c r="AL917">
        <v>488</v>
      </c>
    </row>
    <row r="918" spans="1:38" ht="13.25" customHeight="1" x14ac:dyDescent="0.15">
      <c r="A918" t="s">
        <v>31</v>
      </c>
      <c r="B918" t="s">
        <v>30</v>
      </c>
      <c r="C918" s="6" t="s">
        <v>32</v>
      </c>
      <c r="D918" s="6" t="s">
        <v>33</v>
      </c>
      <c r="E918" s="6" t="s">
        <v>34</v>
      </c>
      <c r="F918" s="6" t="s">
        <v>35</v>
      </c>
      <c r="G918" s="6" t="s">
        <v>35</v>
      </c>
      <c r="I918" t="str">
        <f t="shared" si="74"/>
        <v>2018-01-01</v>
      </c>
      <c r="J918">
        <v>2018</v>
      </c>
      <c r="M918" t="s">
        <v>1978</v>
      </c>
      <c r="N918" t="s">
        <v>221</v>
      </c>
      <c r="O918">
        <v>2</v>
      </c>
      <c r="P918">
        <v>11</v>
      </c>
      <c r="Q918" t="str">
        <f t="shared" si="72"/>
        <v>WR.2</v>
      </c>
      <c r="R918" t="str">
        <f t="shared" si="73"/>
        <v>WR.2.11</v>
      </c>
      <c r="S918" t="s">
        <v>234</v>
      </c>
      <c r="V918" t="s">
        <v>222</v>
      </c>
      <c r="X918" t="s">
        <v>782</v>
      </c>
      <c r="Y918" t="s">
        <v>1900</v>
      </c>
      <c r="Z918">
        <v>80</v>
      </c>
      <c r="AB918" t="s">
        <v>41</v>
      </c>
      <c r="AL918">
        <v>486</v>
      </c>
    </row>
    <row r="919" spans="1:38" ht="13.25" customHeight="1" x14ac:dyDescent="0.15">
      <c r="A919" t="s">
        <v>31</v>
      </c>
      <c r="B919" t="s">
        <v>30</v>
      </c>
      <c r="C919" s="6" t="s">
        <v>32</v>
      </c>
      <c r="D919" s="6" t="s">
        <v>33</v>
      </c>
      <c r="E919" s="6" t="s">
        <v>34</v>
      </c>
      <c r="F919" s="6" t="s">
        <v>35</v>
      </c>
      <c r="G919" s="6" t="s">
        <v>35</v>
      </c>
      <c r="I919" t="str">
        <f t="shared" si="74"/>
        <v>2018-01-01</v>
      </c>
      <c r="J919">
        <v>2018</v>
      </c>
      <c r="M919" t="s">
        <v>219</v>
      </c>
      <c r="N919" t="s">
        <v>221</v>
      </c>
      <c r="O919">
        <v>2</v>
      </c>
      <c r="P919">
        <v>1</v>
      </c>
      <c r="Q919" t="str">
        <f t="shared" si="72"/>
        <v>WR.2</v>
      </c>
      <c r="R919" t="str">
        <f t="shared" si="73"/>
        <v>WR.2.1</v>
      </c>
      <c r="S919" t="s">
        <v>1925</v>
      </c>
      <c r="T919">
        <v>6718985</v>
      </c>
      <c r="V919" t="s">
        <v>222</v>
      </c>
      <c r="W919">
        <f t="shared" ref="W919:W930" si="75">T919</f>
        <v>6718985</v>
      </c>
      <c r="X919" t="s">
        <v>222</v>
      </c>
      <c r="Y919" t="s">
        <v>1900</v>
      </c>
      <c r="Z919">
        <v>75</v>
      </c>
      <c r="AB919" t="s">
        <v>41</v>
      </c>
      <c r="AL919">
        <v>112</v>
      </c>
    </row>
    <row r="920" spans="1:38" ht="13.25" customHeight="1" x14ac:dyDescent="0.15">
      <c r="A920" t="s">
        <v>31</v>
      </c>
      <c r="B920" t="s">
        <v>30</v>
      </c>
      <c r="C920" s="6" t="s">
        <v>32</v>
      </c>
      <c r="D920" s="6" t="s">
        <v>33</v>
      </c>
      <c r="E920" s="6" t="s">
        <v>34</v>
      </c>
      <c r="F920" s="6" t="s">
        <v>35</v>
      </c>
      <c r="G920" s="6" t="s">
        <v>35</v>
      </c>
      <c r="H920" t="s">
        <v>76</v>
      </c>
      <c r="I920" t="str">
        <f t="shared" si="74"/>
        <v>2019-01-01</v>
      </c>
      <c r="J920">
        <v>2019</v>
      </c>
      <c r="M920" t="s">
        <v>74</v>
      </c>
      <c r="N920" t="s">
        <v>38</v>
      </c>
      <c r="O920">
        <v>4</v>
      </c>
      <c r="P920">
        <v>8</v>
      </c>
      <c r="Q920" t="str">
        <f t="shared" si="72"/>
        <v>Em.4</v>
      </c>
      <c r="R920" t="str">
        <f t="shared" si="73"/>
        <v>Em.4.8</v>
      </c>
      <c r="S920" t="s">
        <v>77</v>
      </c>
      <c r="T920">
        <v>3</v>
      </c>
      <c r="V920" t="s">
        <v>73</v>
      </c>
      <c r="W920">
        <f t="shared" si="75"/>
        <v>3</v>
      </c>
      <c r="X920" t="s">
        <v>73</v>
      </c>
      <c r="Y920" t="s">
        <v>1900</v>
      </c>
      <c r="Z920">
        <v>76</v>
      </c>
      <c r="AB920" t="s">
        <v>41</v>
      </c>
      <c r="AL920">
        <v>195</v>
      </c>
    </row>
    <row r="921" spans="1:38" ht="13.25" customHeight="1" x14ac:dyDescent="0.15">
      <c r="A921" t="s">
        <v>31</v>
      </c>
      <c r="B921" t="s">
        <v>30</v>
      </c>
      <c r="C921" s="6" t="s">
        <v>32</v>
      </c>
      <c r="D921" s="6" t="s">
        <v>33</v>
      </c>
      <c r="E921" s="6" t="s">
        <v>34</v>
      </c>
      <c r="F921" s="6" t="s">
        <v>35</v>
      </c>
      <c r="G921" s="6" t="s">
        <v>35</v>
      </c>
      <c r="H921" t="s">
        <v>76</v>
      </c>
      <c r="I921" t="str">
        <f t="shared" si="74"/>
        <v>2019-01-01</v>
      </c>
      <c r="J921">
        <v>2019</v>
      </c>
      <c r="M921" t="s">
        <v>109</v>
      </c>
      <c r="N921" t="s">
        <v>107</v>
      </c>
      <c r="O921">
        <v>1</v>
      </c>
      <c r="P921">
        <v>4</v>
      </c>
      <c r="Q921" t="str">
        <f t="shared" si="72"/>
        <v>EF.1</v>
      </c>
      <c r="R921" t="str">
        <f t="shared" si="73"/>
        <v>EF.1.4</v>
      </c>
      <c r="S921" t="s">
        <v>159</v>
      </c>
      <c r="T921">
        <v>1066033</v>
      </c>
      <c r="V921" t="s">
        <v>108</v>
      </c>
      <c r="W921">
        <f t="shared" si="75"/>
        <v>1066033</v>
      </c>
      <c r="X921" t="s">
        <v>108</v>
      </c>
      <c r="Y921" t="s">
        <v>1900</v>
      </c>
      <c r="Z921">
        <v>78</v>
      </c>
      <c r="AB921" t="s">
        <v>41</v>
      </c>
      <c r="AL921">
        <v>338</v>
      </c>
    </row>
    <row r="922" spans="1:38" ht="13.25" customHeight="1" x14ac:dyDescent="0.15">
      <c r="A922" t="s">
        <v>31</v>
      </c>
      <c r="B922" t="s">
        <v>30</v>
      </c>
      <c r="C922" s="6" t="s">
        <v>32</v>
      </c>
      <c r="D922" s="6" t="s">
        <v>33</v>
      </c>
      <c r="E922" s="6" t="s">
        <v>34</v>
      </c>
      <c r="F922" s="6" t="s">
        <v>35</v>
      </c>
      <c r="G922" s="6" t="s">
        <v>35</v>
      </c>
      <c r="H922" t="s">
        <v>76</v>
      </c>
      <c r="I922" t="str">
        <f t="shared" si="74"/>
        <v>2019-01-01</v>
      </c>
      <c r="J922">
        <v>2019</v>
      </c>
      <c r="M922" t="s">
        <v>163</v>
      </c>
      <c r="N922" t="s">
        <v>107</v>
      </c>
      <c r="O922">
        <v>1</v>
      </c>
      <c r="P922">
        <v>14</v>
      </c>
      <c r="Q922" t="str">
        <f t="shared" si="72"/>
        <v>EF.1</v>
      </c>
      <c r="R922" t="str">
        <f t="shared" si="73"/>
        <v>EF.1.14</v>
      </c>
      <c r="S922" t="s">
        <v>164</v>
      </c>
      <c r="V922" t="s">
        <v>108</v>
      </c>
      <c r="W922">
        <f t="shared" si="75"/>
        <v>0</v>
      </c>
      <c r="X922" t="s">
        <v>108</v>
      </c>
      <c r="Y922" t="s">
        <v>1900</v>
      </c>
      <c r="Z922">
        <v>78</v>
      </c>
      <c r="AB922" t="s">
        <v>41</v>
      </c>
      <c r="AL922">
        <v>342</v>
      </c>
    </row>
    <row r="923" spans="1:38" ht="13.25" customHeight="1" x14ac:dyDescent="0.15">
      <c r="A923" t="s">
        <v>31</v>
      </c>
      <c r="B923" t="s">
        <v>30</v>
      </c>
      <c r="C923" s="6" t="s">
        <v>32</v>
      </c>
      <c r="D923" s="6" t="s">
        <v>33</v>
      </c>
      <c r="E923" s="6" t="s">
        <v>34</v>
      </c>
      <c r="F923" s="6" t="s">
        <v>35</v>
      </c>
      <c r="G923" s="6" t="s">
        <v>35</v>
      </c>
      <c r="H923" t="s">
        <v>76</v>
      </c>
      <c r="I923" t="str">
        <f t="shared" si="74"/>
        <v>2019-01-01</v>
      </c>
      <c r="J923">
        <v>2019</v>
      </c>
      <c r="M923" t="s">
        <v>181</v>
      </c>
      <c r="N923" t="s">
        <v>107</v>
      </c>
      <c r="O923">
        <v>1</v>
      </c>
      <c r="P923">
        <v>19</v>
      </c>
      <c r="Q923" t="str">
        <f t="shared" si="72"/>
        <v>EF.1</v>
      </c>
      <c r="R923" t="str">
        <f t="shared" si="73"/>
        <v>EF.1.19</v>
      </c>
      <c r="S923" t="s">
        <v>207</v>
      </c>
      <c r="T923">
        <v>21975</v>
      </c>
      <c r="U923" t="s">
        <v>165</v>
      </c>
      <c r="V923" t="s">
        <v>108</v>
      </c>
      <c r="W923">
        <f t="shared" si="75"/>
        <v>21975</v>
      </c>
      <c r="X923" t="s">
        <v>108</v>
      </c>
      <c r="Y923" t="s">
        <v>1900</v>
      </c>
      <c r="Z923">
        <v>79</v>
      </c>
      <c r="AB923" t="s">
        <v>41</v>
      </c>
      <c r="AL923">
        <v>432</v>
      </c>
    </row>
    <row r="924" spans="1:38" ht="13.25" customHeight="1" x14ac:dyDescent="0.15">
      <c r="A924" t="s">
        <v>31</v>
      </c>
      <c r="B924" t="s">
        <v>30</v>
      </c>
      <c r="C924" s="6" t="s">
        <v>32</v>
      </c>
      <c r="D924" s="6" t="s">
        <v>33</v>
      </c>
      <c r="E924" s="6" t="s">
        <v>34</v>
      </c>
      <c r="F924" s="6" t="s">
        <v>35</v>
      </c>
      <c r="G924" s="6" t="s">
        <v>35</v>
      </c>
      <c r="H924" t="s">
        <v>76</v>
      </c>
      <c r="I924" t="str">
        <f t="shared" si="74"/>
        <v>2019-01-01</v>
      </c>
      <c r="J924">
        <v>2019</v>
      </c>
      <c r="M924" t="s">
        <v>152</v>
      </c>
      <c r="N924" t="s">
        <v>38</v>
      </c>
      <c r="O924">
        <v>17</v>
      </c>
      <c r="P924">
        <v>10</v>
      </c>
      <c r="Q924" t="str">
        <f t="shared" si="72"/>
        <v>Em.17</v>
      </c>
      <c r="R924" t="str">
        <f t="shared" si="73"/>
        <v>Em.17.10</v>
      </c>
      <c r="S924" t="s">
        <v>136</v>
      </c>
      <c r="T924">
        <v>7</v>
      </c>
      <c r="V924" t="s">
        <v>73</v>
      </c>
      <c r="W924">
        <f t="shared" si="75"/>
        <v>7</v>
      </c>
      <c r="X924" t="s">
        <v>73</v>
      </c>
      <c r="Y924" t="s">
        <v>1900</v>
      </c>
      <c r="Z924">
        <v>77</v>
      </c>
      <c r="AB924" t="s">
        <v>41</v>
      </c>
      <c r="AL924">
        <v>274</v>
      </c>
    </row>
    <row r="925" spans="1:38" ht="13.25" customHeight="1" x14ac:dyDescent="0.15">
      <c r="A925" t="s">
        <v>31</v>
      </c>
      <c r="B925" t="s">
        <v>30</v>
      </c>
      <c r="C925" s="6" t="s">
        <v>32</v>
      </c>
      <c r="D925" s="6" t="s">
        <v>33</v>
      </c>
      <c r="E925" s="6" t="s">
        <v>34</v>
      </c>
      <c r="F925" s="6" t="s">
        <v>35</v>
      </c>
      <c r="G925" s="6" t="s">
        <v>35</v>
      </c>
      <c r="H925" t="s">
        <v>76</v>
      </c>
      <c r="I925" t="str">
        <f t="shared" si="74"/>
        <v>2019-01-01</v>
      </c>
      <c r="J925">
        <v>2019</v>
      </c>
      <c r="M925" t="s">
        <v>181</v>
      </c>
      <c r="N925" t="s">
        <v>107</v>
      </c>
      <c r="O925">
        <v>1</v>
      </c>
      <c r="P925">
        <v>19</v>
      </c>
      <c r="Q925" t="str">
        <f t="shared" si="72"/>
        <v>EF.1</v>
      </c>
      <c r="R925" t="str">
        <f t="shared" si="73"/>
        <v>EF.1.19</v>
      </c>
      <c r="S925" t="s">
        <v>182</v>
      </c>
      <c r="T925">
        <v>1066033</v>
      </c>
      <c r="V925" t="s">
        <v>108</v>
      </c>
      <c r="W925">
        <f t="shared" si="75"/>
        <v>1066033</v>
      </c>
      <c r="X925" t="s">
        <v>108</v>
      </c>
      <c r="Y925" t="s">
        <v>1900</v>
      </c>
      <c r="Z925">
        <v>79</v>
      </c>
      <c r="AB925" t="s">
        <v>41</v>
      </c>
      <c r="AL925">
        <v>385</v>
      </c>
    </row>
    <row r="926" spans="1:38" ht="13.25" customHeight="1" x14ac:dyDescent="0.15">
      <c r="A926" t="s">
        <v>31</v>
      </c>
      <c r="B926" t="s">
        <v>30</v>
      </c>
      <c r="C926" s="6" t="s">
        <v>32</v>
      </c>
      <c r="D926" s="6" t="s">
        <v>33</v>
      </c>
      <c r="E926" s="6" t="s">
        <v>34</v>
      </c>
      <c r="F926" s="6" t="s">
        <v>35</v>
      </c>
      <c r="G926" s="6" t="s">
        <v>35</v>
      </c>
      <c r="H926" t="s">
        <v>76</v>
      </c>
      <c r="I926" t="str">
        <f t="shared" si="74"/>
        <v>2019-01-01</v>
      </c>
      <c r="J926">
        <v>2019</v>
      </c>
      <c r="M926" t="s">
        <v>70</v>
      </c>
      <c r="N926" t="s">
        <v>38</v>
      </c>
      <c r="O926">
        <v>4</v>
      </c>
      <c r="P926">
        <v>7</v>
      </c>
      <c r="Q926" t="str">
        <f t="shared" si="72"/>
        <v>Em.4</v>
      </c>
      <c r="R926" t="str">
        <f t="shared" si="73"/>
        <v>Em.4.7</v>
      </c>
      <c r="S926" t="s">
        <v>92</v>
      </c>
      <c r="T926">
        <v>7330</v>
      </c>
      <c r="V926" t="s">
        <v>73</v>
      </c>
      <c r="W926">
        <f t="shared" si="75"/>
        <v>7330</v>
      </c>
      <c r="X926" t="s">
        <v>73</v>
      </c>
      <c r="Y926" t="s">
        <v>1900</v>
      </c>
      <c r="Z926">
        <v>76</v>
      </c>
      <c r="AB926" t="s">
        <v>41</v>
      </c>
      <c r="AL926">
        <v>203</v>
      </c>
    </row>
    <row r="927" spans="1:38" ht="13.25" customHeight="1" x14ac:dyDescent="0.15">
      <c r="A927" t="s">
        <v>31</v>
      </c>
      <c r="B927" t="s">
        <v>30</v>
      </c>
      <c r="C927" s="6" t="s">
        <v>32</v>
      </c>
      <c r="D927" s="6" t="s">
        <v>33</v>
      </c>
      <c r="E927" s="6" t="s">
        <v>34</v>
      </c>
      <c r="F927" s="6" t="s">
        <v>35</v>
      </c>
      <c r="G927" s="6" t="s">
        <v>35</v>
      </c>
      <c r="H927" t="s">
        <v>76</v>
      </c>
      <c r="I927" t="str">
        <f t="shared" si="74"/>
        <v>2019-01-01</v>
      </c>
      <c r="J927">
        <v>2019</v>
      </c>
      <c r="M927" t="s">
        <v>42</v>
      </c>
      <c r="N927" t="s">
        <v>38</v>
      </c>
      <c r="O927">
        <v>7</v>
      </c>
      <c r="P927">
        <v>1</v>
      </c>
      <c r="Q927" t="str">
        <f t="shared" si="72"/>
        <v>Em.7</v>
      </c>
      <c r="R927" t="str">
        <f t="shared" si="73"/>
        <v>Em.7.1</v>
      </c>
      <c r="S927" t="s">
        <v>97</v>
      </c>
      <c r="T927">
        <v>691772</v>
      </c>
      <c r="V927" t="s">
        <v>73</v>
      </c>
      <c r="W927">
        <f t="shared" si="75"/>
        <v>691772</v>
      </c>
      <c r="X927" t="s">
        <v>73</v>
      </c>
      <c r="Y927" t="s">
        <v>1900</v>
      </c>
      <c r="Z927">
        <v>76</v>
      </c>
      <c r="AB927" t="s">
        <v>41</v>
      </c>
      <c r="AL927">
        <v>207</v>
      </c>
    </row>
    <row r="928" spans="1:38" ht="13.25" customHeight="1" x14ac:dyDescent="0.15">
      <c r="A928" t="s">
        <v>31</v>
      </c>
      <c r="B928" t="s">
        <v>30</v>
      </c>
      <c r="C928" s="6" t="s">
        <v>32</v>
      </c>
      <c r="D928" s="6" t="s">
        <v>33</v>
      </c>
      <c r="E928" s="6" t="s">
        <v>34</v>
      </c>
      <c r="F928" s="6" t="s">
        <v>35</v>
      </c>
      <c r="G928" s="6" t="s">
        <v>35</v>
      </c>
      <c r="H928" t="s">
        <v>76</v>
      </c>
      <c r="I928" t="str">
        <f t="shared" si="74"/>
        <v>2019-01-01</v>
      </c>
      <c r="J928">
        <v>2019</v>
      </c>
      <c r="M928" t="s">
        <v>44</v>
      </c>
      <c r="N928" t="s">
        <v>38</v>
      </c>
      <c r="O928">
        <v>7</v>
      </c>
      <c r="P928">
        <v>2</v>
      </c>
      <c r="Q928" t="str">
        <f t="shared" si="72"/>
        <v>Em.7</v>
      </c>
      <c r="R928" t="str">
        <f t="shared" si="73"/>
        <v>Em.7.2</v>
      </c>
      <c r="S928" t="s">
        <v>1929</v>
      </c>
      <c r="T928">
        <v>266725</v>
      </c>
      <c r="V928" t="s">
        <v>73</v>
      </c>
      <c r="W928">
        <f t="shared" si="75"/>
        <v>266725</v>
      </c>
      <c r="X928" t="s">
        <v>73</v>
      </c>
      <c r="Y928" t="s">
        <v>1900</v>
      </c>
      <c r="Z928">
        <v>76</v>
      </c>
      <c r="AB928" t="s">
        <v>41</v>
      </c>
      <c r="AL928">
        <v>211</v>
      </c>
    </row>
    <row r="929" spans="1:38" ht="13.25" customHeight="1" x14ac:dyDescent="0.15">
      <c r="A929" t="s">
        <v>31</v>
      </c>
      <c r="B929" t="s">
        <v>30</v>
      </c>
      <c r="C929" s="6" t="s">
        <v>32</v>
      </c>
      <c r="D929" s="6" t="s">
        <v>33</v>
      </c>
      <c r="E929" s="6" t="s">
        <v>34</v>
      </c>
      <c r="F929" s="6" t="s">
        <v>35</v>
      </c>
      <c r="G929" s="6" t="s">
        <v>35</v>
      </c>
      <c r="H929" t="s">
        <v>76</v>
      </c>
      <c r="I929" t="str">
        <f t="shared" si="74"/>
        <v>2019-01-01</v>
      </c>
      <c r="J929">
        <v>2019</v>
      </c>
      <c r="M929" t="s">
        <v>145</v>
      </c>
      <c r="N929" t="s">
        <v>38</v>
      </c>
      <c r="O929">
        <v>17</v>
      </c>
      <c r="P929">
        <v>13</v>
      </c>
      <c r="Q929" t="str">
        <f t="shared" si="72"/>
        <v>Em.17</v>
      </c>
      <c r="R929" t="str">
        <f t="shared" si="73"/>
        <v>Em.17.13</v>
      </c>
      <c r="S929" t="s">
        <v>141</v>
      </c>
      <c r="T929">
        <v>1</v>
      </c>
      <c r="V929" t="s">
        <v>73</v>
      </c>
      <c r="W929">
        <f t="shared" si="75"/>
        <v>1</v>
      </c>
      <c r="X929" t="s">
        <v>73</v>
      </c>
      <c r="Y929" t="s">
        <v>1900</v>
      </c>
      <c r="Z929">
        <v>77</v>
      </c>
      <c r="AB929" t="s">
        <v>41</v>
      </c>
      <c r="AL929">
        <v>279</v>
      </c>
    </row>
    <row r="930" spans="1:38" ht="13.25" customHeight="1" x14ac:dyDescent="0.15">
      <c r="A930" t="s">
        <v>31</v>
      </c>
      <c r="B930" t="s">
        <v>30</v>
      </c>
      <c r="C930" s="6" t="s">
        <v>32</v>
      </c>
      <c r="D930" s="6" t="s">
        <v>33</v>
      </c>
      <c r="E930" s="6" t="s">
        <v>34</v>
      </c>
      <c r="F930" s="6" t="s">
        <v>35</v>
      </c>
      <c r="G930" s="6" t="s">
        <v>35</v>
      </c>
      <c r="H930" t="s">
        <v>76</v>
      </c>
      <c r="I930" t="str">
        <f t="shared" si="74"/>
        <v>2019-01-01</v>
      </c>
      <c r="J930">
        <v>2019</v>
      </c>
      <c r="M930" t="s">
        <v>146</v>
      </c>
      <c r="N930" t="s">
        <v>38</v>
      </c>
      <c r="O930">
        <v>17</v>
      </c>
      <c r="P930">
        <v>14</v>
      </c>
      <c r="Q930" t="str">
        <f t="shared" si="72"/>
        <v>Em.17</v>
      </c>
      <c r="R930" t="str">
        <f t="shared" si="73"/>
        <v>Em.17.14</v>
      </c>
      <c r="S930" t="s">
        <v>148</v>
      </c>
      <c r="T930">
        <v>5</v>
      </c>
      <c r="V930" t="s">
        <v>73</v>
      </c>
      <c r="W930">
        <f t="shared" si="75"/>
        <v>5</v>
      </c>
      <c r="X930" t="s">
        <v>73</v>
      </c>
      <c r="Y930" t="s">
        <v>1900</v>
      </c>
      <c r="Z930">
        <v>77</v>
      </c>
      <c r="AB930" t="s">
        <v>41</v>
      </c>
      <c r="AL930">
        <v>284</v>
      </c>
    </row>
    <row r="931" spans="1:38" ht="13.25" customHeight="1" x14ac:dyDescent="0.15">
      <c r="A931" t="s">
        <v>31</v>
      </c>
      <c r="B931" t="s">
        <v>30</v>
      </c>
      <c r="C931" s="6" t="s">
        <v>32</v>
      </c>
      <c r="D931" s="6" t="s">
        <v>33</v>
      </c>
      <c r="E931" s="6" t="s">
        <v>34</v>
      </c>
      <c r="F931" s="6" t="s">
        <v>35</v>
      </c>
      <c r="G931" s="6" t="s">
        <v>35</v>
      </c>
      <c r="H931" t="s">
        <v>76</v>
      </c>
      <c r="I931" t="str">
        <f t="shared" si="74"/>
        <v>2019-01-01</v>
      </c>
      <c r="J931">
        <v>2019</v>
      </c>
      <c r="M931" t="s">
        <v>224</v>
      </c>
      <c r="N931" t="s">
        <v>221</v>
      </c>
      <c r="O931">
        <v>1</v>
      </c>
      <c r="P931">
        <v>1</v>
      </c>
      <c r="Q931" t="str">
        <f t="shared" si="72"/>
        <v>WR.1</v>
      </c>
      <c r="R931" t="str">
        <f t="shared" si="73"/>
        <v>WR.1.1</v>
      </c>
      <c r="S931" t="s">
        <v>1992</v>
      </c>
      <c r="T931">
        <v>824073</v>
      </c>
      <c r="V931" t="s">
        <v>222</v>
      </c>
      <c r="W931">
        <f>T931/1000</f>
        <v>824.07299999999998</v>
      </c>
      <c r="X931" t="s">
        <v>782</v>
      </c>
      <c r="Y931" t="s">
        <v>1900</v>
      </c>
      <c r="Z931">
        <v>80</v>
      </c>
      <c r="AB931" t="s">
        <v>41</v>
      </c>
      <c r="AL931">
        <v>529</v>
      </c>
    </row>
    <row r="932" spans="1:38" ht="13.25" customHeight="1" x14ac:dyDescent="0.15">
      <c r="A932" t="s">
        <v>31</v>
      </c>
      <c r="B932" t="s">
        <v>30</v>
      </c>
      <c r="C932" s="6" t="s">
        <v>32</v>
      </c>
      <c r="D932" s="6" t="s">
        <v>33</v>
      </c>
      <c r="E932" s="6" t="s">
        <v>34</v>
      </c>
      <c r="F932" s="6" t="s">
        <v>35</v>
      </c>
      <c r="G932" s="6" t="s">
        <v>35</v>
      </c>
      <c r="H932" t="s">
        <v>76</v>
      </c>
      <c r="I932" t="str">
        <f t="shared" si="74"/>
        <v>2019-01-01</v>
      </c>
      <c r="J932">
        <v>2019</v>
      </c>
      <c r="M932" t="s">
        <v>1999</v>
      </c>
      <c r="N932" t="s">
        <v>221</v>
      </c>
      <c r="O932">
        <v>14</v>
      </c>
      <c r="P932">
        <v>1</v>
      </c>
      <c r="Q932" t="str">
        <f t="shared" si="72"/>
        <v>WR.14</v>
      </c>
      <c r="R932" t="str">
        <f t="shared" si="73"/>
        <v>WR.14.1</v>
      </c>
      <c r="S932" t="s">
        <v>260</v>
      </c>
      <c r="T932">
        <v>658101</v>
      </c>
      <c r="V932" t="s">
        <v>222</v>
      </c>
      <c r="W932">
        <f>T932/1000</f>
        <v>658.101</v>
      </c>
      <c r="X932" t="s">
        <v>782</v>
      </c>
      <c r="Y932" t="s">
        <v>1900</v>
      </c>
      <c r="Z932">
        <v>80</v>
      </c>
      <c r="AB932" t="s">
        <v>41</v>
      </c>
      <c r="AL932">
        <v>534</v>
      </c>
    </row>
    <row r="933" spans="1:38" ht="13.25" customHeight="1" x14ac:dyDescent="0.15">
      <c r="A933" t="s">
        <v>31</v>
      </c>
      <c r="B933" t="s">
        <v>30</v>
      </c>
      <c r="C933" s="6" t="s">
        <v>32</v>
      </c>
      <c r="D933" s="6" t="s">
        <v>33</v>
      </c>
      <c r="E933" s="6" t="s">
        <v>34</v>
      </c>
      <c r="F933" s="6" t="s">
        <v>35</v>
      </c>
      <c r="G933" s="6" t="s">
        <v>35</v>
      </c>
      <c r="H933" t="s">
        <v>76</v>
      </c>
      <c r="I933" t="str">
        <f t="shared" si="74"/>
        <v>2019-01-01</v>
      </c>
      <c r="J933">
        <v>2019</v>
      </c>
      <c r="M933" t="s">
        <v>219</v>
      </c>
      <c r="N933" t="s">
        <v>221</v>
      </c>
      <c r="O933">
        <v>2</v>
      </c>
      <c r="P933">
        <v>1</v>
      </c>
      <c r="Q933" t="str">
        <f t="shared" si="72"/>
        <v>WR.2</v>
      </c>
      <c r="R933" t="str">
        <f t="shared" si="73"/>
        <v>WR.2.1</v>
      </c>
      <c r="S933" t="s">
        <v>243</v>
      </c>
      <c r="T933">
        <v>1482174</v>
      </c>
      <c r="V933" t="s">
        <v>222</v>
      </c>
      <c r="W933">
        <f>T933/1000</f>
        <v>1482.174</v>
      </c>
      <c r="X933" t="s">
        <v>782</v>
      </c>
      <c r="Y933" t="s">
        <v>1900</v>
      </c>
      <c r="Z933">
        <v>80</v>
      </c>
      <c r="AB933" t="s">
        <v>41</v>
      </c>
      <c r="AL933">
        <v>518</v>
      </c>
    </row>
    <row r="934" spans="1:38" ht="13.25" customHeight="1" x14ac:dyDescent="0.15">
      <c r="A934" t="s">
        <v>31</v>
      </c>
      <c r="B934" t="s">
        <v>30</v>
      </c>
      <c r="C934" s="6" t="s">
        <v>32</v>
      </c>
      <c r="D934" s="6" t="s">
        <v>33</v>
      </c>
      <c r="E934" s="6" t="s">
        <v>34</v>
      </c>
      <c r="F934" s="6" t="s">
        <v>35</v>
      </c>
      <c r="G934" s="6" t="s">
        <v>35</v>
      </c>
      <c r="H934" t="s">
        <v>78</v>
      </c>
      <c r="I934" t="str">
        <f t="shared" si="74"/>
        <v>2019-01-01</v>
      </c>
      <c r="J934">
        <v>2019</v>
      </c>
      <c r="M934" t="s">
        <v>74</v>
      </c>
      <c r="N934" t="s">
        <v>38</v>
      </c>
      <c r="O934">
        <v>4</v>
      </c>
      <c r="P934">
        <v>8</v>
      </c>
      <c r="Q934" t="str">
        <f t="shared" si="72"/>
        <v>Em.4</v>
      </c>
      <c r="R934" t="str">
        <f t="shared" si="73"/>
        <v>Em.4.8</v>
      </c>
      <c r="S934" t="s">
        <v>79</v>
      </c>
      <c r="T934">
        <v>26</v>
      </c>
      <c r="V934" t="s">
        <v>73</v>
      </c>
      <c r="W934">
        <f t="shared" ref="W934:W944" si="76">T934</f>
        <v>26</v>
      </c>
      <c r="X934" t="s">
        <v>73</v>
      </c>
      <c r="Y934" t="s">
        <v>1900</v>
      </c>
      <c r="Z934">
        <v>76</v>
      </c>
      <c r="AB934" t="s">
        <v>41</v>
      </c>
      <c r="AL934">
        <v>196</v>
      </c>
    </row>
    <row r="935" spans="1:38" ht="13.25" customHeight="1" x14ac:dyDescent="0.15">
      <c r="A935" t="s">
        <v>31</v>
      </c>
      <c r="B935" t="s">
        <v>30</v>
      </c>
      <c r="C935" s="6" t="s">
        <v>32</v>
      </c>
      <c r="D935" s="6" t="s">
        <v>33</v>
      </c>
      <c r="E935" s="6" t="s">
        <v>34</v>
      </c>
      <c r="F935" s="6" t="s">
        <v>35</v>
      </c>
      <c r="G935" s="6" t="s">
        <v>35</v>
      </c>
      <c r="H935" t="s">
        <v>78</v>
      </c>
      <c r="I935" t="str">
        <f t="shared" si="74"/>
        <v>2019-01-01</v>
      </c>
      <c r="J935">
        <v>2019</v>
      </c>
      <c r="M935" t="s">
        <v>109</v>
      </c>
      <c r="N935" t="s">
        <v>107</v>
      </c>
      <c r="O935">
        <v>1</v>
      </c>
      <c r="P935">
        <v>4</v>
      </c>
      <c r="Q935" t="str">
        <f t="shared" si="72"/>
        <v>EF.1</v>
      </c>
      <c r="R935" t="str">
        <f t="shared" si="73"/>
        <v>EF.1.4</v>
      </c>
      <c r="S935" t="s">
        <v>160</v>
      </c>
      <c r="T935">
        <v>1654384</v>
      </c>
      <c r="V935" t="s">
        <v>108</v>
      </c>
      <c r="W935">
        <f t="shared" si="76"/>
        <v>1654384</v>
      </c>
      <c r="X935" t="s">
        <v>108</v>
      </c>
      <c r="Y935" t="s">
        <v>1900</v>
      </c>
      <c r="Z935">
        <v>78</v>
      </c>
      <c r="AB935" t="s">
        <v>41</v>
      </c>
      <c r="AL935">
        <v>339</v>
      </c>
    </row>
    <row r="936" spans="1:38" ht="13.25" customHeight="1" x14ac:dyDescent="0.15">
      <c r="A936" t="s">
        <v>31</v>
      </c>
      <c r="B936" t="s">
        <v>30</v>
      </c>
      <c r="C936" s="6" t="s">
        <v>32</v>
      </c>
      <c r="D936" s="6" t="s">
        <v>33</v>
      </c>
      <c r="E936" s="6" t="s">
        <v>34</v>
      </c>
      <c r="F936" s="6" t="s">
        <v>35</v>
      </c>
      <c r="G936" s="6" t="s">
        <v>35</v>
      </c>
      <c r="H936" t="s">
        <v>78</v>
      </c>
      <c r="I936" t="str">
        <f t="shared" si="74"/>
        <v>2019-01-01</v>
      </c>
      <c r="J936">
        <v>2019</v>
      </c>
      <c r="M936" t="s">
        <v>163</v>
      </c>
      <c r="N936" t="s">
        <v>107</v>
      </c>
      <c r="O936">
        <v>1</v>
      </c>
      <c r="P936">
        <v>14</v>
      </c>
      <c r="Q936" t="str">
        <f t="shared" si="72"/>
        <v>EF.1</v>
      </c>
      <c r="R936" t="str">
        <f t="shared" si="73"/>
        <v>EF.1.14</v>
      </c>
      <c r="S936" t="s">
        <v>166</v>
      </c>
      <c r="V936" t="s">
        <v>108</v>
      </c>
      <c r="W936">
        <f t="shared" si="76"/>
        <v>0</v>
      </c>
      <c r="X936" t="s">
        <v>108</v>
      </c>
      <c r="Y936" t="s">
        <v>1900</v>
      </c>
      <c r="Z936">
        <v>78</v>
      </c>
      <c r="AB936" t="s">
        <v>41</v>
      </c>
      <c r="AL936">
        <v>343</v>
      </c>
    </row>
    <row r="937" spans="1:38" ht="13.25" customHeight="1" x14ac:dyDescent="0.15">
      <c r="A937" t="s">
        <v>31</v>
      </c>
      <c r="B937" t="s">
        <v>30</v>
      </c>
      <c r="C937" s="6" t="s">
        <v>32</v>
      </c>
      <c r="D937" s="6" t="s">
        <v>33</v>
      </c>
      <c r="E937" s="6" t="s">
        <v>34</v>
      </c>
      <c r="F937" s="6" t="s">
        <v>35</v>
      </c>
      <c r="G937" s="6" t="s">
        <v>35</v>
      </c>
      <c r="H937" t="s">
        <v>78</v>
      </c>
      <c r="I937" t="str">
        <f t="shared" si="74"/>
        <v>2019-01-01</v>
      </c>
      <c r="J937">
        <v>2019</v>
      </c>
      <c r="M937" t="s">
        <v>181</v>
      </c>
      <c r="N937" t="s">
        <v>107</v>
      </c>
      <c r="O937">
        <v>1</v>
      </c>
      <c r="P937">
        <v>19</v>
      </c>
      <c r="Q937" t="str">
        <f t="shared" si="72"/>
        <v>EF.1</v>
      </c>
      <c r="R937" t="str">
        <f t="shared" si="73"/>
        <v>EF.1.19</v>
      </c>
      <c r="S937" t="s">
        <v>208</v>
      </c>
      <c r="T937">
        <v>266221</v>
      </c>
      <c r="U937" t="s">
        <v>165</v>
      </c>
      <c r="V937" t="s">
        <v>108</v>
      </c>
      <c r="W937">
        <f t="shared" si="76"/>
        <v>266221</v>
      </c>
      <c r="X937" t="s">
        <v>108</v>
      </c>
      <c r="Y937" t="s">
        <v>1900</v>
      </c>
      <c r="Z937">
        <v>79</v>
      </c>
      <c r="AB937" t="s">
        <v>41</v>
      </c>
      <c r="AL937">
        <v>433</v>
      </c>
    </row>
    <row r="938" spans="1:38" ht="13.25" customHeight="1" x14ac:dyDescent="0.15">
      <c r="A938" t="s">
        <v>31</v>
      </c>
      <c r="B938" t="s">
        <v>30</v>
      </c>
      <c r="C938" s="6" t="s">
        <v>32</v>
      </c>
      <c r="D938" s="6" t="s">
        <v>33</v>
      </c>
      <c r="E938" s="6" t="s">
        <v>34</v>
      </c>
      <c r="F938" s="6" t="s">
        <v>35</v>
      </c>
      <c r="G938" s="6" t="s">
        <v>35</v>
      </c>
      <c r="H938" t="s">
        <v>78</v>
      </c>
      <c r="I938" t="str">
        <f t="shared" si="74"/>
        <v>2019-01-01</v>
      </c>
      <c r="J938">
        <v>2019</v>
      </c>
      <c r="M938" t="s">
        <v>152</v>
      </c>
      <c r="N938" t="s">
        <v>38</v>
      </c>
      <c r="O938">
        <v>17</v>
      </c>
      <c r="P938">
        <v>10</v>
      </c>
      <c r="Q938" t="str">
        <f t="shared" si="72"/>
        <v>Em.17</v>
      </c>
      <c r="R938" t="str">
        <f t="shared" si="73"/>
        <v>Em.17.10</v>
      </c>
      <c r="S938" t="s">
        <v>137</v>
      </c>
      <c r="T938">
        <v>144</v>
      </c>
      <c r="V938" t="s">
        <v>73</v>
      </c>
      <c r="W938">
        <f t="shared" si="76"/>
        <v>144</v>
      </c>
      <c r="X938" t="s">
        <v>73</v>
      </c>
      <c r="Y938" t="s">
        <v>1900</v>
      </c>
      <c r="Z938">
        <v>77</v>
      </c>
      <c r="AB938" t="s">
        <v>41</v>
      </c>
      <c r="AL938">
        <v>275</v>
      </c>
    </row>
    <row r="939" spans="1:38" ht="13.25" customHeight="1" x14ac:dyDescent="0.15">
      <c r="A939" t="s">
        <v>31</v>
      </c>
      <c r="B939" t="s">
        <v>30</v>
      </c>
      <c r="C939" s="6" t="s">
        <v>32</v>
      </c>
      <c r="D939" s="6" t="s">
        <v>33</v>
      </c>
      <c r="E939" s="6" t="s">
        <v>34</v>
      </c>
      <c r="F939" s="6" t="s">
        <v>35</v>
      </c>
      <c r="G939" s="6" t="s">
        <v>35</v>
      </c>
      <c r="H939" t="s">
        <v>78</v>
      </c>
      <c r="I939" t="str">
        <f t="shared" si="74"/>
        <v>2019-01-01</v>
      </c>
      <c r="J939">
        <v>2019</v>
      </c>
      <c r="M939" t="s">
        <v>181</v>
      </c>
      <c r="N939" t="s">
        <v>107</v>
      </c>
      <c r="O939">
        <v>1</v>
      </c>
      <c r="P939">
        <v>19</v>
      </c>
      <c r="Q939" t="str">
        <f t="shared" si="72"/>
        <v>EF.1</v>
      </c>
      <c r="R939" t="str">
        <f t="shared" si="73"/>
        <v>EF.1.19</v>
      </c>
      <c r="S939" t="s">
        <v>183</v>
      </c>
      <c r="T939">
        <v>1654384</v>
      </c>
      <c r="V939" t="s">
        <v>108</v>
      </c>
      <c r="W939">
        <f t="shared" si="76"/>
        <v>1654384</v>
      </c>
      <c r="X939" t="s">
        <v>108</v>
      </c>
      <c r="Y939" t="s">
        <v>1900</v>
      </c>
      <c r="Z939">
        <v>79</v>
      </c>
      <c r="AB939" t="s">
        <v>41</v>
      </c>
      <c r="AL939">
        <v>386</v>
      </c>
    </row>
    <row r="940" spans="1:38" ht="13.25" customHeight="1" x14ac:dyDescent="0.15">
      <c r="A940" t="s">
        <v>31</v>
      </c>
      <c r="B940" t="s">
        <v>30</v>
      </c>
      <c r="C940" s="6" t="s">
        <v>32</v>
      </c>
      <c r="D940" s="6" t="s">
        <v>33</v>
      </c>
      <c r="E940" s="6" t="s">
        <v>34</v>
      </c>
      <c r="F940" s="6" t="s">
        <v>35</v>
      </c>
      <c r="G940" s="6" t="s">
        <v>35</v>
      </c>
      <c r="H940" t="s">
        <v>78</v>
      </c>
      <c r="I940" t="str">
        <f t="shared" si="74"/>
        <v>2019-01-01</v>
      </c>
      <c r="J940">
        <v>2019</v>
      </c>
      <c r="M940" t="s">
        <v>70</v>
      </c>
      <c r="N940" t="s">
        <v>38</v>
      </c>
      <c r="O940">
        <v>4</v>
      </c>
      <c r="P940">
        <v>7</v>
      </c>
      <c r="Q940" t="str">
        <f t="shared" si="72"/>
        <v>Em.4</v>
      </c>
      <c r="R940" t="str">
        <f t="shared" si="73"/>
        <v>Em.4.7</v>
      </c>
      <c r="S940" t="s">
        <v>93</v>
      </c>
      <c r="T940">
        <v>57957</v>
      </c>
      <c r="V940" t="s">
        <v>73</v>
      </c>
      <c r="W940">
        <f t="shared" si="76"/>
        <v>57957</v>
      </c>
      <c r="X940" t="s">
        <v>73</v>
      </c>
      <c r="Y940" t="s">
        <v>1900</v>
      </c>
      <c r="Z940">
        <v>76</v>
      </c>
      <c r="AB940" t="s">
        <v>41</v>
      </c>
      <c r="AL940">
        <v>204</v>
      </c>
    </row>
    <row r="941" spans="1:38" ht="13.25" customHeight="1" x14ac:dyDescent="0.15">
      <c r="A941" t="s">
        <v>31</v>
      </c>
      <c r="B941" t="s">
        <v>30</v>
      </c>
      <c r="C941" s="6" t="s">
        <v>32</v>
      </c>
      <c r="D941" s="6" t="s">
        <v>33</v>
      </c>
      <c r="E941" s="6" t="s">
        <v>34</v>
      </c>
      <c r="F941" s="6" t="s">
        <v>35</v>
      </c>
      <c r="G941" s="6" t="s">
        <v>35</v>
      </c>
      <c r="H941" t="s">
        <v>78</v>
      </c>
      <c r="I941" t="str">
        <f t="shared" si="74"/>
        <v>2019-01-01</v>
      </c>
      <c r="J941">
        <v>2019</v>
      </c>
      <c r="M941" t="s">
        <v>42</v>
      </c>
      <c r="N941" t="s">
        <v>38</v>
      </c>
      <c r="O941">
        <v>7</v>
      </c>
      <c r="P941">
        <v>1</v>
      </c>
      <c r="Q941" t="str">
        <f t="shared" si="72"/>
        <v>Em.7</v>
      </c>
      <c r="R941" t="str">
        <f t="shared" si="73"/>
        <v>Em.7.1</v>
      </c>
      <c r="S941" t="s">
        <v>98</v>
      </c>
      <c r="T941">
        <v>681743</v>
      </c>
      <c r="V941" t="s">
        <v>73</v>
      </c>
      <c r="W941">
        <f t="shared" si="76"/>
        <v>681743</v>
      </c>
      <c r="X941" t="s">
        <v>73</v>
      </c>
      <c r="Y941" t="s">
        <v>1900</v>
      </c>
      <c r="Z941">
        <v>76</v>
      </c>
      <c r="AB941" t="s">
        <v>41</v>
      </c>
      <c r="AL941">
        <v>208</v>
      </c>
    </row>
    <row r="942" spans="1:38" ht="13.25" customHeight="1" x14ac:dyDescent="0.15">
      <c r="A942" t="s">
        <v>31</v>
      </c>
      <c r="B942" t="s">
        <v>30</v>
      </c>
      <c r="C942" s="6" t="s">
        <v>32</v>
      </c>
      <c r="D942" s="6" t="s">
        <v>33</v>
      </c>
      <c r="E942" s="6" t="s">
        <v>34</v>
      </c>
      <c r="F942" s="6" t="s">
        <v>35</v>
      </c>
      <c r="G942" s="6" t="s">
        <v>35</v>
      </c>
      <c r="H942" t="s">
        <v>78</v>
      </c>
      <c r="I942" t="str">
        <f t="shared" si="74"/>
        <v>2019-01-01</v>
      </c>
      <c r="J942">
        <v>2019</v>
      </c>
      <c r="M942" t="s">
        <v>44</v>
      </c>
      <c r="N942" t="s">
        <v>38</v>
      </c>
      <c r="O942">
        <v>7</v>
      </c>
      <c r="P942">
        <v>2</v>
      </c>
      <c r="Q942" t="str">
        <f t="shared" si="72"/>
        <v>Em.7</v>
      </c>
      <c r="R942" t="str">
        <f t="shared" si="73"/>
        <v>Em.7.2</v>
      </c>
      <c r="S942" t="s">
        <v>102</v>
      </c>
      <c r="T942">
        <v>7463</v>
      </c>
      <c r="V942" t="s">
        <v>73</v>
      </c>
      <c r="W942">
        <f t="shared" si="76"/>
        <v>7463</v>
      </c>
      <c r="X942" t="s">
        <v>73</v>
      </c>
      <c r="Y942" t="s">
        <v>1900</v>
      </c>
      <c r="Z942">
        <v>76</v>
      </c>
      <c r="AB942" t="s">
        <v>41</v>
      </c>
      <c r="AL942">
        <v>212</v>
      </c>
    </row>
    <row r="943" spans="1:38" ht="13.25" customHeight="1" x14ac:dyDescent="0.15">
      <c r="A943" t="s">
        <v>31</v>
      </c>
      <c r="B943" t="s">
        <v>30</v>
      </c>
      <c r="C943" s="6" t="s">
        <v>32</v>
      </c>
      <c r="D943" s="6" t="s">
        <v>33</v>
      </c>
      <c r="E943" s="6" t="s">
        <v>34</v>
      </c>
      <c r="F943" s="6" t="s">
        <v>35</v>
      </c>
      <c r="G943" s="6" t="s">
        <v>35</v>
      </c>
      <c r="H943" t="s">
        <v>78</v>
      </c>
      <c r="I943" t="str">
        <f t="shared" si="74"/>
        <v>2019-01-01</v>
      </c>
      <c r="J943">
        <v>2019</v>
      </c>
      <c r="M943" t="s">
        <v>145</v>
      </c>
      <c r="N943" t="s">
        <v>38</v>
      </c>
      <c r="O943">
        <v>17</v>
      </c>
      <c r="P943">
        <v>13</v>
      </c>
      <c r="Q943" t="str">
        <f t="shared" ref="Q943:Q1006" si="77">_xlfn.CONCAT($N943,".",$O943)</f>
        <v>Em.17</v>
      </c>
      <c r="R943" t="str">
        <f t="shared" ref="R943:R1006" si="78">_xlfn.CONCAT($N943,".",$O943,".",$P943)</f>
        <v>Em.17.13</v>
      </c>
      <c r="S943" t="s">
        <v>142</v>
      </c>
      <c r="T943">
        <v>7</v>
      </c>
      <c r="V943" t="s">
        <v>73</v>
      </c>
      <c r="W943">
        <f t="shared" si="76"/>
        <v>7</v>
      </c>
      <c r="X943" t="s">
        <v>73</v>
      </c>
      <c r="Y943" t="s">
        <v>1900</v>
      </c>
      <c r="Z943">
        <v>77</v>
      </c>
      <c r="AB943" t="s">
        <v>41</v>
      </c>
      <c r="AL943">
        <v>280</v>
      </c>
    </row>
    <row r="944" spans="1:38" ht="13.25" customHeight="1" x14ac:dyDescent="0.15">
      <c r="A944" t="s">
        <v>31</v>
      </c>
      <c r="B944" t="s">
        <v>30</v>
      </c>
      <c r="C944" s="6" t="s">
        <v>32</v>
      </c>
      <c r="D944" s="6" t="s">
        <v>33</v>
      </c>
      <c r="E944" s="6" t="s">
        <v>34</v>
      </c>
      <c r="F944" s="6" t="s">
        <v>35</v>
      </c>
      <c r="G944" s="6" t="s">
        <v>35</v>
      </c>
      <c r="H944" t="s">
        <v>78</v>
      </c>
      <c r="I944" t="str">
        <f t="shared" si="74"/>
        <v>2019-01-01</v>
      </c>
      <c r="J944">
        <v>2019</v>
      </c>
      <c r="M944" t="s">
        <v>146</v>
      </c>
      <c r="N944" t="s">
        <v>38</v>
      </c>
      <c r="O944">
        <v>17</v>
      </c>
      <c r="P944">
        <v>14</v>
      </c>
      <c r="Q944" t="str">
        <f t="shared" si="77"/>
        <v>Em.17</v>
      </c>
      <c r="R944" t="str">
        <f t="shared" si="78"/>
        <v>Em.17.14</v>
      </c>
      <c r="S944" t="s">
        <v>149</v>
      </c>
      <c r="T944">
        <v>133</v>
      </c>
      <c r="V944" t="s">
        <v>73</v>
      </c>
      <c r="W944">
        <f t="shared" si="76"/>
        <v>133</v>
      </c>
      <c r="X944" t="s">
        <v>73</v>
      </c>
      <c r="Y944" t="s">
        <v>1900</v>
      </c>
      <c r="Z944">
        <v>77</v>
      </c>
      <c r="AB944" t="s">
        <v>41</v>
      </c>
      <c r="AL944">
        <v>285</v>
      </c>
    </row>
    <row r="945" spans="1:38" ht="13.25" customHeight="1" x14ac:dyDescent="0.15">
      <c r="A945" t="s">
        <v>31</v>
      </c>
      <c r="B945" t="s">
        <v>30</v>
      </c>
      <c r="C945" s="6" t="s">
        <v>32</v>
      </c>
      <c r="D945" s="6" t="s">
        <v>33</v>
      </c>
      <c r="E945" s="6" t="s">
        <v>34</v>
      </c>
      <c r="F945" s="6" t="s">
        <v>35</v>
      </c>
      <c r="G945" s="6" t="s">
        <v>35</v>
      </c>
      <c r="H945" t="s">
        <v>78</v>
      </c>
      <c r="I945" t="str">
        <f t="shared" si="74"/>
        <v>2019-01-01</v>
      </c>
      <c r="J945">
        <v>2019</v>
      </c>
      <c r="M945" t="s">
        <v>224</v>
      </c>
      <c r="N945" t="s">
        <v>221</v>
      </c>
      <c r="O945">
        <v>1</v>
      </c>
      <c r="P945">
        <v>1</v>
      </c>
      <c r="Q945" t="str">
        <f t="shared" si="77"/>
        <v>WR.1</v>
      </c>
      <c r="R945" t="str">
        <f t="shared" si="78"/>
        <v>WR.1.1</v>
      </c>
      <c r="S945" t="s">
        <v>256</v>
      </c>
      <c r="T945">
        <v>524209</v>
      </c>
      <c r="V945" t="s">
        <v>222</v>
      </c>
      <c r="W945">
        <f>T945/1000</f>
        <v>524.20899999999995</v>
      </c>
      <c r="X945" t="s">
        <v>782</v>
      </c>
      <c r="Y945" t="s">
        <v>1900</v>
      </c>
      <c r="Z945">
        <v>80</v>
      </c>
      <c r="AB945" t="s">
        <v>41</v>
      </c>
      <c r="AL945">
        <v>530</v>
      </c>
    </row>
    <row r="946" spans="1:38" ht="13.25" customHeight="1" x14ac:dyDescent="0.15">
      <c r="A946" t="s">
        <v>31</v>
      </c>
      <c r="B946" t="s">
        <v>30</v>
      </c>
      <c r="C946" s="6" t="s">
        <v>32</v>
      </c>
      <c r="D946" s="6" t="s">
        <v>33</v>
      </c>
      <c r="E946" s="6" t="s">
        <v>34</v>
      </c>
      <c r="F946" s="6" t="s">
        <v>35</v>
      </c>
      <c r="G946" s="6" t="s">
        <v>35</v>
      </c>
      <c r="H946" t="s">
        <v>78</v>
      </c>
      <c r="I946" t="str">
        <f t="shared" si="74"/>
        <v>2019-01-01</v>
      </c>
      <c r="J946">
        <v>2019</v>
      </c>
      <c r="M946" t="s">
        <v>1999</v>
      </c>
      <c r="N946" t="s">
        <v>221</v>
      </c>
      <c r="O946">
        <v>14</v>
      </c>
      <c r="P946">
        <v>1</v>
      </c>
      <c r="Q946" t="str">
        <f t="shared" si="77"/>
        <v>WR.14</v>
      </c>
      <c r="R946" t="str">
        <f t="shared" si="78"/>
        <v>WR.14.1</v>
      </c>
      <c r="S946" t="s">
        <v>261</v>
      </c>
      <c r="T946">
        <v>591370</v>
      </c>
      <c r="V946" t="s">
        <v>222</v>
      </c>
      <c r="W946">
        <f>T946/1000</f>
        <v>591.37</v>
      </c>
      <c r="X946" t="s">
        <v>782</v>
      </c>
      <c r="Y946" t="s">
        <v>1900</v>
      </c>
      <c r="Z946">
        <v>80</v>
      </c>
      <c r="AB946" t="s">
        <v>41</v>
      </c>
      <c r="AL946">
        <v>535</v>
      </c>
    </row>
    <row r="947" spans="1:38" ht="13.25" customHeight="1" x14ac:dyDescent="0.15">
      <c r="A947" t="s">
        <v>31</v>
      </c>
      <c r="B947" t="s">
        <v>30</v>
      </c>
      <c r="C947" s="6" t="s">
        <v>32</v>
      </c>
      <c r="D947" s="6" t="s">
        <v>33</v>
      </c>
      <c r="E947" s="6" t="s">
        <v>34</v>
      </c>
      <c r="F947" s="6" t="s">
        <v>35</v>
      </c>
      <c r="G947" s="6" t="s">
        <v>35</v>
      </c>
      <c r="H947" t="s">
        <v>78</v>
      </c>
      <c r="I947" t="str">
        <f t="shared" si="74"/>
        <v>2019-01-01</v>
      </c>
      <c r="J947">
        <v>2019</v>
      </c>
      <c r="M947" t="s">
        <v>219</v>
      </c>
      <c r="N947" t="s">
        <v>221</v>
      </c>
      <c r="O947">
        <v>2</v>
      </c>
      <c r="P947">
        <v>1</v>
      </c>
      <c r="Q947" t="str">
        <f t="shared" si="77"/>
        <v>WR.2</v>
      </c>
      <c r="R947" t="str">
        <f t="shared" si="78"/>
        <v>WR.2.1</v>
      </c>
      <c r="S947" t="s">
        <v>244</v>
      </c>
      <c r="T947">
        <v>1115579</v>
      </c>
      <c r="V947" t="s">
        <v>222</v>
      </c>
      <c r="W947">
        <f>T947/1000</f>
        <v>1115.579</v>
      </c>
      <c r="X947" t="s">
        <v>782</v>
      </c>
      <c r="Y947" t="s">
        <v>1900</v>
      </c>
      <c r="Z947">
        <v>80</v>
      </c>
      <c r="AB947" t="s">
        <v>41</v>
      </c>
      <c r="AL947">
        <v>519</v>
      </c>
    </row>
    <row r="948" spans="1:38" ht="13.25" customHeight="1" x14ac:dyDescent="0.15">
      <c r="A948" t="s">
        <v>31</v>
      </c>
      <c r="B948" t="s">
        <v>30</v>
      </c>
      <c r="C948" s="6" t="s">
        <v>32</v>
      </c>
      <c r="D948" s="6" t="s">
        <v>33</v>
      </c>
      <c r="E948" s="6" t="s">
        <v>34</v>
      </c>
      <c r="F948" s="6" t="s">
        <v>35</v>
      </c>
      <c r="G948" s="6" t="s">
        <v>35</v>
      </c>
      <c r="H948" t="s">
        <v>80</v>
      </c>
      <c r="I948" t="str">
        <f t="shared" si="74"/>
        <v>2019-01-01</v>
      </c>
      <c r="J948">
        <v>2019</v>
      </c>
      <c r="M948" t="s">
        <v>74</v>
      </c>
      <c r="N948" t="s">
        <v>38</v>
      </c>
      <c r="O948">
        <v>4</v>
      </c>
      <c r="P948">
        <v>8</v>
      </c>
      <c r="Q948" t="str">
        <f t="shared" si="77"/>
        <v>Em.4</v>
      </c>
      <c r="R948" t="str">
        <f t="shared" si="78"/>
        <v>Em.4.8</v>
      </c>
      <c r="S948" t="s">
        <v>81</v>
      </c>
      <c r="T948">
        <v>5</v>
      </c>
      <c r="V948" t="s">
        <v>73</v>
      </c>
      <c r="W948">
        <f t="shared" ref="W948:W958" si="79">T948</f>
        <v>5</v>
      </c>
      <c r="X948" t="s">
        <v>73</v>
      </c>
      <c r="Y948" t="s">
        <v>1900</v>
      </c>
      <c r="Z948">
        <v>76</v>
      </c>
      <c r="AB948" t="s">
        <v>41</v>
      </c>
      <c r="AL948">
        <v>197</v>
      </c>
    </row>
    <row r="949" spans="1:38" ht="13.25" customHeight="1" x14ac:dyDescent="0.15">
      <c r="A949" t="s">
        <v>31</v>
      </c>
      <c r="B949" t="s">
        <v>30</v>
      </c>
      <c r="C949" s="6" t="s">
        <v>32</v>
      </c>
      <c r="D949" s="6" t="s">
        <v>33</v>
      </c>
      <c r="E949" s="6" t="s">
        <v>34</v>
      </c>
      <c r="F949" s="6" t="s">
        <v>35</v>
      </c>
      <c r="G949" s="6" t="s">
        <v>35</v>
      </c>
      <c r="H949" t="s">
        <v>80</v>
      </c>
      <c r="I949" t="str">
        <f t="shared" si="74"/>
        <v>2019-01-01</v>
      </c>
      <c r="J949">
        <v>2019</v>
      </c>
      <c r="M949" t="s">
        <v>109</v>
      </c>
      <c r="N949" t="s">
        <v>107</v>
      </c>
      <c r="O949">
        <v>1</v>
      </c>
      <c r="P949">
        <v>4</v>
      </c>
      <c r="Q949" t="str">
        <f t="shared" si="77"/>
        <v>EF.1</v>
      </c>
      <c r="R949" t="str">
        <f t="shared" si="78"/>
        <v>EF.1.4</v>
      </c>
      <c r="S949" t="s">
        <v>161</v>
      </c>
      <c r="T949">
        <v>117222</v>
      </c>
      <c r="V949" t="s">
        <v>108</v>
      </c>
      <c r="W949">
        <f t="shared" si="79"/>
        <v>117222</v>
      </c>
      <c r="X949" t="s">
        <v>108</v>
      </c>
      <c r="Y949" t="s">
        <v>1900</v>
      </c>
      <c r="Z949">
        <v>78</v>
      </c>
      <c r="AB949" t="s">
        <v>41</v>
      </c>
      <c r="AL949">
        <v>340</v>
      </c>
    </row>
    <row r="950" spans="1:38" ht="13.25" customHeight="1" x14ac:dyDescent="0.15">
      <c r="A950" t="s">
        <v>31</v>
      </c>
      <c r="B950" t="s">
        <v>30</v>
      </c>
      <c r="C950" s="6" t="s">
        <v>32</v>
      </c>
      <c r="D950" s="6" t="s">
        <v>33</v>
      </c>
      <c r="E950" s="6" t="s">
        <v>34</v>
      </c>
      <c r="F950" s="6" t="s">
        <v>35</v>
      </c>
      <c r="G950" s="6" t="s">
        <v>35</v>
      </c>
      <c r="H950" t="s">
        <v>80</v>
      </c>
      <c r="I950" t="str">
        <f t="shared" si="74"/>
        <v>2019-01-01</v>
      </c>
      <c r="J950">
        <v>2019</v>
      </c>
      <c r="M950" t="s">
        <v>163</v>
      </c>
      <c r="N950" t="s">
        <v>107</v>
      </c>
      <c r="O950">
        <v>1</v>
      </c>
      <c r="P950">
        <v>14</v>
      </c>
      <c r="Q950" t="str">
        <f t="shared" si="77"/>
        <v>EF.1</v>
      </c>
      <c r="R950" t="str">
        <f t="shared" si="78"/>
        <v>EF.1.14</v>
      </c>
      <c r="S950" t="s">
        <v>167</v>
      </c>
      <c r="V950" t="s">
        <v>108</v>
      </c>
      <c r="W950">
        <f t="shared" si="79"/>
        <v>0</v>
      </c>
      <c r="X950" t="s">
        <v>108</v>
      </c>
      <c r="Y950" t="s">
        <v>1900</v>
      </c>
      <c r="Z950">
        <v>78</v>
      </c>
      <c r="AB950" t="s">
        <v>41</v>
      </c>
      <c r="AL950">
        <v>344</v>
      </c>
    </row>
    <row r="951" spans="1:38" ht="13.25" customHeight="1" x14ac:dyDescent="0.15">
      <c r="A951" t="s">
        <v>31</v>
      </c>
      <c r="B951" t="s">
        <v>30</v>
      </c>
      <c r="C951" s="6" t="s">
        <v>32</v>
      </c>
      <c r="D951" s="6" t="s">
        <v>33</v>
      </c>
      <c r="E951" s="6" t="s">
        <v>34</v>
      </c>
      <c r="F951" s="6" t="s">
        <v>35</v>
      </c>
      <c r="G951" s="6" t="s">
        <v>35</v>
      </c>
      <c r="H951" t="s">
        <v>80</v>
      </c>
      <c r="I951" t="str">
        <f t="shared" si="74"/>
        <v>2019-01-01</v>
      </c>
      <c r="J951">
        <v>2019</v>
      </c>
      <c r="M951" t="s">
        <v>181</v>
      </c>
      <c r="N951" t="s">
        <v>107</v>
      </c>
      <c r="O951">
        <v>1</v>
      </c>
      <c r="P951">
        <v>19</v>
      </c>
      <c r="Q951" t="str">
        <f t="shared" si="77"/>
        <v>EF.1</v>
      </c>
      <c r="R951" t="str">
        <f t="shared" si="78"/>
        <v>EF.1.19</v>
      </c>
      <c r="S951" t="s">
        <v>209</v>
      </c>
      <c r="T951">
        <v>13977</v>
      </c>
      <c r="U951" t="s">
        <v>165</v>
      </c>
      <c r="V951" t="s">
        <v>108</v>
      </c>
      <c r="W951">
        <f t="shared" si="79"/>
        <v>13977</v>
      </c>
      <c r="X951" t="s">
        <v>108</v>
      </c>
      <c r="Y951" t="s">
        <v>1900</v>
      </c>
      <c r="Z951">
        <v>79</v>
      </c>
      <c r="AB951" t="s">
        <v>41</v>
      </c>
      <c r="AL951">
        <v>434</v>
      </c>
    </row>
    <row r="952" spans="1:38" ht="13.25" customHeight="1" x14ac:dyDescent="0.15">
      <c r="A952" t="s">
        <v>31</v>
      </c>
      <c r="B952" t="s">
        <v>30</v>
      </c>
      <c r="C952" s="6" t="s">
        <v>32</v>
      </c>
      <c r="D952" s="6" t="s">
        <v>33</v>
      </c>
      <c r="E952" s="6" t="s">
        <v>34</v>
      </c>
      <c r="F952" s="6" t="s">
        <v>35</v>
      </c>
      <c r="G952" s="6" t="s">
        <v>35</v>
      </c>
      <c r="H952" t="s">
        <v>80</v>
      </c>
      <c r="I952" t="str">
        <f t="shared" si="74"/>
        <v>2019-01-01</v>
      </c>
      <c r="J952">
        <v>2019</v>
      </c>
      <c r="M952" t="s">
        <v>152</v>
      </c>
      <c r="N952" t="s">
        <v>38</v>
      </c>
      <c r="O952">
        <v>17</v>
      </c>
      <c r="P952">
        <v>10</v>
      </c>
      <c r="Q952" t="str">
        <f t="shared" si="77"/>
        <v>Em.17</v>
      </c>
      <c r="R952" t="str">
        <f t="shared" si="78"/>
        <v>Em.17.10</v>
      </c>
      <c r="S952" t="s">
        <v>138</v>
      </c>
      <c r="T952">
        <v>16</v>
      </c>
      <c r="V952" t="s">
        <v>73</v>
      </c>
      <c r="W952">
        <f t="shared" si="79"/>
        <v>16</v>
      </c>
      <c r="X952" t="s">
        <v>73</v>
      </c>
      <c r="Y952" t="s">
        <v>1900</v>
      </c>
      <c r="Z952">
        <v>77</v>
      </c>
      <c r="AB952" t="s">
        <v>41</v>
      </c>
      <c r="AL952">
        <v>276</v>
      </c>
    </row>
    <row r="953" spans="1:38" ht="13.25" customHeight="1" x14ac:dyDescent="0.15">
      <c r="A953" t="s">
        <v>31</v>
      </c>
      <c r="B953" t="s">
        <v>30</v>
      </c>
      <c r="C953" s="6" t="s">
        <v>32</v>
      </c>
      <c r="D953" s="6" t="s">
        <v>33</v>
      </c>
      <c r="E953" s="6" t="s">
        <v>34</v>
      </c>
      <c r="F953" s="6" t="s">
        <v>35</v>
      </c>
      <c r="G953" s="6" t="s">
        <v>35</v>
      </c>
      <c r="H953" t="s">
        <v>80</v>
      </c>
      <c r="I953" t="str">
        <f t="shared" si="74"/>
        <v>2019-01-01</v>
      </c>
      <c r="J953">
        <v>2019</v>
      </c>
      <c r="M953" t="s">
        <v>181</v>
      </c>
      <c r="N953" t="s">
        <v>107</v>
      </c>
      <c r="O953">
        <v>1</v>
      </c>
      <c r="P953">
        <v>19</v>
      </c>
      <c r="Q953" t="str">
        <f t="shared" si="77"/>
        <v>EF.1</v>
      </c>
      <c r="R953" t="str">
        <f t="shared" si="78"/>
        <v>EF.1.19</v>
      </c>
      <c r="S953" t="s">
        <v>184</v>
      </c>
      <c r="T953">
        <v>117222</v>
      </c>
      <c r="V953" t="s">
        <v>108</v>
      </c>
      <c r="W953">
        <f t="shared" si="79"/>
        <v>117222</v>
      </c>
      <c r="X953" t="s">
        <v>108</v>
      </c>
      <c r="Y953" t="s">
        <v>1900</v>
      </c>
      <c r="Z953">
        <v>79</v>
      </c>
      <c r="AB953" t="s">
        <v>41</v>
      </c>
      <c r="AL953">
        <v>387</v>
      </c>
    </row>
    <row r="954" spans="1:38" ht="13.25" customHeight="1" x14ac:dyDescent="0.15">
      <c r="A954" t="s">
        <v>31</v>
      </c>
      <c r="B954" t="s">
        <v>30</v>
      </c>
      <c r="C954" s="6" t="s">
        <v>32</v>
      </c>
      <c r="D954" s="6" t="s">
        <v>33</v>
      </c>
      <c r="E954" s="6" t="s">
        <v>34</v>
      </c>
      <c r="F954" s="6" t="s">
        <v>35</v>
      </c>
      <c r="G954" s="6" t="s">
        <v>35</v>
      </c>
      <c r="H954" t="s">
        <v>80</v>
      </c>
      <c r="I954" t="str">
        <f t="shared" si="74"/>
        <v>2019-01-01</v>
      </c>
      <c r="J954">
        <v>2019</v>
      </c>
      <c r="M954" t="s">
        <v>70</v>
      </c>
      <c r="N954" t="s">
        <v>38</v>
      </c>
      <c r="O954">
        <v>4</v>
      </c>
      <c r="P954">
        <v>7</v>
      </c>
      <c r="Q954" t="str">
        <f t="shared" si="77"/>
        <v>Em.4</v>
      </c>
      <c r="R954" t="str">
        <f t="shared" si="78"/>
        <v>Em.4.7</v>
      </c>
      <c r="S954" t="s">
        <v>94</v>
      </c>
      <c r="T954">
        <v>3919</v>
      </c>
      <c r="V954" t="s">
        <v>73</v>
      </c>
      <c r="W954">
        <f t="shared" si="79"/>
        <v>3919</v>
      </c>
      <c r="X954" t="s">
        <v>73</v>
      </c>
      <c r="Y954" t="s">
        <v>1900</v>
      </c>
      <c r="Z954">
        <v>76</v>
      </c>
      <c r="AB954" t="s">
        <v>41</v>
      </c>
      <c r="AL954">
        <v>205</v>
      </c>
    </row>
    <row r="955" spans="1:38" ht="13.25" customHeight="1" x14ac:dyDescent="0.15">
      <c r="A955" t="s">
        <v>31</v>
      </c>
      <c r="B955" t="s">
        <v>30</v>
      </c>
      <c r="C955" s="6" t="s">
        <v>32</v>
      </c>
      <c r="D955" s="6" t="s">
        <v>33</v>
      </c>
      <c r="E955" s="6" t="s">
        <v>34</v>
      </c>
      <c r="F955" s="6" t="s">
        <v>35</v>
      </c>
      <c r="G955" s="6" t="s">
        <v>35</v>
      </c>
      <c r="H955" t="s">
        <v>80</v>
      </c>
      <c r="I955" t="str">
        <f t="shared" si="74"/>
        <v>2019-01-01</v>
      </c>
      <c r="J955">
        <v>2019</v>
      </c>
      <c r="M955" t="s">
        <v>42</v>
      </c>
      <c r="N955" t="s">
        <v>38</v>
      </c>
      <c r="O955">
        <v>7</v>
      </c>
      <c r="P955">
        <v>1</v>
      </c>
      <c r="Q955" t="str">
        <f t="shared" si="77"/>
        <v>Em.7</v>
      </c>
      <c r="R955" t="str">
        <f t="shared" si="78"/>
        <v>Em.7.1</v>
      </c>
      <c r="S955" t="s">
        <v>99</v>
      </c>
      <c r="T955">
        <v>25403</v>
      </c>
      <c r="V955" t="s">
        <v>73</v>
      </c>
      <c r="W955">
        <f t="shared" si="79"/>
        <v>25403</v>
      </c>
      <c r="X955" t="s">
        <v>73</v>
      </c>
      <c r="Y955" t="s">
        <v>1900</v>
      </c>
      <c r="Z955">
        <v>76</v>
      </c>
      <c r="AB955" t="s">
        <v>41</v>
      </c>
      <c r="AL955">
        <v>209</v>
      </c>
    </row>
    <row r="956" spans="1:38" ht="13.25" customHeight="1" x14ac:dyDescent="0.15">
      <c r="A956" t="s">
        <v>31</v>
      </c>
      <c r="B956" t="s">
        <v>30</v>
      </c>
      <c r="C956" s="6" t="s">
        <v>32</v>
      </c>
      <c r="D956" s="6" t="s">
        <v>33</v>
      </c>
      <c r="E956" s="6" t="s">
        <v>34</v>
      </c>
      <c r="F956" s="6" t="s">
        <v>35</v>
      </c>
      <c r="G956" s="6" t="s">
        <v>35</v>
      </c>
      <c r="H956" t="s">
        <v>80</v>
      </c>
      <c r="I956" t="str">
        <f t="shared" si="74"/>
        <v>2019-01-01</v>
      </c>
      <c r="J956">
        <v>2019</v>
      </c>
      <c r="M956" t="s">
        <v>44</v>
      </c>
      <c r="N956" t="s">
        <v>38</v>
      </c>
      <c r="O956">
        <v>7</v>
      </c>
      <c r="P956">
        <v>2</v>
      </c>
      <c r="Q956" t="str">
        <f t="shared" si="77"/>
        <v>Em.7</v>
      </c>
      <c r="R956" t="str">
        <f t="shared" si="78"/>
        <v>Em.7.2</v>
      </c>
      <c r="S956" t="s">
        <v>103</v>
      </c>
      <c r="T956">
        <v>632</v>
      </c>
      <c r="V956" t="s">
        <v>73</v>
      </c>
      <c r="W956">
        <f t="shared" si="79"/>
        <v>632</v>
      </c>
      <c r="X956" t="s">
        <v>73</v>
      </c>
      <c r="Y956" t="s">
        <v>1900</v>
      </c>
      <c r="Z956">
        <v>76</v>
      </c>
      <c r="AB956" t="s">
        <v>41</v>
      </c>
      <c r="AL956">
        <v>213</v>
      </c>
    </row>
    <row r="957" spans="1:38" ht="13.25" customHeight="1" x14ac:dyDescent="0.15">
      <c r="A957" t="s">
        <v>31</v>
      </c>
      <c r="B957" t="s">
        <v>30</v>
      </c>
      <c r="C957" s="6" t="s">
        <v>32</v>
      </c>
      <c r="D957" s="6" t="s">
        <v>33</v>
      </c>
      <c r="E957" s="6" t="s">
        <v>34</v>
      </c>
      <c r="F957" s="6" t="s">
        <v>35</v>
      </c>
      <c r="G957" s="6" t="s">
        <v>35</v>
      </c>
      <c r="H957" t="s">
        <v>80</v>
      </c>
      <c r="I957" t="str">
        <f t="shared" si="74"/>
        <v>2019-01-01</v>
      </c>
      <c r="J957">
        <v>2019</v>
      </c>
      <c r="M957" t="s">
        <v>145</v>
      </c>
      <c r="N957" t="s">
        <v>38</v>
      </c>
      <c r="O957">
        <v>17</v>
      </c>
      <c r="P957">
        <v>13</v>
      </c>
      <c r="Q957" t="str">
        <f t="shared" si="77"/>
        <v>Em.17</v>
      </c>
      <c r="R957" t="str">
        <f t="shared" si="78"/>
        <v>Em.17.13</v>
      </c>
      <c r="S957" t="s">
        <v>143</v>
      </c>
      <c r="T957">
        <v>1</v>
      </c>
      <c r="V957" t="s">
        <v>73</v>
      </c>
      <c r="W957">
        <f t="shared" si="79"/>
        <v>1</v>
      </c>
      <c r="X957" t="s">
        <v>73</v>
      </c>
      <c r="Y957" t="s">
        <v>1900</v>
      </c>
      <c r="Z957">
        <v>77</v>
      </c>
      <c r="AB957" t="s">
        <v>41</v>
      </c>
      <c r="AL957">
        <v>281</v>
      </c>
    </row>
    <row r="958" spans="1:38" ht="13.25" customHeight="1" x14ac:dyDescent="0.15">
      <c r="A958" t="s">
        <v>31</v>
      </c>
      <c r="B958" t="s">
        <v>30</v>
      </c>
      <c r="C958" s="6" t="s">
        <v>32</v>
      </c>
      <c r="D958" s="6" t="s">
        <v>33</v>
      </c>
      <c r="E958" s="6" t="s">
        <v>34</v>
      </c>
      <c r="F958" s="6" t="s">
        <v>35</v>
      </c>
      <c r="G958" s="6" t="s">
        <v>35</v>
      </c>
      <c r="H958" t="s">
        <v>80</v>
      </c>
      <c r="I958" t="str">
        <f t="shared" si="74"/>
        <v>2019-01-01</v>
      </c>
      <c r="J958">
        <v>2019</v>
      </c>
      <c r="M958" t="s">
        <v>146</v>
      </c>
      <c r="N958" t="s">
        <v>38</v>
      </c>
      <c r="O958">
        <v>17</v>
      </c>
      <c r="P958">
        <v>14</v>
      </c>
      <c r="Q958" t="str">
        <f t="shared" si="77"/>
        <v>Em.17</v>
      </c>
      <c r="R958" t="str">
        <f t="shared" si="78"/>
        <v>Em.17.14</v>
      </c>
      <c r="S958" t="s">
        <v>150</v>
      </c>
      <c r="T958">
        <v>15</v>
      </c>
      <c r="V958" t="s">
        <v>73</v>
      </c>
      <c r="W958">
        <f t="shared" si="79"/>
        <v>15</v>
      </c>
      <c r="X958" t="s">
        <v>73</v>
      </c>
      <c r="Y958" t="s">
        <v>1900</v>
      </c>
      <c r="Z958">
        <v>77</v>
      </c>
      <c r="AB958" t="s">
        <v>41</v>
      </c>
      <c r="AL958">
        <v>286</v>
      </c>
    </row>
    <row r="959" spans="1:38" ht="13.25" customHeight="1" x14ac:dyDescent="0.15">
      <c r="A959" t="s">
        <v>31</v>
      </c>
      <c r="B959" t="s">
        <v>30</v>
      </c>
      <c r="C959" s="6" t="s">
        <v>32</v>
      </c>
      <c r="D959" s="6" t="s">
        <v>33</v>
      </c>
      <c r="E959" s="6" t="s">
        <v>34</v>
      </c>
      <c r="F959" s="6" t="s">
        <v>35</v>
      </c>
      <c r="G959" s="6" t="s">
        <v>35</v>
      </c>
      <c r="H959" t="s">
        <v>80</v>
      </c>
      <c r="I959" t="str">
        <f t="shared" si="74"/>
        <v>2019-01-01</v>
      </c>
      <c r="J959">
        <v>2019</v>
      </c>
      <c r="M959" t="s">
        <v>224</v>
      </c>
      <c r="N959" t="s">
        <v>221</v>
      </c>
      <c r="O959">
        <v>1</v>
      </c>
      <c r="P959">
        <v>1</v>
      </c>
      <c r="Q959" t="str">
        <f t="shared" si="77"/>
        <v>WR.1</v>
      </c>
      <c r="R959" t="str">
        <f t="shared" si="78"/>
        <v>WR.1.1</v>
      </c>
      <c r="S959" t="s">
        <v>257</v>
      </c>
      <c r="T959">
        <v>70546</v>
      </c>
      <c r="V959" t="s">
        <v>222</v>
      </c>
      <c r="W959">
        <f>T959/1000</f>
        <v>70.546000000000006</v>
      </c>
      <c r="X959" t="s">
        <v>782</v>
      </c>
      <c r="Y959" t="s">
        <v>1900</v>
      </c>
      <c r="Z959">
        <v>80</v>
      </c>
      <c r="AB959" t="s">
        <v>41</v>
      </c>
      <c r="AL959">
        <v>531</v>
      </c>
    </row>
    <row r="960" spans="1:38" ht="13.25" customHeight="1" x14ac:dyDescent="0.15">
      <c r="A960" t="s">
        <v>31</v>
      </c>
      <c r="B960" t="s">
        <v>30</v>
      </c>
      <c r="C960" s="6" t="s">
        <v>32</v>
      </c>
      <c r="D960" s="6" t="s">
        <v>33</v>
      </c>
      <c r="E960" s="6" t="s">
        <v>34</v>
      </c>
      <c r="F960" s="6" t="s">
        <v>35</v>
      </c>
      <c r="G960" s="6" t="s">
        <v>35</v>
      </c>
      <c r="H960" t="s">
        <v>80</v>
      </c>
      <c r="I960" t="str">
        <f t="shared" si="74"/>
        <v>2019-01-01</v>
      </c>
      <c r="J960">
        <v>2019</v>
      </c>
      <c r="M960" t="s">
        <v>1999</v>
      </c>
      <c r="N960" t="s">
        <v>221</v>
      </c>
      <c r="O960">
        <v>14</v>
      </c>
      <c r="P960">
        <v>1</v>
      </c>
      <c r="Q960" t="str">
        <f t="shared" si="77"/>
        <v>WR.14</v>
      </c>
      <c r="R960" t="str">
        <f t="shared" si="78"/>
        <v>WR.14.1</v>
      </c>
      <c r="S960" t="s">
        <v>262</v>
      </c>
      <c r="T960">
        <v>43339</v>
      </c>
      <c r="V960" t="s">
        <v>222</v>
      </c>
      <c r="W960">
        <f>T960/1000</f>
        <v>43.338999999999999</v>
      </c>
      <c r="X960" t="s">
        <v>782</v>
      </c>
      <c r="Y960" t="s">
        <v>1900</v>
      </c>
      <c r="Z960">
        <v>80</v>
      </c>
      <c r="AB960" t="s">
        <v>41</v>
      </c>
      <c r="AL960">
        <v>536</v>
      </c>
    </row>
    <row r="961" spans="1:38" ht="13.25" customHeight="1" x14ac:dyDescent="0.15">
      <c r="A961" t="s">
        <v>31</v>
      </c>
      <c r="B961" t="s">
        <v>30</v>
      </c>
      <c r="C961" s="6" t="s">
        <v>32</v>
      </c>
      <c r="D961" s="6" t="s">
        <v>33</v>
      </c>
      <c r="E961" s="6" t="s">
        <v>34</v>
      </c>
      <c r="F961" s="6" t="s">
        <v>35</v>
      </c>
      <c r="G961" s="6" t="s">
        <v>35</v>
      </c>
      <c r="H961" t="s">
        <v>80</v>
      </c>
      <c r="I961" t="str">
        <f t="shared" si="74"/>
        <v>2019-01-01</v>
      </c>
      <c r="J961">
        <v>2019</v>
      </c>
      <c r="M961" t="s">
        <v>219</v>
      </c>
      <c r="N961" t="s">
        <v>221</v>
      </c>
      <c r="O961">
        <v>2</v>
      </c>
      <c r="P961">
        <v>1</v>
      </c>
      <c r="Q961" t="str">
        <f t="shared" si="77"/>
        <v>WR.2</v>
      </c>
      <c r="R961" t="str">
        <f t="shared" si="78"/>
        <v>WR.2.1</v>
      </c>
      <c r="S961" t="s">
        <v>245</v>
      </c>
      <c r="T961">
        <v>113885</v>
      </c>
      <c r="V961" t="s">
        <v>222</v>
      </c>
      <c r="W961">
        <f>T961/1000</f>
        <v>113.88500000000001</v>
      </c>
      <c r="X961" t="s">
        <v>782</v>
      </c>
      <c r="Y961" t="s">
        <v>1900</v>
      </c>
      <c r="Z961">
        <v>80</v>
      </c>
      <c r="AB961" t="s">
        <v>41</v>
      </c>
      <c r="AL961">
        <v>520</v>
      </c>
    </row>
    <row r="962" spans="1:38" ht="13.25" customHeight="1" x14ac:dyDescent="0.15">
      <c r="A962" t="s">
        <v>31</v>
      </c>
      <c r="B962" t="s">
        <v>30</v>
      </c>
      <c r="C962" s="6" t="s">
        <v>32</v>
      </c>
      <c r="D962" s="6" t="s">
        <v>33</v>
      </c>
      <c r="E962" s="6" t="s">
        <v>34</v>
      </c>
      <c r="F962" s="6" t="s">
        <v>35</v>
      </c>
      <c r="G962" s="6" t="s">
        <v>35</v>
      </c>
      <c r="H962" t="s">
        <v>95</v>
      </c>
      <c r="I962" t="str">
        <f t="shared" ref="I962:I1025" si="80">_xlfn.CONCAT(SUBSTITUTE(J962,"FY","20"),"-01-01")</f>
        <v>2019-01-01</v>
      </c>
      <c r="J962">
        <v>2019</v>
      </c>
      <c r="M962" t="s">
        <v>109</v>
      </c>
      <c r="N962" t="s">
        <v>107</v>
      </c>
      <c r="O962">
        <v>1</v>
      </c>
      <c r="P962">
        <v>4</v>
      </c>
      <c r="Q962" t="str">
        <f t="shared" si="77"/>
        <v>EF.1</v>
      </c>
      <c r="R962" t="str">
        <f t="shared" si="78"/>
        <v>EF.1.4</v>
      </c>
      <c r="S962" t="s">
        <v>162</v>
      </c>
      <c r="T962">
        <v>5907195</v>
      </c>
      <c r="V962" t="s">
        <v>108</v>
      </c>
      <c r="W962">
        <f t="shared" ref="W962:W971" si="81">T962</f>
        <v>5907195</v>
      </c>
      <c r="X962" t="s">
        <v>108</v>
      </c>
      <c r="Y962" t="s">
        <v>1900</v>
      </c>
      <c r="Z962">
        <v>78</v>
      </c>
      <c r="AB962" t="s">
        <v>41</v>
      </c>
      <c r="AL962">
        <v>341</v>
      </c>
    </row>
    <row r="963" spans="1:38" ht="13.25" customHeight="1" x14ac:dyDescent="0.15">
      <c r="A963" t="s">
        <v>31</v>
      </c>
      <c r="B963" t="s">
        <v>30</v>
      </c>
      <c r="C963" s="6" t="s">
        <v>32</v>
      </c>
      <c r="D963" s="6" t="s">
        <v>33</v>
      </c>
      <c r="E963" s="6" t="s">
        <v>34</v>
      </c>
      <c r="F963" s="6" t="s">
        <v>35</v>
      </c>
      <c r="G963" s="6" t="s">
        <v>35</v>
      </c>
      <c r="H963" t="s">
        <v>95</v>
      </c>
      <c r="I963" t="str">
        <f t="shared" si="80"/>
        <v>2019-01-01</v>
      </c>
      <c r="J963">
        <v>2019</v>
      </c>
      <c r="M963" t="s">
        <v>163</v>
      </c>
      <c r="N963" t="s">
        <v>107</v>
      </c>
      <c r="O963">
        <v>1</v>
      </c>
      <c r="P963">
        <v>14</v>
      </c>
      <c r="Q963" t="str">
        <f t="shared" si="77"/>
        <v>EF.1</v>
      </c>
      <c r="R963" t="str">
        <f t="shared" si="78"/>
        <v>EF.1.14</v>
      </c>
      <c r="S963" t="s">
        <v>168</v>
      </c>
      <c r="V963" t="s">
        <v>108</v>
      </c>
      <c r="W963">
        <f t="shared" si="81"/>
        <v>0</v>
      </c>
      <c r="X963" t="s">
        <v>108</v>
      </c>
      <c r="Y963" t="s">
        <v>1900</v>
      </c>
      <c r="Z963">
        <v>78</v>
      </c>
      <c r="AB963" t="s">
        <v>41</v>
      </c>
      <c r="AL963">
        <v>345</v>
      </c>
    </row>
    <row r="964" spans="1:38" ht="13.25" customHeight="1" x14ac:dyDescent="0.15">
      <c r="A964" t="s">
        <v>31</v>
      </c>
      <c r="B964" t="s">
        <v>30</v>
      </c>
      <c r="C964" s="6" t="s">
        <v>32</v>
      </c>
      <c r="D964" s="6" t="s">
        <v>33</v>
      </c>
      <c r="E964" s="6" t="s">
        <v>34</v>
      </c>
      <c r="F964" s="6" t="s">
        <v>35</v>
      </c>
      <c r="G964" s="6" t="s">
        <v>35</v>
      </c>
      <c r="H964" t="s">
        <v>95</v>
      </c>
      <c r="I964" t="str">
        <f t="shared" si="80"/>
        <v>2019-01-01</v>
      </c>
      <c r="J964">
        <v>2019</v>
      </c>
      <c r="M964" t="s">
        <v>181</v>
      </c>
      <c r="N964" t="s">
        <v>107</v>
      </c>
      <c r="O964">
        <v>1</v>
      </c>
      <c r="P964">
        <v>19</v>
      </c>
      <c r="Q964" t="str">
        <f t="shared" si="77"/>
        <v>EF.1</v>
      </c>
      <c r="R964" t="str">
        <f t="shared" si="78"/>
        <v>EF.1.19</v>
      </c>
      <c r="S964" t="s">
        <v>210</v>
      </c>
      <c r="T964">
        <v>202354</v>
      </c>
      <c r="U964" t="s">
        <v>165</v>
      </c>
      <c r="V964" t="s">
        <v>108</v>
      </c>
      <c r="W964">
        <f t="shared" si="81"/>
        <v>202354</v>
      </c>
      <c r="X964" t="s">
        <v>108</v>
      </c>
      <c r="Y964" t="s">
        <v>1900</v>
      </c>
      <c r="Z964">
        <v>79</v>
      </c>
      <c r="AB964" t="s">
        <v>41</v>
      </c>
      <c r="AL964">
        <v>435</v>
      </c>
    </row>
    <row r="965" spans="1:38" ht="13.25" customHeight="1" x14ac:dyDescent="0.15">
      <c r="A965" t="s">
        <v>31</v>
      </c>
      <c r="B965" t="s">
        <v>30</v>
      </c>
      <c r="C965" s="6" t="s">
        <v>32</v>
      </c>
      <c r="D965" s="6" t="s">
        <v>33</v>
      </c>
      <c r="E965" s="6" t="s">
        <v>34</v>
      </c>
      <c r="F965" s="6" t="s">
        <v>35</v>
      </c>
      <c r="G965" s="6" t="s">
        <v>35</v>
      </c>
      <c r="H965" t="s">
        <v>95</v>
      </c>
      <c r="I965" t="str">
        <f t="shared" si="80"/>
        <v>2019-01-01</v>
      </c>
      <c r="J965">
        <v>2019</v>
      </c>
      <c r="M965" t="s">
        <v>152</v>
      </c>
      <c r="N965" t="s">
        <v>38</v>
      </c>
      <c r="O965">
        <v>17</v>
      </c>
      <c r="P965">
        <v>10</v>
      </c>
      <c r="Q965" t="str">
        <f t="shared" si="77"/>
        <v>Em.17</v>
      </c>
      <c r="R965" t="str">
        <f t="shared" si="78"/>
        <v>Em.17.10</v>
      </c>
      <c r="S965" t="s">
        <v>139</v>
      </c>
      <c r="T965">
        <v>49</v>
      </c>
      <c r="V965" t="s">
        <v>73</v>
      </c>
      <c r="W965">
        <f t="shared" si="81"/>
        <v>49</v>
      </c>
      <c r="X965" t="s">
        <v>73</v>
      </c>
      <c r="Y965" t="s">
        <v>1900</v>
      </c>
      <c r="Z965">
        <v>77</v>
      </c>
      <c r="AB965" t="s">
        <v>41</v>
      </c>
      <c r="AL965">
        <v>277</v>
      </c>
    </row>
    <row r="966" spans="1:38" ht="13.25" customHeight="1" x14ac:dyDescent="0.15">
      <c r="A966" t="s">
        <v>31</v>
      </c>
      <c r="B966" t="s">
        <v>30</v>
      </c>
      <c r="C966" s="6" t="s">
        <v>32</v>
      </c>
      <c r="D966" s="6" t="s">
        <v>33</v>
      </c>
      <c r="E966" s="6" t="s">
        <v>34</v>
      </c>
      <c r="F966" s="6" t="s">
        <v>35</v>
      </c>
      <c r="G966" s="6" t="s">
        <v>35</v>
      </c>
      <c r="H966" t="s">
        <v>95</v>
      </c>
      <c r="I966" t="str">
        <f t="shared" si="80"/>
        <v>2019-01-01</v>
      </c>
      <c r="J966">
        <v>2019</v>
      </c>
      <c r="M966" t="s">
        <v>181</v>
      </c>
      <c r="N966" t="s">
        <v>107</v>
      </c>
      <c r="O966">
        <v>1</v>
      </c>
      <c r="P966">
        <v>19</v>
      </c>
      <c r="Q966" t="str">
        <f t="shared" si="77"/>
        <v>EF.1</v>
      </c>
      <c r="R966" t="str">
        <f t="shared" si="78"/>
        <v>EF.1.19</v>
      </c>
      <c r="S966" t="s">
        <v>185</v>
      </c>
      <c r="T966">
        <v>5907195</v>
      </c>
      <c r="V966" t="s">
        <v>108</v>
      </c>
      <c r="W966">
        <f t="shared" si="81"/>
        <v>5907195</v>
      </c>
      <c r="X966" t="s">
        <v>108</v>
      </c>
      <c r="Y966" t="s">
        <v>1900</v>
      </c>
      <c r="Z966">
        <v>79</v>
      </c>
      <c r="AB966" t="s">
        <v>41</v>
      </c>
      <c r="AL966">
        <v>388</v>
      </c>
    </row>
    <row r="967" spans="1:38" ht="13.25" customHeight="1" x14ac:dyDescent="0.15">
      <c r="A967" t="s">
        <v>31</v>
      </c>
      <c r="B967" t="s">
        <v>30</v>
      </c>
      <c r="C967" s="6" t="s">
        <v>32</v>
      </c>
      <c r="D967" s="6" t="s">
        <v>33</v>
      </c>
      <c r="E967" s="6" t="s">
        <v>34</v>
      </c>
      <c r="F967" s="6" t="s">
        <v>35</v>
      </c>
      <c r="G967" s="6" t="s">
        <v>35</v>
      </c>
      <c r="H967" t="s">
        <v>95</v>
      </c>
      <c r="I967" t="str">
        <f t="shared" si="80"/>
        <v>2019-01-01</v>
      </c>
      <c r="J967">
        <v>2019</v>
      </c>
      <c r="M967" t="s">
        <v>70</v>
      </c>
      <c r="N967" t="s">
        <v>38</v>
      </c>
      <c r="O967">
        <v>4</v>
      </c>
      <c r="P967">
        <v>7</v>
      </c>
      <c r="Q967" t="str">
        <f t="shared" si="77"/>
        <v>Em.4</v>
      </c>
      <c r="R967" t="str">
        <f t="shared" si="78"/>
        <v>Em.4.7</v>
      </c>
      <c r="S967" t="s">
        <v>96</v>
      </c>
      <c r="T967">
        <v>48750</v>
      </c>
      <c r="V967" t="s">
        <v>73</v>
      </c>
      <c r="W967">
        <f t="shared" si="81"/>
        <v>48750</v>
      </c>
      <c r="X967" t="s">
        <v>73</v>
      </c>
      <c r="Y967" t="s">
        <v>1900</v>
      </c>
      <c r="Z967">
        <v>76</v>
      </c>
      <c r="AB967" t="s">
        <v>41</v>
      </c>
      <c r="AL967">
        <v>206</v>
      </c>
    </row>
    <row r="968" spans="1:38" ht="13.25" customHeight="1" x14ac:dyDescent="0.15">
      <c r="A968" t="s">
        <v>31</v>
      </c>
      <c r="B968" t="s">
        <v>30</v>
      </c>
      <c r="C968" s="6" t="s">
        <v>32</v>
      </c>
      <c r="D968" s="6" t="s">
        <v>33</v>
      </c>
      <c r="E968" s="6" t="s">
        <v>34</v>
      </c>
      <c r="F968" s="6" t="s">
        <v>35</v>
      </c>
      <c r="G968" s="6" t="s">
        <v>35</v>
      </c>
      <c r="H968" t="s">
        <v>95</v>
      </c>
      <c r="I968" t="str">
        <f t="shared" si="80"/>
        <v>2019-01-01</v>
      </c>
      <c r="J968">
        <v>2019</v>
      </c>
      <c r="M968" t="s">
        <v>42</v>
      </c>
      <c r="N968" t="s">
        <v>38</v>
      </c>
      <c r="O968">
        <v>7</v>
      </c>
      <c r="P968">
        <v>1</v>
      </c>
      <c r="Q968" t="str">
        <f t="shared" si="77"/>
        <v>Em.7</v>
      </c>
      <c r="R968" t="str">
        <f t="shared" si="78"/>
        <v>Em.7.1</v>
      </c>
      <c r="S968" t="s">
        <v>100</v>
      </c>
      <c r="T968">
        <v>2158601</v>
      </c>
      <c r="V968" t="s">
        <v>73</v>
      </c>
      <c r="W968">
        <f t="shared" si="81"/>
        <v>2158601</v>
      </c>
      <c r="X968" t="s">
        <v>73</v>
      </c>
      <c r="Y968" t="s">
        <v>1900</v>
      </c>
      <c r="Z968">
        <v>76</v>
      </c>
      <c r="AB968" t="s">
        <v>41</v>
      </c>
      <c r="AL968">
        <v>210</v>
      </c>
    </row>
    <row r="969" spans="1:38" ht="13.25" customHeight="1" x14ac:dyDescent="0.15">
      <c r="A969" t="s">
        <v>31</v>
      </c>
      <c r="B969" t="s">
        <v>30</v>
      </c>
      <c r="C969" s="6" t="s">
        <v>32</v>
      </c>
      <c r="D969" s="6" t="s">
        <v>33</v>
      </c>
      <c r="E969" s="6" t="s">
        <v>34</v>
      </c>
      <c r="F969" s="6" t="s">
        <v>35</v>
      </c>
      <c r="G969" s="6" t="s">
        <v>35</v>
      </c>
      <c r="H969" t="s">
        <v>95</v>
      </c>
      <c r="I969" t="str">
        <f t="shared" si="80"/>
        <v>2019-01-01</v>
      </c>
      <c r="J969">
        <v>2019</v>
      </c>
      <c r="M969" t="s">
        <v>44</v>
      </c>
      <c r="N969" t="s">
        <v>38</v>
      </c>
      <c r="O969">
        <v>7</v>
      </c>
      <c r="P969">
        <v>2</v>
      </c>
      <c r="Q969" t="str">
        <f t="shared" si="77"/>
        <v>Em.7</v>
      </c>
      <c r="R969" t="str">
        <f t="shared" si="78"/>
        <v>Em.7.2</v>
      </c>
      <c r="S969" t="s">
        <v>104</v>
      </c>
      <c r="T969">
        <v>600</v>
      </c>
      <c r="V969" t="s">
        <v>73</v>
      </c>
      <c r="W969">
        <f t="shared" si="81"/>
        <v>600</v>
      </c>
      <c r="X969" t="s">
        <v>73</v>
      </c>
      <c r="Y969" t="s">
        <v>1900</v>
      </c>
      <c r="Z969">
        <v>76</v>
      </c>
      <c r="AB969" t="s">
        <v>41</v>
      </c>
      <c r="AL969">
        <v>214</v>
      </c>
    </row>
    <row r="970" spans="1:38" ht="13.25" customHeight="1" x14ac:dyDescent="0.15">
      <c r="A970" t="s">
        <v>31</v>
      </c>
      <c r="B970" t="s">
        <v>30</v>
      </c>
      <c r="C970" s="6" t="s">
        <v>32</v>
      </c>
      <c r="D970" s="6" t="s">
        <v>33</v>
      </c>
      <c r="E970" s="6" t="s">
        <v>34</v>
      </c>
      <c r="F970" s="6" t="s">
        <v>35</v>
      </c>
      <c r="G970" s="6" t="s">
        <v>35</v>
      </c>
      <c r="H970" t="s">
        <v>95</v>
      </c>
      <c r="I970" t="str">
        <f t="shared" si="80"/>
        <v>2019-01-01</v>
      </c>
      <c r="J970">
        <v>2019</v>
      </c>
      <c r="M970" t="s">
        <v>145</v>
      </c>
      <c r="N970" t="s">
        <v>38</v>
      </c>
      <c r="O970">
        <v>17</v>
      </c>
      <c r="P970">
        <v>13</v>
      </c>
      <c r="Q970" t="str">
        <f t="shared" si="77"/>
        <v>Em.17</v>
      </c>
      <c r="R970" t="str">
        <f t="shared" si="78"/>
        <v>Em.17.13</v>
      </c>
      <c r="S970" t="s">
        <v>144</v>
      </c>
      <c r="T970">
        <v>4</v>
      </c>
      <c r="V970" t="s">
        <v>73</v>
      </c>
      <c r="W970">
        <f t="shared" si="81"/>
        <v>4</v>
      </c>
      <c r="X970" t="s">
        <v>73</v>
      </c>
      <c r="Y970" t="s">
        <v>1900</v>
      </c>
      <c r="Z970">
        <v>77</v>
      </c>
      <c r="AB970" t="s">
        <v>41</v>
      </c>
      <c r="AL970">
        <v>282</v>
      </c>
    </row>
    <row r="971" spans="1:38" ht="13.25" customHeight="1" x14ac:dyDescent="0.15">
      <c r="A971" t="s">
        <v>31</v>
      </c>
      <c r="B971" t="s">
        <v>30</v>
      </c>
      <c r="C971" s="6" t="s">
        <v>32</v>
      </c>
      <c r="D971" s="6" t="s">
        <v>33</v>
      </c>
      <c r="E971" s="6" t="s">
        <v>34</v>
      </c>
      <c r="F971" s="6" t="s">
        <v>35</v>
      </c>
      <c r="G971" s="6" t="s">
        <v>35</v>
      </c>
      <c r="H971" t="s">
        <v>95</v>
      </c>
      <c r="I971" t="str">
        <f t="shared" si="80"/>
        <v>2019-01-01</v>
      </c>
      <c r="J971">
        <v>2019</v>
      </c>
      <c r="M971" t="s">
        <v>146</v>
      </c>
      <c r="N971" t="s">
        <v>38</v>
      </c>
      <c r="O971">
        <v>17</v>
      </c>
      <c r="P971">
        <v>14</v>
      </c>
      <c r="Q971" t="str">
        <f t="shared" si="77"/>
        <v>Em.17</v>
      </c>
      <c r="R971" t="str">
        <f t="shared" si="78"/>
        <v>Em.17.14</v>
      </c>
      <c r="S971" t="s">
        <v>151</v>
      </c>
      <c r="T971">
        <v>32</v>
      </c>
      <c r="V971" t="s">
        <v>73</v>
      </c>
      <c r="W971">
        <f t="shared" si="81"/>
        <v>32</v>
      </c>
      <c r="X971" t="s">
        <v>73</v>
      </c>
      <c r="Y971" t="s">
        <v>1900</v>
      </c>
      <c r="Z971">
        <v>77</v>
      </c>
      <c r="AB971" t="s">
        <v>41</v>
      </c>
      <c r="AL971">
        <v>287</v>
      </c>
    </row>
    <row r="972" spans="1:38" ht="13.25" customHeight="1" x14ac:dyDescent="0.15">
      <c r="A972" t="s">
        <v>31</v>
      </c>
      <c r="B972" t="s">
        <v>30</v>
      </c>
      <c r="C972" s="6" t="s">
        <v>32</v>
      </c>
      <c r="D972" s="6" t="s">
        <v>33</v>
      </c>
      <c r="E972" s="6" t="s">
        <v>34</v>
      </c>
      <c r="F972" s="6" t="s">
        <v>35</v>
      </c>
      <c r="G972" s="6" t="s">
        <v>35</v>
      </c>
      <c r="H972" t="s">
        <v>95</v>
      </c>
      <c r="I972" t="str">
        <f t="shared" si="80"/>
        <v>2019-01-01</v>
      </c>
      <c r="J972">
        <v>2019</v>
      </c>
      <c r="M972" t="s">
        <v>224</v>
      </c>
      <c r="N972" t="s">
        <v>221</v>
      </c>
      <c r="O972">
        <v>1</v>
      </c>
      <c r="P972">
        <v>1</v>
      </c>
      <c r="Q972" t="str">
        <f t="shared" si="77"/>
        <v>WR.1</v>
      </c>
      <c r="R972" t="str">
        <f t="shared" si="78"/>
        <v>WR.1.1</v>
      </c>
      <c r="S972" t="s">
        <v>258</v>
      </c>
      <c r="T972">
        <v>2526955</v>
      </c>
      <c r="V972" t="s">
        <v>222</v>
      </c>
      <c r="W972">
        <f>T972/1000</f>
        <v>2526.9549999999999</v>
      </c>
      <c r="X972" t="s">
        <v>782</v>
      </c>
      <c r="Y972" t="s">
        <v>1900</v>
      </c>
      <c r="Z972">
        <v>80</v>
      </c>
      <c r="AB972" t="s">
        <v>41</v>
      </c>
      <c r="AL972">
        <v>532</v>
      </c>
    </row>
    <row r="973" spans="1:38" ht="13.25" customHeight="1" x14ac:dyDescent="0.15">
      <c r="A973" t="s">
        <v>31</v>
      </c>
      <c r="B973" t="s">
        <v>30</v>
      </c>
      <c r="C973" s="6" t="s">
        <v>32</v>
      </c>
      <c r="D973" s="6" t="s">
        <v>33</v>
      </c>
      <c r="E973" s="6" t="s">
        <v>34</v>
      </c>
      <c r="F973" s="6" t="s">
        <v>35</v>
      </c>
      <c r="G973" s="6" t="s">
        <v>35</v>
      </c>
      <c r="H973" t="s">
        <v>95</v>
      </c>
      <c r="I973" t="str">
        <f t="shared" si="80"/>
        <v>2019-01-01</v>
      </c>
      <c r="J973">
        <v>2019</v>
      </c>
      <c r="M973" t="s">
        <v>1999</v>
      </c>
      <c r="N973" t="s">
        <v>221</v>
      </c>
      <c r="O973">
        <v>14</v>
      </c>
      <c r="P973">
        <v>1</v>
      </c>
      <c r="Q973" t="str">
        <f t="shared" si="77"/>
        <v>WR.14</v>
      </c>
      <c r="R973" t="str">
        <f t="shared" si="78"/>
        <v>WR.14.1</v>
      </c>
      <c r="S973" t="s">
        <v>263</v>
      </c>
      <c r="T973">
        <v>2266487</v>
      </c>
      <c r="V973" t="s">
        <v>222</v>
      </c>
      <c r="W973">
        <f>T973/1000</f>
        <v>2266.4870000000001</v>
      </c>
      <c r="X973" t="s">
        <v>782</v>
      </c>
      <c r="Y973" t="s">
        <v>1900</v>
      </c>
      <c r="Z973">
        <v>80</v>
      </c>
      <c r="AB973" t="s">
        <v>41</v>
      </c>
      <c r="AL973">
        <v>537</v>
      </c>
    </row>
    <row r="974" spans="1:38" ht="13.25" customHeight="1" x14ac:dyDescent="0.15">
      <c r="A974" t="s">
        <v>31</v>
      </c>
      <c r="B974" t="s">
        <v>30</v>
      </c>
      <c r="C974" s="6" t="s">
        <v>32</v>
      </c>
      <c r="D974" s="6" t="s">
        <v>33</v>
      </c>
      <c r="E974" s="6" t="s">
        <v>34</v>
      </c>
      <c r="F974" s="6" t="s">
        <v>35</v>
      </c>
      <c r="G974" s="6" t="s">
        <v>35</v>
      </c>
      <c r="H974" t="s">
        <v>95</v>
      </c>
      <c r="I974" t="str">
        <f t="shared" si="80"/>
        <v>2019-01-01</v>
      </c>
      <c r="J974">
        <v>2019</v>
      </c>
      <c r="M974" t="s">
        <v>219</v>
      </c>
      <c r="N974" t="s">
        <v>221</v>
      </c>
      <c r="O974">
        <v>2</v>
      </c>
      <c r="P974">
        <v>1</v>
      </c>
      <c r="Q974" t="str">
        <f t="shared" si="77"/>
        <v>WR.2</v>
      </c>
      <c r="R974" t="str">
        <f t="shared" si="78"/>
        <v>WR.2.1</v>
      </c>
      <c r="S974" t="s">
        <v>246</v>
      </c>
      <c r="T974">
        <v>4793443</v>
      </c>
      <c r="V974" t="s">
        <v>222</v>
      </c>
      <c r="W974">
        <f>T974/1000</f>
        <v>4793.4430000000002</v>
      </c>
      <c r="X974" t="s">
        <v>782</v>
      </c>
      <c r="Y974" t="s">
        <v>1900</v>
      </c>
      <c r="Z974">
        <v>80</v>
      </c>
      <c r="AB974" t="s">
        <v>41</v>
      </c>
      <c r="AL974">
        <v>521</v>
      </c>
    </row>
    <row r="975" spans="1:38" ht="13.25" customHeight="1" x14ac:dyDescent="0.15">
      <c r="A975" t="s">
        <v>31</v>
      </c>
      <c r="B975" t="s">
        <v>30</v>
      </c>
      <c r="C975" s="6" t="s">
        <v>32</v>
      </c>
      <c r="D975" s="6" t="s">
        <v>33</v>
      </c>
      <c r="E975" s="6" t="s">
        <v>34</v>
      </c>
      <c r="F975" s="6" t="s">
        <v>35</v>
      </c>
      <c r="G975" s="6" t="s">
        <v>35</v>
      </c>
      <c r="H975" t="s">
        <v>82</v>
      </c>
      <c r="I975" t="str">
        <f t="shared" si="80"/>
        <v>2019-01-01</v>
      </c>
      <c r="J975">
        <v>2019</v>
      </c>
      <c r="M975" t="s">
        <v>74</v>
      </c>
      <c r="N975" t="s">
        <v>38</v>
      </c>
      <c r="O975">
        <v>4</v>
      </c>
      <c r="P975">
        <v>8</v>
      </c>
      <c r="Q975" t="str">
        <f t="shared" si="77"/>
        <v>Em.4</v>
      </c>
      <c r="R975" t="str">
        <f t="shared" si="78"/>
        <v>Em.4.8</v>
      </c>
      <c r="S975" t="s">
        <v>83</v>
      </c>
      <c r="T975">
        <v>16</v>
      </c>
      <c r="V975" t="s">
        <v>73</v>
      </c>
      <c r="W975">
        <f t="shared" ref="W975:W1006" si="82">T975</f>
        <v>16</v>
      </c>
      <c r="X975" t="s">
        <v>73</v>
      </c>
      <c r="Y975" t="s">
        <v>1900</v>
      </c>
      <c r="Z975">
        <v>76</v>
      </c>
      <c r="AB975" t="s">
        <v>41</v>
      </c>
      <c r="AL975">
        <v>198</v>
      </c>
    </row>
    <row r="976" spans="1:38" ht="13.25" customHeight="1" x14ac:dyDescent="0.15">
      <c r="A976" t="s">
        <v>31</v>
      </c>
      <c r="B976" t="s">
        <v>30</v>
      </c>
      <c r="C976" s="6" t="s">
        <v>32</v>
      </c>
      <c r="D976" s="6" t="s">
        <v>33</v>
      </c>
      <c r="E976" s="6" t="s">
        <v>34</v>
      </c>
      <c r="F976" s="6" t="s">
        <v>35</v>
      </c>
      <c r="G976" s="6" t="s">
        <v>35</v>
      </c>
      <c r="I976" t="str">
        <f t="shared" si="80"/>
        <v>2019-01-01</v>
      </c>
      <c r="J976">
        <v>2019</v>
      </c>
      <c r="M976" t="s">
        <v>154</v>
      </c>
      <c r="N976" t="s">
        <v>38</v>
      </c>
      <c r="O976">
        <v>17</v>
      </c>
      <c r="P976">
        <v>1</v>
      </c>
      <c r="Q976" t="str">
        <f t="shared" si="77"/>
        <v>Em.17</v>
      </c>
      <c r="R976" t="str">
        <f t="shared" si="78"/>
        <v>Em.17.1</v>
      </c>
      <c r="S976" t="s">
        <v>155</v>
      </c>
      <c r="T976">
        <v>1721</v>
      </c>
      <c r="V976" t="s">
        <v>73</v>
      </c>
      <c r="W976">
        <f t="shared" si="82"/>
        <v>1721</v>
      </c>
      <c r="X976" t="s">
        <v>73</v>
      </c>
      <c r="Y976" t="s">
        <v>1900</v>
      </c>
      <c r="Z976">
        <v>77</v>
      </c>
      <c r="AB976" t="s">
        <v>41</v>
      </c>
      <c r="AL976">
        <v>289</v>
      </c>
    </row>
    <row r="977" spans="1:38" ht="13.25" customHeight="1" x14ac:dyDescent="0.15">
      <c r="A977" t="s">
        <v>31</v>
      </c>
      <c r="B977" t="s">
        <v>30</v>
      </c>
      <c r="C977" s="6" t="s">
        <v>32</v>
      </c>
      <c r="D977" s="6" t="s">
        <v>33</v>
      </c>
      <c r="E977" s="6" t="s">
        <v>34</v>
      </c>
      <c r="F977" s="6" t="s">
        <v>35</v>
      </c>
      <c r="G977" s="6" t="s">
        <v>35</v>
      </c>
      <c r="I977" t="str">
        <f t="shared" si="80"/>
        <v>2019-01-01</v>
      </c>
      <c r="J977">
        <v>2019</v>
      </c>
      <c r="M977" t="s">
        <v>1995</v>
      </c>
      <c r="N977" t="s">
        <v>123</v>
      </c>
      <c r="O977">
        <v>4</v>
      </c>
      <c r="P977">
        <v>3</v>
      </c>
      <c r="Q977" t="str">
        <f t="shared" si="77"/>
        <v>OE.4</v>
      </c>
      <c r="R977" t="str">
        <f t="shared" si="78"/>
        <v>OE.4.3</v>
      </c>
      <c r="S977" t="s">
        <v>130</v>
      </c>
      <c r="T977">
        <v>8397</v>
      </c>
      <c r="V977" t="s">
        <v>73</v>
      </c>
      <c r="W977">
        <f t="shared" si="82"/>
        <v>8397</v>
      </c>
      <c r="X977" t="s">
        <v>73</v>
      </c>
      <c r="Y977" t="s">
        <v>1900</v>
      </c>
      <c r="Z977">
        <v>75</v>
      </c>
      <c r="AB977" t="s">
        <v>41</v>
      </c>
      <c r="AL977">
        <v>139</v>
      </c>
    </row>
    <row r="978" spans="1:38" ht="13.25" customHeight="1" x14ac:dyDescent="0.15">
      <c r="A978" t="s">
        <v>31</v>
      </c>
      <c r="B978" t="s">
        <v>30</v>
      </c>
      <c r="C978" s="6" t="s">
        <v>32</v>
      </c>
      <c r="D978" s="6" t="s">
        <v>33</v>
      </c>
      <c r="E978" s="6" t="s">
        <v>34</v>
      </c>
      <c r="F978" s="6" t="s">
        <v>35</v>
      </c>
      <c r="G978" s="6" t="s">
        <v>35</v>
      </c>
      <c r="I978" t="str">
        <f t="shared" si="80"/>
        <v>2019-01-01</v>
      </c>
      <c r="J978">
        <v>2019</v>
      </c>
      <c r="M978" t="s">
        <v>109</v>
      </c>
      <c r="N978" t="s">
        <v>107</v>
      </c>
      <c r="O978">
        <v>1</v>
      </c>
      <c r="P978">
        <v>4</v>
      </c>
      <c r="Q978" t="str">
        <f t="shared" si="77"/>
        <v>EF.1</v>
      </c>
      <c r="R978" t="str">
        <f t="shared" si="78"/>
        <v>EF.1.4</v>
      </c>
      <c r="S978" t="s">
        <v>110</v>
      </c>
      <c r="T978">
        <v>9744834</v>
      </c>
      <c r="V978" t="s">
        <v>108</v>
      </c>
      <c r="W978">
        <f t="shared" si="82"/>
        <v>9744834</v>
      </c>
      <c r="X978" t="s">
        <v>108</v>
      </c>
      <c r="Y978" t="s">
        <v>1900</v>
      </c>
      <c r="Z978">
        <v>74</v>
      </c>
      <c r="AA978">
        <v>7</v>
      </c>
      <c r="AB978" t="s">
        <v>41</v>
      </c>
      <c r="AL978">
        <v>94</v>
      </c>
    </row>
    <row r="979" spans="1:38" ht="13.25" customHeight="1" x14ac:dyDescent="0.15">
      <c r="A979" t="s">
        <v>31</v>
      </c>
      <c r="B979" t="s">
        <v>30</v>
      </c>
      <c r="C979" s="6" t="s">
        <v>32</v>
      </c>
      <c r="D979" s="6" t="s">
        <v>33</v>
      </c>
      <c r="E979" s="6" t="s">
        <v>34</v>
      </c>
      <c r="F979" s="6" t="s">
        <v>35</v>
      </c>
      <c r="G979" s="6" t="s">
        <v>35</v>
      </c>
      <c r="I979" t="str">
        <f t="shared" si="80"/>
        <v>2019-01-01</v>
      </c>
      <c r="J979">
        <v>2019</v>
      </c>
      <c r="M979" t="s">
        <v>1953</v>
      </c>
      <c r="N979" t="s">
        <v>107</v>
      </c>
      <c r="O979">
        <v>1</v>
      </c>
      <c r="P979">
        <v>26</v>
      </c>
      <c r="Q979" t="str">
        <f t="shared" si="77"/>
        <v>EF.1</v>
      </c>
      <c r="R979" t="str">
        <f t="shared" si="78"/>
        <v>EF.1.26</v>
      </c>
      <c r="S979" t="s">
        <v>1922</v>
      </c>
      <c r="T979">
        <v>69</v>
      </c>
      <c r="V979" t="s">
        <v>108</v>
      </c>
      <c r="W979">
        <f t="shared" si="82"/>
        <v>69</v>
      </c>
      <c r="X979" t="s">
        <v>108</v>
      </c>
      <c r="Y979" t="s">
        <v>1900</v>
      </c>
      <c r="Z979">
        <v>78</v>
      </c>
      <c r="AB979" t="s">
        <v>41</v>
      </c>
      <c r="AL979">
        <v>350</v>
      </c>
    </row>
    <row r="980" spans="1:38" ht="13.25" customHeight="1" x14ac:dyDescent="0.15">
      <c r="A980" t="s">
        <v>31</v>
      </c>
      <c r="B980" t="s">
        <v>30</v>
      </c>
      <c r="C980" s="6" t="s">
        <v>32</v>
      </c>
      <c r="D980" s="6" t="s">
        <v>33</v>
      </c>
      <c r="E980" s="6" t="s">
        <v>34</v>
      </c>
      <c r="F980" s="6" t="s">
        <v>35</v>
      </c>
      <c r="G980" s="6" t="s">
        <v>35</v>
      </c>
      <c r="I980" t="str">
        <f t="shared" si="80"/>
        <v>2019-01-01</v>
      </c>
      <c r="J980">
        <v>2019</v>
      </c>
      <c r="M980" t="s">
        <v>131</v>
      </c>
      <c r="N980" t="s">
        <v>123</v>
      </c>
      <c r="O980">
        <v>1</v>
      </c>
      <c r="P980">
        <v>2</v>
      </c>
      <c r="Q980" t="str">
        <f t="shared" si="77"/>
        <v>OE.1</v>
      </c>
      <c r="R980" t="str">
        <f t="shared" si="78"/>
        <v>OE.1.2</v>
      </c>
      <c r="S980" t="s">
        <v>132</v>
      </c>
      <c r="T980">
        <v>14534</v>
      </c>
      <c r="V980" t="s">
        <v>73</v>
      </c>
      <c r="W980">
        <f t="shared" si="82"/>
        <v>14534</v>
      </c>
      <c r="X980" t="s">
        <v>73</v>
      </c>
      <c r="Y980" t="s">
        <v>1900</v>
      </c>
      <c r="Z980">
        <v>75</v>
      </c>
      <c r="AB980" t="s">
        <v>41</v>
      </c>
      <c r="AL980">
        <v>140</v>
      </c>
    </row>
    <row r="981" spans="1:38" ht="13.25" customHeight="1" x14ac:dyDescent="0.15">
      <c r="A981" t="s">
        <v>31</v>
      </c>
      <c r="B981" t="s">
        <v>30</v>
      </c>
      <c r="C981" s="6" t="s">
        <v>32</v>
      </c>
      <c r="D981" s="6" t="s">
        <v>33</v>
      </c>
      <c r="E981" s="6" t="s">
        <v>34</v>
      </c>
      <c r="F981" s="6" t="s">
        <v>35</v>
      </c>
      <c r="G981" s="6" t="s">
        <v>35</v>
      </c>
      <c r="I981" t="str">
        <f t="shared" si="80"/>
        <v>2019-01-01</v>
      </c>
      <c r="J981">
        <v>2019</v>
      </c>
      <c r="M981" t="s">
        <v>127</v>
      </c>
      <c r="N981" t="s">
        <v>123</v>
      </c>
      <c r="O981">
        <v>1</v>
      </c>
      <c r="P981">
        <v>1</v>
      </c>
      <c r="Q981" t="str">
        <f t="shared" si="77"/>
        <v>OE.1</v>
      </c>
      <c r="R981" t="str">
        <f t="shared" si="78"/>
        <v>OE.1.1</v>
      </c>
      <c r="S981" t="s">
        <v>128</v>
      </c>
      <c r="T981">
        <v>7563</v>
      </c>
      <c r="V981" t="s">
        <v>73</v>
      </c>
      <c r="W981">
        <f t="shared" si="82"/>
        <v>7563</v>
      </c>
      <c r="X981" t="s">
        <v>73</v>
      </c>
      <c r="Y981" t="s">
        <v>1900</v>
      </c>
      <c r="Z981">
        <v>75</v>
      </c>
      <c r="AB981" t="s">
        <v>41</v>
      </c>
      <c r="AL981">
        <v>138</v>
      </c>
    </row>
    <row r="982" spans="1:38" ht="13.25" customHeight="1" x14ac:dyDescent="0.15">
      <c r="A982" t="s">
        <v>31</v>
      </c>
      <c r="B982" t="s">
        <v>30</v>
      </c>
      <c r="C982" s="6" t="s">
        <v>32</v>
      </c>
      <c r="D982" s="6" t="s">
        <v>33</v>
      </c>
      <c r="E982" s="6" t="s">
        <v>34</v>
      </c>
      <c r="F982" s="6" t="s">
        <v>35</v>
      </c>
      <c r="G982" s="6" t="s">
        <v>35</v>
      </c>
      <c r="I982" t="str">
        <f t="shared" si="80"/>
        <v>2019-01-01</v>
      </c>
      <c r="J982">
        <v>2019</v>
      </c>
      <c r="M982" t="s">
        <v>1998</v>
      </c>
      <c r="N982" t="s">
        <v>123</v>
      </c>
      <c r="O982">
        <v>-2</v>
      </c>
      <c r="P982">
        <v>1</v>
      </c>
      <c r="Q982" t="str">
        <f t="shared" si="77"/>
        <v>OE.-2</v>
      </c>
      <c r="R982" t="str">
        <f t="shared" si="78"/>
        <v>OE.-2.1</v>
      </c>
      <c r="S982" t="s">
        <v>122</v>
      </c>
      <c r="T982">
        <v>12063</v>
      </c>
      <c r="V982" t="s">
        <v>73</v>
      </c>
      <c r="W982">
        <f t="shared" si="82"/>
        <v>12063</v>
      </c>
      <c r="X982" t="s">
        <v>73</v>
      </c>
      <c r="Y982" t="s">
        <v>1900</v>
      </c>
      <c r="Z982">
        <v>75</v>
      </c>
      <c r="AB982" t="s">
        <v>41</v>
      </c>
      <c r="AL982">
        <v>136</v>
      </c>
    </row>
    <row r="983" spans="1:38" ht="13.25" customHeight="1" x14ac:dyDescent="0.15">
      <c r="A983" t="s">
        <v>31</v>
      </c>
      <c r="B983" t="s">
        <v>30</v>
      </c>
      <c r="C983" s="6" t="s">
        <v>32</v>
      </c>
      <c r="D983" s="6" t="s">
        <v>33</v>
      </c>
      <c r="E983" s="6" t="s">
        <v>34</v>
      </c>
      <c r="F983" s="6" t="s">
        <v>35</v>
      </c>
      <c r="G983" s="6" t="s">
        <v>35</v>
      </c>
      <c r="I983" t="str">
        <f t="shared" si="80"/>
        <v>2019-01-01</v>
      </c>
      <c r="J983">
        <v>2019</v>
      </c>
      <c r="M983" t="s">
        <v>169</v>
      </c>
      <c r="N983" t="s">
        <v>107</v>
      </c>
      <c r="O983">
        <v>1</v>
      </c>
      <c r="P983">
        <v>15</v>
      </c>
      <c r="Q983" t="str">
        <f t="shared" si="77"/>
        <v>EF.1</v>
      </c>
      <c r="R983" t="str">
        <f t="shared" si="78"/>
        <v>EF.1.15</v>
      </c>
      <c r="S983" t="s">
        <v>170</v>
      </c>
      <c r="V983" t="s">
        <v>108</v>
      </c>
      <c r="W983">
        <f t="shared" si="82"/>
        <v>0</v>
      </c>
      <c r="X983" t="s">
        <v>108</v>
      </c>
      <c r="Y983" t="s">
        <v>1900</v>
      </c>
      <c r="Z983">
        <v>78</v>
      </c>
      <c r="AA983" t="s">
        <v>171</v>
      </c>
      <c r="AB983" t="s">
        <v>41</v>
      </c>
      <c r="AL983">
        <v>346</v>
      </c>
    </row>
    <row r="984" spans="1:38" ht="13.25" customHeight="1" x14ac:dyDescent="0.15">
      <c r="A984" t="s">
        <v>31</v>
      </c>
      <c r="B984" t="s">
        <v>30</v>
      </c>
      <c r="C984" s="6" t="s">
        <v>32</v>
      </c>
      <c r="D984" s="6" t="s">
        <v>33</v>
      </c>
      <c r="E984" s="6" t="s">
        <v>34</v>
      </c>
      <c r="F984" s="6" t="s">
        <v>35</v>
      </c>
      <c r="G984" s="6" t="s">
        <v>35</v>
      </c>
      <c r="I984" t="str">
        <f t="shared" si="80"/>
        <v>2019-01-01</v>
      </c>
      <c r="J984">
        <v>2019</v>
      </c>
      <c r="M984" t="s">
        <v>175</v>
      </c>
      <c r="N984" t="s">
        <v>107</v>
      </c>
      <c r="O984">
        <v>1</v>
      </c>
      <c r="P984">
        <v>17</v>
      </c>
      <c r="Q984" t="str">
        <f t="shared" si="77"/>
        <v>EF.1</v>
      </c>
      <c r="R984" t="str">
        <f t="shared" si="78"/>
        <v>EF.1.17</v>
      </c>
      <c r="S984" t="s">
        <v>176</v>
      </c>
      <c r="V984" t="s">
        <v>108</v>
      </c>
      <c r="W984">
        <f t="shared" si="82"/>
        <v>0</v>
      </c>
      <c r="X984" t="s">
        <v>108</v>
      </c>
      <c r="Y984" t="s">
        <v>1900</v>
      </c>
      <c r="Z984">
        <v>78</v>
      </c>
      <c r="AA984" t="s">
        <v>177</v>
      </c>
      <c r="AB984" t="s">
        <v>41</v>
      </c>
      <c r="AL984">
        <v>348</v>
      </c>
    </row>
    <row r="985" spans="1:38" ht="13.25" customHeight="1" x14ac:dyDescent="0.15">
      <c r="A985" t="s">
        <v>31</v>
      </c>
      <c r="B985" t="s">
        <v>30</v>
      </c>
      <c r="C985" s="6" t="s">
        <v>32</v>
      </c>
      <c r="D985" s="6" t="s">
        <v>33</v>
      </c>
      <c r="E985" s="6" t="s">
        <v>34</v>
      </c>
      <c r="F985" s="6" t="s">
        <v>35</v>
      </c>
      <c r="G985" s="6" t="s">
        <v>35</v>
      </c>
      <c r="I985" t="str">
        <f t="shared" si="80"/>
        <v>2019-01-01</v>
      </c>
      <c r="J985">
        <v>2019</v>
      </c>
      <c r="M985" t="s">
        <v>178</v>
      </c>
      <c r="N985" t="s">
        <v>107</v>
      </c>
      <c r="O985">
        <v>1</v>
      </c>
      <c r="P985">
        <v>18</v>
      </c>
      <c r="Q985" t="str">
        <f t="shared" si="77"/>
        <v>EF.1</v>
      </c>
      <c r="R985" t="str">
        <f t="shared" si="78"/>
        <v>EF.1.18</v>
      </c>
      <c r="S985" t="s">
        <v>179</v>
      </c>
      <c r="V985" t="s">
        <v>108</v>
      </c>
      <c r="W985">
        <f t="shared" si="82"/>
        <v>0</v>
      </c>
      <c r="X985" t="s">
        <v>108</v>
      </c>
      <c r="Y985" t="s">
        <v>1900</v>
      </c>
      <c r="Z985">
        <v>78</v>
      </c>
      <c r="AA985" t="s">
        <v>180</v>
      </c>
      <c r="AB985" t="s">
        <v>41</v>
      </c>
      <c r="AL985">
        <v>349</v>
      </c>
    </row>
    <row r="986" spans="1:38" ht="13.25" customHeight="1" x14ac:dyDescent="0.15">
      <c r="A986" t="s">
        <v>31</v>
      </c>
      <c r="B986" t="s">
        <v>30</v>
      </c>
      <c r="C986" s="6" t="s">
        <v>32</v>
      </c>
      <c r="D986" s="6" t="s">
        <v>33</v>
      </c>
      <c r="E986" s="6" t="s">
        <v>34</v>
      </c>
      <c r="F986" s="6" t="s">
        <v>35</v>
      </c>
      <c r="G986" s="6" t="s">
        <v>35</v>
      </c>
      <c r="I986" t="str">
        <f t="shared" si="80"/>
        <v>2019-01-01</v>
      </c>
      <c r="J986">
        <v>2019</v>
      </c>
      <c r="M986" t="s">
        <v>172</v>
      </c>
      <c r="N986" t="s">
        <v>107</v>
      </c>
      <c r="O986">
        <v>1</v>
      </c>
      <c r="P986">
        <v>16</v>
      </c>
      <c r="Q986" t="str">
        <f t="shared" si="77"/>
        <v>EF.1</v>
      </c>
      <c r="R986" t="str">
        <f t="shared" si="78"/>
        <v>EF.1.16</v>
      </c>
      <c r="S986" t="s">
        <v>173</v>
      </c>
      <c r="V986" t="s">
        <v>108</v>
      </c>
      <c r="W986">
        <f t="shared" si="82"/>
        <v>0</v>
      </c>
      <c r="X986" t="s">
        <v>108</v>
      </c>
      <c r="Y986" t="s">
        <v>1900</v>
      </c>
      <c r="Z986">
        <v>78</v>
      </c>
      <c r="AA986" t="s">
        <v>174</v>
      </c>
      <c r="AB986" t="s">
        <v>41</v>
      </c>
      <c r="AL986">
        <v>347</v>
      </c>
    </row>
    <row r="987" spans="1:38" ht="13.25" customHeight="1" x14ac:dyDescent="0.15">
      <c r="A987" t="s">
        <v>31</v>
      </c>
      <c r="B987" t="s">
        <v>30</v>
      </c>
      <c r="C987" s="6" t="s">
        <v>32</v>
      </c>
      <c r="D987" s="6" t="s">
        <v>33</v>
      </c>
      <c r="E987" s="6" t="s">
        <v>34</v>
      </c>
      <c r="F987" s="6" t="s">
        <v>35</v>
      </c>
      <c r="G987" s="6" t="s">
        <v>35</v>
      </c>
      <c r="I987" t="str">
        <f t="shared" si="80"/>
        <v>2019-01-01</v>
      </c>
      <c r="J987">
        <v>2019</v>
      </c>
      <c r="M987" t="s">
        <v>1961</v>
      </c>
      <c r="N987" t="s">
        <v>107</v>
      </c>
      <c r="O987">
        <v>1</v>
      </c>
      <c r="P987">
        <v>30</v>
      </c>
      <c r="Q987" t="str">
        <f t="shared" si="77"/>
        <v>EF.1</v>
      </c>
      <c r="R987" t="str">
        <f t="shared" si="78"/>
        <v>EF.1.30</v>
      </c>
      <c r="S987" t="s">
        <v>216</v>
      </c>
      <c r="T987">
        <v>52937</v>
      </c>
      <c r="U987" t="s">
        <v>165</v>
      </c>
      <c r="V987" t="s">
        <v>108</v>
      </c>
      <c r="W987">
        <f t="shared" si="82"/>
        <v>52937</v>
      </c>
      <c r="X987" t="s">
        <v>108</v>
      </c>
      <c r="Y987" t="s">
        <v>1900</v>
      </c>
      <c r="Z987">
        <v>79</v>
      </c>
      <c r="AB987" t="s">
        <v>41</v>
      </c>
      <c r="AL987">
        <v>441</v>
      </c>
    </row>
    <row r="988" spans="1:38" ht="13.25" customHeight="1" x14ac:dyDescent="0.15">
      <c r="A988" t="s">
        <v>31</v>
      </c>
      <c r="B988" t="s">
        <v>30</v>
      </c>
      <c r="C988" s="6" t="s">
        <v>32</v>
      </c>
      <c r="D988" s="6" t="s">
        <v>33</v>
      </c>
      <c r="E988" s="6" t="s">
        <v>34</v>
      </c>
      <c r="F988" s="6" t="s">
        <v>35</v>
      </c>
      <c r="G988" s="6" t="s">
        <v>35</v>
      </c>
      <c r="I988" t="str">
        <f t="shared" si="80"/>
        <v>2019-01-01</v>
      </c>
      <c r="J988">
        <v>2019</v>
      </c>
      <c r="M988" t="s">
        <v>169</v>
      </c>
      <c r="N988" t="s">
        <v>107</v>
      </c>
      <c r="O988">
        <v>1</v>
      </c>
      <c r="P988">
        <v>15</v>
      </c>
      <c r="Q988" t="str">
        <f t="shared" si="77"/>
        <v>EF.1</v>
      </c>
      <c r="R988" t="str">
        <f t="shared" si="78"/>
        <v>EF.1.15</v>
      </c>
      <c r="S988" t="s">
        <v>211</v>
      </c>
      <c r="U988" t="s">
        <v>165</v>
      </c>
      <c r="V988" t="s">
        <v>108</v>
      </c>
      <c r="W988">
        <f t="shared" si="82"/>
        <v>0</v>
      </c>
      <c r="X988" t="s">
        <v>108</v>
      </c>
      <c r="Y988" t="s">
        <v>1900</v>
      </c>
      <c r="Z988">
        <v>79</v>
      </c>
      <c r="AB988" t="s">
        <v>41</v>
      </c>
      <c r="AL988">
        <v>436</v>
      </c>
    </row>
    <row r="989" spans="1:38" ht="13.25" customHeight="1" x14ac:dyDescent="0.15">
      <c r="A989" t="s">
        <v>31</v>
      </c>
      <c r="B989" t="s">
        <v>30</v>
      </c>
      <c r="C989" s="6" t="s">
        <v>32</v>
      </c>
      <c r="D989" s="6" t="s">
        <v>33</v>
      </c>
      <c r="E989" s="6" t="s">
        <v>34</v>
      </c>
      <c r="F989" s="6" t="s">
        <v>35</v>
      </c>
      <c r="G989" s="6" t="s">
        <v>35</v>
      </c>
      <c r="I989" t="str">
        <f t="shared" si="80"/>
        <v>2019-01-01</v>
      </c>
      <c r="J989">
        <v>2019</v>
      </c>
      <c r="M989" t="s">
        <v>1955</v>
      </c>
      <c r="N989" t="s">
        <v>107</v>
      </c>
      <c r="O989">
        <v>1</v>
      </c>
      <c r="P989">
        <v>27</v>
      </c>
      <c r="Q989" t="str">
        <f t="shared" si="77"/>
        <v>EF.1</v>
      </c>
      <c r="R989" t="str">
        <f t="shared" si="78"/>
        <v>EF.1.27</v>
      </c>
      <c r="S989" t="s">
        <v>213</v>
      </c>
      <c r="T989">
        <v>152034</v>
      </c>
      <c r="U989" t="s">
        <v>165</v>
      </c>
      <c r="V989" t="s">
        <v>108</v>
      </c>
      <c r="W989">
        <f t="shared" si="82"/>
        <v>152034</v>
      </c>
      <c r="X989" t="s">
        <v>108</v>
      </c>
      <c r="Y989" t="s">
        <v>1900</v>
      </c>
      <c r="Z989">
        <v>79</v>
      </c>
      <c r="AB989" t="s">
        <v>41</v>
      </c>
      <c r="AL989">
        <v>438</v>
      </c>
    </row>
    <row r="990" spans="1:38" ht="13.25" customHeight="1" x14ac:dyDescent="0.15">
      <c r="A990" t="s">
        <v>31</v>
      </c>
      <c r="B990" t="s">
        <v>30</v>
      </c>
      <c r="C990" s="6" t="s">
        <v>32</v>
      </c>
      <c r="D990" s="6" t="s">
        <v>33</v>
      </c>
      <c r="E990" s="6" t="s">
        <v>34</v>
      </c>
      <c r="F990" s="6" t="s">
        <v>35</v>
      </c>
      <c r="G990" s="6" t="s">
        <v>35</v>
      </c>
      <c r="I990" t="str">
        <f t="shared" si="80"/>
        <v>2019-01-01</v>
      </c>
      <c r="J990">
        <v>2019</v>
      </c>
      <c r="M990" t="s">
        <v>1959</v>
      </c>
      <c r="N990" t="s">
        <v>107</v>
      </c>
      <c r="O990">
        <v>1</v>
      </c>
      <c r="P990">
        <v>29</v>
      </c>
      <c r="Q990" t="str">
        <f t="shared" si="77"/>
        <v>EF.1</v>
      </c>
      <c r="R990" t="str">
        <f t="shared" si="78"/>
        <v>EF.1.29</v>
      </c>
      <c r="S990" t="s">
        <v>215</v>
      </c>
      <c r="T990">
        <v>43474</v>
      </c>
      <c r="U990" t="s">
        <v>165</v>
      </c>
      <c r="V990" t="s">
        <v>108</v>
      </c>
      <c r="W990">
        <f t="shared" si="82"/>
        <v>43474</v>
      </c>
      <c r="X990" t="s">
        <v>108</v>
      </c>
      <c r="Y990" t="s">
        <v>1900</v>
      </c>
      <c r="Z990">
        <v>79</v>
      </c>
      <c r="AB990" t="s">
        <v>41</v>
      </c>
      <c r="AL990">
        <v>440</v>
      </c>
    </row>
    <row r="991" spans="1:38" ht="13.25" customHeight="1" x14ac:dyDescent="0.15">
      <c r="A991" t="s">
        <v>31</v>
      </c>
      <c r="B991" t="s">
        <v>30</v>
      </c>
      <c r="C991" s="6" t="s">
        <v>32</v>
      </c>
      <c r="D991" s="6" t="s">
        <v>33</v>
      </c>
      <c r="E991" s="6" t="s">
        <v>34</v>
      </c>
      <c r="F991" s="6" t="s">
        <v>35</v>
      </c>
      <c r="G991" s="6" t="s">
        <v>35</v>
      </c>
      <c r="I991" t="str">
        <f t="shared" si="80"/>
        <v>2019-01-01</v>
      </c>
      <c r="J991">
        <v>2019</v>
      </c>
      <c r="M991" t="s">
        <v>1962</v>
      </c>
      <c r="N991" t="s">
        <v>107</v>
      </c>
      <c r="O991">
        <v>1</v>
      </c>
      <c r="P991">
        <v>31</v>
      </c>
      <c r="Q991" t="str">
        <f t="shared" si="77"/>
        <v>EF.1</v>
      </c>
      <c r="R991" t="str">
        <f t="shared" si="78"/>
        <v>EF.1.31</v>
      </c>
      <c r="S991" t="s">
        <v>217</v>
      </c>
      <c r="T991">
        <v>12002</v>
      </c>
      <c r="U991" t="s">
        <v>165</v>
      </c>
      <c r="V991" t="s">
        <v>108</v>
      </c>
      <c r="W991">
        <f t="shared" si="82"/>
        <v>12002</v>
      </c>
      <c r="X991" t="s">
        <v>108</v>
      </c>
      <c r="Y991" t="s">
        <v>1900</v>
      </c>
      <c r="Z991">
        <v>79</v>
      </c>
      <c r="AB991" t="s">
        <v>41</v>
      </c>
      <c r="AL991">
        <v>442</v>
      </c>
    </row>
    <row r="992" spans="1:38" ht="13.25" customHeight="1" x14ac:dyDescent="0.15">
      <c r="A992" t="s">
        <v>31</v>
      </c>
      <c r="B992" t="s">
        <v>30</v>
      </c>
      <c r="C992" s="6" t="s">
        <v>32</v>
      </c>
      <c r="D992" s="6" t="s">
        <v>33</v>
      </c>
      <c r="E992" s="6" t="s">
        <v>34</v>
      </c>
      <c r="F992" s="6" t="s">
        <v>35</v>
      </c>
      <c r="G992" s="6" t="s">
        <v>35</v>
      </c>
      <c r="I992" t="str">
        <f t="shared" si="80"/>
        <v>2019-01-01</v>
      </c>
      <c r="J992">
        <v>2019</v>
      </c>
      <c r="M992" t="s">
        <v>1956</v>
      </c>
      <c r="N992" t="s">
        <v>107</v>
      </c>
      <c r="O992">
        <v>1</v>
      </c>
      <c r="P992">
        <v>28</v>
      </c>
      <c r="Q992" t="str">
        <f t="shared" si="77"/>
        <v>EF.1</v>
      </c>
      <c r="R992" t="str">
        <f t="shared" si="78"/>
        <v>EF.1.28</v>
      </c>
      <c r="S992" t="s">
        <v>214</v>
      </c>
      <c r="T992">
        <v>47437</v>
      </c>
      <c r="U992" t="s">
        <v>165</v>
      </c>
      <c r="V992" t="s">
        <v>108</v>
      </c>
      <c r="W992">
        <f t="shared" si="82"/>
        <v>47437</v>
      </c>
      <c r="X992" t="s">
        <v>108</v>
      </c>
      <c r="Y992" t="s">
        <v>1900</v>
      </c>
      <c r="Z992">
        <v>79</v>
      </c>
      <c r="AB992" t="s">
        <v>41</v>
      </c>
      <c r="AL992">
        <v>439</v>
      </c>
    </row>
    <row r="993" spans="1:38" ht="13.25" customHeight="1" x14ac:dyDescent="0.15">
      <c r="A993" t="s">
        <v>31</v>
      </c>
      <c r="B993" t="s">
        <v>30</v>
      </c>
      <c r="C993" s="6" t="s">
        <v>32</v>
      </c>
      <c r="D993" s="6" t="s">
        <v>33</v>
      </c>
      <c r="E993" s="6" t="s">
        <v>34</v>
      </c>
      <c r="F993" s="6" t="s">
        <v>35</v>
      </c>
      <c r="G993" s="6" t="s">
        <v>35</v>
      </c>
      <c r="I993" t="str">
        <f t="shared" si="80"/>
        <v>2019-01-01</v>
      </c>
      <c r="J993">
        <v>2019</v>
      </c>
      <c r="M993" t="s">
        <v>175</v>
      </c>
      <c r="N993" t="s">
        <v>107</v>
      </c>
      <c r="O993">
        <v>1</v>
      </c>
      <c r="P993">
        <v>17</v>
      </c>
      <c r="Q993" t="str">
        <f t="shared" si="77"/>
        <v>EF.1</v>
      </c>
      <c r="R993" t="str">
        <f t="shared" si="78"/>
        <v>EF.1.17</v>
      </c>
      <c r="S993" t="s">
        <v>212</v>
      </c>
      <c r="T993">
        <v>196644</v>
      </c>
      <c r="U993" t="s">
        <v>165</v>
      </c>
      <c r="V993" t="s">
        <v>108</v>
      </c>
      <c r="W993">
        <f t="shared" si="82"/>
        <v>196644</v>
      </c>
      <c r="X993" t="s">
        <v>108</v>
      </c>
      <c r="Y993" t="s">
        <v>1900</v>
      </c>
      <c r="Z993">
        <v>79</v>
      </c>
      <c r="AB993" t="s">
        <v>41</v>
      </c>
      <c r="AL993">
        <v>437</v>
      </c>
    </row>
    <row r="994" spans="1:38" ht="13.25" customHeight="1" x14ac:dyDescent="0.15">
      <c r="A994" t="s">
        <v>31</v>
      </c>
      <c r="B994" t="s">
        <v>30</v>
      </c>
      <c r="C994" s="6" t="s">
        <v>32</v>
      </c>
      <c r="D994" s="6" t="s">
        <v>33</v>
      </c>
      <c r="E994" s="6" t="s">
        <v>34</v>
      </c>
      <c r="F994" s="6" t="s">
        <v>35</v>
      </c>
      <c r="G994" s="6" t="s">
        <v>35</v>
      </c>
      <c r="I994" t="str">
        <f t="shared" si="80"/>
        <v>2019-01-01</v>
      </c>
      <c r="J994">
        <v>2019</v>
      </c>
      <c r="M994" t="s">
        <v>152</v>
      </c>
      <c r="N994" t="s">
        <v>38</v>
      </c>
      <c r="O994">
        <v>17</v>
      </c>
      <c r="P994">
        <v>10</v>
      </c>
      <c r="Q994" t="str">
        <f t="shared" si="77"/>
        <v>Em.17</v>
      </c>
      <c r="R994" t="str">
        <f t="shared" si="78"/>
        <v>Em.17.10</v>
      </c>
      <c r="S994" t="s">
        <v>135</v>
      </c>
      <c r="T994">
        <v>215</v>
      </c>
      <c r="V994" t="s">
        <v>73</v>
      </c>
      <c r="W994">
        <f t="shared" si="82"/>
        <v>215</v>
      </c>
      <c r="X994" t="s">
        <v>73</v>
      </c>
      <c r="Y994" t="s">
        <v>1900</v>
      </c>
      <c r="Z994">
        <v>77</v>
      </c>
      <c r="AB994" t="s">
        <v>41</v>
      </c>
      <c r="AL994">
        <v>273</v>
      </c>
    </row>
    <row r="995" spans="1:38" ht="13.25" customHeight="1" x14ac:dyDescent="0.15">
      <c r="A995" t="s">
        <v>31</v>
      </c>
      <c r="B995" t="s">
        <v>30</v>
      </c>
      <c r="C995" s="6" t="s">
        <v>32</v>
      </c>
      <c r="D995" s="6" t="s">
        <v>33</v>
      </c>
      <c r="E995" s="6" t="s">
        <v>34</v>
      </c>
      <c r="F995" s="6" t="s">
        <v>35</v>
      </c>
      <c r="G995" s="6" t="s">
        <v>35</v>
      </c>
      <c r="I995" t="str">
        <f t="shared" si="80"/>
        <v>2019-01-01</v>
      </c>
      <c r="J995">
        <v>2019</v>
      </c>
      <c r="M995" t="s">
        <v>119</v>
      </c>
      <c r="N995" t="s">
        <v>107</v>
      </c>
      <c r="O995">
        <v>1</v>
      </c>
      <c r="P995">
        <v>13</v>
      </c>
      <c r="Q995" t="str">
        <f t="shared" si="77"/>
        <v>EF.1</v>
      </c>
      <c r="R995" t="str">
        <f t="shared" si="78"/>
        <v>EF.1.13</v>
      </c>
      <c r="S995" t="s">
        <v>1919</v>
      </c>
      <c r="T995">
        <v>587</v>
      </c>
      <c r="V995" t="s">
        <v>108</v>
      </c>
      <c r="W995">
        <f t="shared" si="82"/>
        <v>587</v>
      </c>
      <c r="X995" t="s">
        <v>108</v>
      </c>
      <c r="Y995" t="s">
        <v>1900</v>
      </c>
      <c r="Z995">
        <v>74</v>
      </c>
      <c r="AB995" t="s">
        <v>41</v>
      </c>
      <c r="AL995">
        <v>99</v>
      </c>
    </row>
    <row r="996" spans="1:38" ht="13.25" customHeight="1" x14ac:dyDescent="0.15">
      <c r="A996" t="s">
        <v>31</v>
      </c>
      <c r="B996" t="s">
        <v>30</v>
      </c>
      <c r="C996" s="6" t="s">
        <v>32</v>
      </c>
      <c r="D996" s="6" t="s">
        <v>33</v>
      </c>
      <c r="E996" s="6" t="s">
        <v>34</v>
      </c>
      <c r="F996" s="6" t="s">
        <v>35</v>
      </c>
      <c r="G996" s="6" t="s">
        <v>35</v>
      </c>
      <c r="I996" t="str">
        <f t="shared" si="80"/>
        <v>2019-01-01</v>
      </c>
      <c r="J996">
        <v>2019</v>
      </c>
      <c r="M996" t="s">
        <v>111</v>
      </c>
      <c r="N996" t="s">
        <v>107</v>
      </c>
      <c r="O996">
        <v>1</v>
      </c>
      <c r="P996">
        <v>10</v>
      </c>
      <c r="Q996" t="str">
        <f t="shared" si="77"/>
        <v>EF.1</v>
      </c>
      <c r="R996" t="str">
        <f t="shared" si="78"/>
        <v>EF.1.10</v>
      </c>
      <c r="S996" t="s">
        <v>1915</v>
      </c>
      <c r="T996">
        <v>504527</v>
      </c>
      <c r="V996" t="s">
        <v>108</v>
      </c>
      <c r="W996">
        <f t="shared" si="82"/>
        <v>504527</v>
      </c>
      <c r="X996" t="s">
        <v>108</v>
      </c>
      <c r="Y996" t="s">
        <v>1900</v>
      </c>
      <c r="Z996">
        <v>74</v>
      </c>
      <c r="AA996" t="s">
        <v>1916</v>
      </c>
      <c r="AB996" t="s">
        <v>41</v>
      </c>
      <c r="AL996">
        <v>95</v>
      </c>
    </row>
    <row r="997" spans="1:38" ht="13.25" customHeight="1" x14ac:dyDescent="0.15">
      <c r="A997" t="s">
        <v>31</v>
      </c>
      <c r="B997" t="s">
        <v>30</v>
      </c>
      <c r="C997" s="6" t="s">
        <v>32</v>
      </c>
      <c r="D997" s="6" t="s">
        <v>33</v>
      </c>
      <c r="E997" s="6" t="s">
        <v>34</v>
      </c>
      <c r="F997" s="6" t="s">
        <v>35</v>
      </c>
      <c r="G997" s="6" t="s">
        <v>35</v>
      </c>
      <c r="I997" t="str">
        <f t="shared" si="80"/>
        <v>2019-01-01</v>
      </c>
      <c r="J997">
        <v>2019</v>
      </c>
      <c r="M997" t="s">
        <v>156</v>
      </c>
      <c r="N997" t="s">
        <v>38</v>
      </c>
      <c r="O997">
        <v>17</v>
      </c>
      <c r="P997">
        <v>2</v>
      </c>
      <c r="Q997" t="str">
        <f t="shared" si="77"/>
        <v>Em.17</v>
      </c>
      <c r="R997" t="str">
        <f t="shared" si="78"/>
        <v>Em.17.2</v>
      </c>
      <c r="S997" t="s">
        <v>157</v>
      </c>
      <c r="T997">
        <v>579</v>
      </c>
      <c r="V997" t="s">
        <v>73</v>
      </c>
      <c r="W997">
        <f t="shared" si="82"/>
        <v>579</v>
      </c>
      <c r="X997" t="s">
        <v>73</v>
      </c>
      <c r="Y997" t="s">
        <v>1900</v>
      </c>
      <c r="Z997">
        <v>77</v>
      </c>
      <c r="AB997" t="s">
        <v>41</v>
      </c>
      <c r="AL997">
        <v>290</v>
      </c>
    </row>
    <row r="998" spans="1:38" ht="13.25" customHeight="1" x14ac:dyDescent="0.15">
      <c r="A998" t="s">
        <v>31</v>
      </c>
      <c r="B998" t="s">
        <v>30</v>
      </c>
      <c r="C998" s="6" t="s">
        <v>32</v>
      </c>
      <c r="D998" s="6" t="s">
        <v>33</v>
      </c>
      <c r="E998" s="6" t="s">
        <v>34</v>
      </c>
      <c r="F998" s="6" t="s">
        <v>35</v>
      </c>
      <c r="G998" s="6" t="s">
        <v>35</v>
      </c>
      <c r="I998" t="str">
        <f t="shared" si="80"/>
        <v>2019-01-01</v>
      </c>
      <c r="J998">
        <v>2019</v>
      </c>
      <c r="M998" t="s">
        <v>594</v>
      </c>
      <c r="N998" t="s">
        <v>107</v>
      </c>
      <c r="O998">
        <v>2</v>
      </c>
      <c r="P998">
        <v>7</v>
      </c>
      <c r="Q998" t="str">
        <f t="shared" si="77"/>
        <v>EF.2</v>
      </c>
      <c r="R998" t="str">
        <f t="shared" si="78"/>
        <v>EF.2.7</v>
      </c>
      <c r="S998" t="s">
        <v>1920</v>
      </c>
      <c r="T998" s="115">
        <v>1</v>
      </c>
      <c r="V998" t="s">
        <v>108</v>
      </c>
      <c r="W998">
        <f t="shared" si="82"/>
        <v>1</v>
      </c>
      <c r="X998" t="s">
        <v>108</v>
      </c>
      <c r="Y998" t="s">
        <v>1900</v>
      </c>
      <c r="Z998">
        <v>74</v>
      </c>
      <c r="AB998" t="s">
        <v>41</v>
      </c>
      <c r="AL998">
        <v>100</v>
      </c>
    </row>
    <row r="999" spans="1:38" ht="13.25" customHeight="1" x14ac:dyDescent="0.15">
      <c r="A999" t="s">
        <v>31</v>
      </c>
      <c r="B999" t="s">
        <v>30</v>
      </c>
      <c r="C999" s="6" t="s">
        <v>32</v>
      </c>
      <c r="D999" s="6" t="s">
        <v>33</v>
      </c>
      <c r="E999" s="6" t="s">
        <v>34</v>
      </c>
      <c r="F999" s="6" t="s">
        <v>35</v>
      </c>
      <c r="G999" s="6" t="s">
        <v>35</v>
      </c>
      <c r="I999" t="str">
        <f t="shared" si="80"/>
        <v>2019-01-01</v>
      </c>
      <c r="J999">
        <v>2019</v>
      </c>
      <c r="M999" t="s">
        <v>774</v>
      </c>
      <c r="N999" t="s">
        <v>38</v>
      </c>
      <c r="O999">
        <v>17</v>
      </c>
      <c r="P999">
        <v>11</v>
      </c>
      <c r="Q999" t="str">
        <f t="shared" si="77"/>
        <v>Em.17</v>
      </c>
      <c r="R999" t="str">
        <f t="shared" si="78"/>
        <v>Em.17.11</v>
      </c>
      <c r="S999" t="s">
        <v>153</v>
      </c>
      <c r="T999">
        <v>8</v>
      </c>
      <c r="V999" t="s">
        <v>73</v>
      </c>
      <c r="W999">
        <f t="shared" si="82"/>
        <v>8</v>
      </c>
      <c r="X999" t="s">
        <v>73</v>
      </c>
      <c r="Y999" t="s">
        <v>1900</v>
      </c>
      <c r="Z999">
        <v>77</v>
      </c>
      <c r="AB999" t="s">
        <v>41</v>
      </c>
      <c r="AL999">
        <v>288</v>
      </c>
    </row>
    <row r="1000" spans="1:38" ht="13.25" customHeight="1" x14ac:dyDescent="0.15">
      <c r="A1000" t="s">
        <v>31</v>
      </c>
      <c r="B1000" t="s">
        <v>30</v>
      </c>
      <c r="C1000" s="6" t="s">
        <v>32</v>
      </c>
      <c r="D1000" s="6" t="s">
        <v>33</v>
      </c>
      <c r="E1000" s="6" t="s">
        <v>34</v>
      </c>
      <c r="F1000" s="6" t="s">
        <v>35</v>
      </c>
      <c r="G1000" s="6" t="s">
        <v>35</v>
      </c>
      <c r="I1000" t="str">
        <f t="shared" si="80"/>
        <v>2019-01-01</v>
      </c>
      <c r="J1000">
        <v>2019</v>
      </c>
      <c r="M1000" t="s">
        <v>117</v>
      </c>
      <c r="N1000" t="s">
        <v>107</v>
      </c>
      <c r="O1000">
        <v>1</v>
      </c>
      <c r="P1000">
        <v>12</v>
      </c>
      <c r="Q1000" t="str">
        <f t="shared" si="77"/>
        <v>EF.1</v>
      </c>
      <c r="R1000" t="str">
        <f t="shared" si="78"/>
        <v>EF.1.12</v>
      </c>
      <c r="S1000" t="s">
        <v>1918</v>
      </c>
      <c r="V1000" t="s">
        <v>108</v>
      </c>
      <c r="W1000">
        <f t="shared" si="82"/>
        <v>0</v>
      </c>
      <c r="X1000" t="s">
        <v>108</v>
      </c>
      <c r="Y1000" t="s">
        <v>1900</v>
      </c>
      <c r="Z1000">
        <v>74</v>
      </c>
      <c r="AB1000" t="s">
        <v>41</v>
      </c>
      <c r="AL1000">
        <v>98</v>
      </c>
    </row>
    <row r="1001" spans="1:38" ht="13.25" customHeight="1" x14ac:dyDescent="0.15">
      <c r="A1001" t="s">
        <v>31</v>
      </c>
      <c r="B1001" t="s">
        <v>30</v>
      </c>
      <c r="C1001" s="6" t="s">
        <v>32</v>
      </c>
      <c r="D1001" s="6" t="s">
        <v>33</v>
      </c>
      <c r="E1001" s="6" t="s">
        <v>34</v>
      </c>
      <c r="F1001" s="6" t="s">
        <v>35</v>
      </c>
      <c r="G1001" s="6" t="s">
        <v>35</v>
      </c>
      <c r="I1001" t="str">
        <f t="shared" si="80"/>
        <v>2019-01-01</v>
      </c>
      <c r="J1001">
        <v>2019</v>
      </c>
      <c r="M1001" t="s">
        <v>125</v>
      </c>
      <c r="N1001" t="s">
        <v>123</v>
      </c>
      <c r="O1001">
        <v>4</v>
      </c>
      <c r="P1001">
        <v>1</v>
      </c>
      <c r="Q1001" t="str">
        <f t="shared" si="77"/>
        <v>OE.4</v>
      </c>
      <c r="R1001" t="str">
        <f t="shared" si="78"/>
        <v>OE.4.1</v>
      </c>
      <c r="S1001" t="s">
        <v>126</v>
      </c>
      <c r="T1001">
        <v>48364</v>
      </c>
      <c r="V1001" t="s">
        <v>73</v>
      </c>
      <c r="W1001">
        <f t="shared" si="82"/>
        <v>48364</v>
      </c>
      <c r="X1001" t="s">
        <v>73</v>
      </c>
      <c r="Y1001" t="s">
        <v>1900</v>
      </c>
      <c r="Z1001">
        <v>75</v>
      </c>
      <c r="AB1001" t="s">
        <v>41</v>
      </c>
      <c r="AL1001">
        <v>137</v>
      </c>
    </row>
    <row r="1002" spans="1:38" ht="13.25" customHeight="1" x14ac:dyDescent="0.15">
      <c r="A1002" t="s">
        <v>31</v>
      </c>
      <c r="B1002" t="s">
        <v>30</v>
      </c>
      <c r="C1002" s="6" t="s">
        <v>32</v>
      </c>
      <c r="D1002" s="6" t="s">
        <v>33</v>
      </c>
      <c r="E1002" s="6" t="s">
        <v>34</v>
      </c>
      <c r="F1002" s="6" t="s">
        <v>35</v>
      </c>
      <c r="G1002" s="6" t="s">
        <v>35</v>
      </c>
      <c r="I1002" t="str">
        <f t="shared" si="80"/>
        <v>2019-01-01</v>
      </c>
      <c r="J1002">
        <v>2019</v>
      </c>
      <c r="M1002" t="s">
        <v>129</v>
      </c>
      <c r="N1002" t="s">
        <v>123</v>
      </c>
      <c r="O1002">
        <v>4</v>
      </c>
      <c r="P1002">
        <v>2</v>
      </c>
      <c r="Q1002" t="str">
        <f t="shared" si="77"/>
        <v>OE.4</v>
      </c>
      <c r="R1002" t="str">
        <f t="shared" si="78"/>
        <v>OE.4.2</v>
      </c>
      <c r="S1002" t="s">
        <v>134</v>
      </c>
      <c r="T1002">
        <v>7280</v>
      </c>
      <c r="V1002" t="s">
        <v>73</v>
      </c>
      <c r="W1002">
        <f t="shared" si="82"/>
        <v>7280</v>
      </c>
      <c r="X1002" t="s">
        <v>73</v>
      </c>
      <c r="Y1002" t="s">
        <v>1900</v>
      </c>
      <c r="Z1002">
        <v>75</v>
      </c>
      <c r="AB1002" t="s">
        <v>41</v>
      </c>
      <c r="AL1002">
        <v>141</v>
      </c>
    </row>
    <row r="1003" spans="1:38" ht="13.25" customHeight="1" x14ac:dyDescent="0.15">
      <c r="A1003" t="s">
        <v>31</v>
      </c>
      <c r="B1003" t="s">
        <v>30</v>
      </c>
      <c r="C1003" s="6" t="s">
        <v>32</v>
      </c>
      <c r="D1003" s="6" t="s">
        <v>33</v>
      </c>
      <c r="E1003" s="6" t="s">
        <v>34</v>
      </c>
      <c r="F1003" s="6" t="s">
        <v>35</v>
      </c>
      <c r="G1003" s="6" t="s">
        <v>35</v>
      </c>
      <c r="I1003" t="str">
        <f t="shared" si="80"/>
        <v>2019-01-01</v>
      </c>
      <c r="J1003">
        <v>2019</v>
      </c>
      <c r="M1003" t="s">
        <v>115</v>
      </c>
      <c r="N1003" t="s">
        <v>107</v>
      </c>
      <c r="O1003">
        <v>1</v>
      </c>
      <c r="P1003">
        <v>11</v>
      </c>
      <c r="Q1003" t="str">
        <f t="shared" si="77"/>
        <v>EF.1</v>
      </c>
      <c r="R1003" t="str">
        <f t="shared" si="78"/>
        <v>EF.1.11</v>
      </c>
      <c r="S1003" t="s">
        <v>116</v>
      </c>
      <c r="T1003">
        <v>8744247</v>
      </c>
      <c r="V1003" t="s">
        <v>108</v>
      </c>
      <c r="W1003">
        <f t="shared" si="82"/>
        <v>8744247</v>
      </c>
      <c r="X1003" t="s">
        <v>108</v>
      </c>
      <c r="Y1003" t="s">
        <v>1900</v>
      </c>
      <c r="Z1003">
        <v>74</v>
      </c>
      <c r="AB1003" t="s">
        <v>41</v>
      </c>
      <c r="AL1003">
        <v>97</v>
      </c>
    </row>
    <row r="1004" spans="1:38" ht="13.25" customHeight="1" x14ac:dyDescent="0.15">
      <c r="A1004" t="s">
        <v>31</v>
      </c>
      <c r="B1004" t="s">
        <v>30</v>
      </c>
      <c r="C1004" s="6" t="s">
        <v>32</v>
      </c>
      <c r="D1004" s="6" t="s">
        <v>33</v>
      </c>
      <c r="E1004" s="6" t="s">
        <v>34</v>
      </c>
      <c r="F1004" s="6" t="s">
        <v>35</v>
      </c>
      <c r="G1004" s="6" t="s">
        <v>35</v>
      </c>
      <c r="I1004" t="str">
        <f t="shared" si="80"/>
        <v>2019-01-01</v>
      </c>
      <c r="J1004">
        <v>2019</v>
      </c>
      <c r="M1004" t="s">
        <v>192</v>
      </c>
      <c r="N1004" t="s">
        <v>107</v>
      </c>
      <c r="O1004">
        <v>1</v>
      </c>
      <c r="P1004">
        <v>22</v>
      </c>
      <c r="Q1004" t="str">
        <f t="shared" si="77"/>
        <v>EF.1</v>
      </c>
      <c r="R1004" t="str">
        <f t="shared" si="78"/>
        <v>EF.1.22</v>
      </c>
      <c r="S1004" t="s">
        <v>193</v>
      </c>
      <c r="T1004">
        <v>2347</v>
      </c>
      <c r="V1004" t="s">
        <v>108</v>
      </c>
      <c r="W1004">
        <f t="shared" si="82"/>
        <v>2347</v>
      </c>
      <c r="X1004" t="s">
        <v>108</v>
      </c>
      <c r="Y1004" t="s">
        <v>1900</v>
      </c>
      <c r="Z1004">
        <v>79</v>
      </c>
      <c r="AA1004" t="s">
        <v>194</v>
      </c>
      <c r="AB1004" t="s">
        <v>41</v>
      </c>
      <c r="AL1004">
        <v>391</v>
      </c>
    </row>
    <row r="1005" spans="1:38" ht="13.25" customHeight="1" x14ac:dyDescent="0.15">
      <c r="A1005" t="s">
        <v>31</v>
      </c>
      <c r="B1005" t="s">
        <v>30</v>
      </c>
      <c r="C1005" s="6" t="s">
        <v>32</v>
      </c>
      <c r="D1005" s="6" t="s">
        <v>33</v>
      </c>
      <c r="E1005" s="6" t="s">
        <v>34</v>
      </c>
      <c r="F1005" s="6" t="s">
        <v>35</v>
      </c>
      <c r="G1005" s="6" t="s">
        <v>35</v>
      </c>
      <c r="I1005" t="str">
        <f t="shared" si="80"/>
        <v>2019-01-01</v>
      </c>
      <c r="J1005">
        <v>2019</v>
      </c>
      <c r="M1005" t="s">
        <v>198</v>
      </c>
      <c r="N1005" t="s">
        <v>107</v>
      </c>
      <c r="O1005">
        <v>1</v>
      </c>
      <c r="P1005">
        <v>24</v>
      </c>
      <c r="Q1005" t="str">
        <f t="shared" si="77"/>
        <v>EF.1</v>
      </c>
      <c r="R1005" t="str">
        <f t="shared" si="78"/>
        <v>EF.1.24</v>
      </c>
      <c r="S1005" t="s">
        <v>199</v>
      </c>
      <c r="T1005">
        <v>461586</v>
      </c>
      <c r="V1005" t="s">
        <v>108</v>
      </c>
      <c r="W1005">
        <f t="shared" si="82"/>
        <v>461586</v>
      </c>
      <c r="X1005" t="s">
        <v>108</v>
      </c>
      <c r="Y1005" t="s">
        <v>1900</v>
      </c>
      <c r="Z1005">
        <v>79</v>
      </c>
      <c r="AA1005" t="s">
        <v>200</v>
      </c>
      <c r="AB1005" t="s">
        <v>41</v>
      </c>
      <c r="AL1005">
        <v>393</v>
      </c>
    </row>
    <row r="1006" spans="1:38" ht="13.25" customHeight="1" x14ac:dyDescent="0.15">
      <c r="A1006" t="s">
        <v>31</v>
      </c>
      <c r="B1006" t="s">
        <v>30</v>
      </c>
      <c r="C1006" s="6" t="s">
        <v>32</v>
      </c>
      <c r="D1006" s="6" t="s">
        <v>33</v>
      </c>
      <c r="E1006" s="6" t="s">
        <v>34</v>
      </c>
      <c r="F1006" s="6" t="s">
        <v>35</v>
      </c>
      <c r="G1006" s="6" t="s">
        <v>35</v>
      </c>
      <c r="I1006" t="str">
        <f t="shared" si="80"/>
        <v>2019-01-01</v>
      </c>
      <c r="J1006">
        <v>2019</v>
      </c>
      <c r="M1006" t="s">
        <v>195</v>
      </c>
      <c r="N1006" t="s">
        <v>107</v>
      </c>
      <c r="O1006">
        <v>1</v>
      </c>
      <c r="P1006">
        <v>23</v>
      </c>
      <c r="Q1006" t="str">
        <f t="shared" si="77"/>
        <v>EF.1</v>
      </c>
      <c r="R1006" t="str">
        <f t="shared" si="78"/>
        <v>EF.1.23</v>
      </c>
      <c r="S1006" t="s">
        <v>196</v>
      </c>
      <c r="T1006">
        <v>309873</v>
      </c>
      <c r="V1006" t="s">
        <v>108</v>
      </c>
      <c r="W1006">
        <f t="shared" si="82"/>
        <v>309873</v>
      </c>
      <c r="X1006" t="s">
        <v>108</v>
      </c>
      <c r="Y1006" t="s">
        <v>1900</v>
      </c>
      <c r="Z1006">
        <v>79</v>
      </c>
      <c r="AA1006" t="s">
        <v>197</v>
      </c>
      <c r="AB1006" t="s">
        <v>41</v>
      </c>
      <c r="AL1006">
        <v>392</v>
      </c>
    </row>
    <row r="1007" spans="1:38" ht="13.25" customHeight="1" x14ac:dyDescent="0.15">
      <c r="A1007" t="s">
        <v>31</v>
      </c>
      <c r="B1007" t="s">
        <v>30</v>
      </c>
      <c r="C1007" s="6" t="s">
        <v>32</v>
      </c>
      <c r="D1007" s="6" t="s">
        <v>33</v>
      </c>
      <c r="E1007" s="6" t="s">
        <v>34</v>
      </c>
      <c r="F1007" s="6" t="s">
        <v>35</v>
      </c>
      <c r="G1007" s="6" t="s">
        <v>35</v>
      </c>
      <c r="I1007" t="str">
        <f t="shared" si="80"/>
        <v>2019-01-01</v>
      </c>
      <c r="J1007">
        <v>2019</v>
      </c>
      <c r="M1007" t="s">
        <v>189</v>
      </c>
      <c r="N1007" t="s">
        <v>107</v>
      </c>
      <c r="O1007">
        <v>1</v>
      </c>
      <c r="P1007">
        <v>21</v>
      </c>
      <c r="Q1007" t="str">
        <f t="shared" ref="Q1007:Q1070" si="83">_xlfn.CONCAT($N1007,".",$O1007)</f>
        <v>EF.1</v>
      </c>
      <c r="R1007" t="str">
        <f t="shared" ref="R1007:R1070" si="84">_xlfn.CONCAT($N1007,".",$O1007,".",$P1007)</f>
        <v>EF.1.21</v>
      </c>
      <c r="S1007" t="s">
        <v>190</v>
      </c>
      <c r="V1007" t="s">
        <v>108</v>
      </c>
      <c r="W1007">
        <f t="shared" ref="W1007:W1041" si="85">T1007</f>
        <v>0</v>
      </c>
      <c r="X1007" t="s">
        <v>108</v>
      </c>
      <c r="Y1007" t="s">
        <v>1900</v>
      </c>
      <c r="Z1007">
        <v>79</v>
      </c>
      <c r="AA1007" t="s">
        <v>191</v>
      </c>
      <c r="AB1007" t="s">
        <v>41</v>
      </c>
      <c r="AL1007">
        <v>390</v>
      </c>
    </row>
    <row r="1008" spans="1:38" ht="13.25" customHeight="1" x14ac:dyDescent="0.15">
      <c r="A1008" t="s">
        <v>31</v>
      </c>
      <c r="B1008" t="s">
        <v>30</v>
      </c>
      <c r="C1008" s="6" t="s">
        <v>32</v>
      </c>
      <c r="D1008" s="6" t="s">
        <v>33</v>
      </c>
      <c r="E1008" s="6" t="s">
        <v>34</v>
      </c>
      <c r="F1008" s="6" t="s">
        <v>35</v>
      </c>
      <c r="G1008" s="6" t="s">
        <v>35</v>
      </c>
      <c r="I1008" t="str">
        <f t="shared" si="80"/>
        <v>2019-01-01</v>
      </c>
      <c r="J1008">
        <v>2019</v>
      </c>
      <c r="M1008" t="s">
        <v>201</v>
      </c>
      <c r="N1008" t="s">
        <v>107</v>
      </c>
      <c r="O1008">
        <v>1</v>
      </c>
      <c r="P1008">
        <v>25</v>
      </c>
      <c r="Q1008" t="str">
        <f t="shared" si="83"/>
        <v>EF.1</v>
      </c>
      <c r="R1008" t="str">
        <f t="shared" si="84"/>
        <v>EF.1.25</v>
      </c>
      <c r="S1008" t="s">
        <v>202</v>
      </c>
      <c r="T1008">
        <v>228612</v>
      </c>
      <c r="V1008" t="s">
        <v>108</v>
      </c>
      <c r="W1008">
        <f t="shared" si="85"/>
        <v>228612</v>
      </c>
      <c r="X1008" t="s">
        <v>108</v>
      </c>
      <c r="Y1008" t="s">
        <v>1900</v>
      </c>
      <c r="Z1008">
        <v>79</v>
      </c>
      <c r="AA1008" t="s">
        <v>203</v>
      </c>
      <c r="AB1008" t="s">
        <v>41</v>
      </c>
      <c r="AL1008">
        <v>394</v>
      </c>
    </row>
    <row r="1009" spans="1:38" ht="13.25" customHeight="1" x14ac:dyDescent="0.15">
      <c r="A1009" t="s">
        <v>31</v>
      </c>
      <c r="B1009" t="s">
        <v>30</v>
      </c>
      <c r="C1009" s="6" t="s">
        <v>32</v>
      </c>
      <c r="D1009" s="6" t="s">
        <v>33</v>
      </c>
      <c r="E1009" s="6" t="s">
        <v>34</v>
      </c>
      <c r="F1009" s="6" t="s">
        <v>35</v>
      </c>
      <c r="G1009" s="6" t="s">
        <v>35</v>
      </c>
      <c r="I1009" t="str">
        <f t="shared" si="80"/>
        <v>2019-01-01</v>
      </c>
      <c r="J1009">
        <v>2019</v>
      </c>
      <c r="M1009" t="s">
        <v>186</v>
      </c>
      <c r="N1009" t="s">
        <v>107</v>
      </c>
      <c r="O1009">
        <v>1</v>
      </c>
      <c r="P1009">
        <v>20</v>
      </c>
      <c r="Q1009" t="str">
        <f t="shared" si="83"/>
        <v>EF.1</v>
      </c>
      <c r="R1009" t="str">
        <f t="shared" si="84"/>
        <v>EF.1.20</v>
      </c>
      <c r="S1009" t="s">
        <v>187</v>
      </c>
      <c r="T1009">
        <v>7742416</v>
      </c>
      <c r="V1009" t="s">
        <v>108</v>
      </c>
      <c r="W1009">
        <f t="shared" si="85"/>
        <v>7742416</v>
      </c>
      <c r="X1009" t="s">
        <v>108</v>
      </c>
      <c r="Y1009" t="s">
        <v>1900</v>
      </c>
      <c r="Z1009">
        <v>79</v>
      </c>
      <c r="AA1009" t="s">
        <v>188</v>
      </c>
      <c r="AB1009" t="s">
        <v>41</v>
      </c>
      <c r="AL1009">
        <v>389</v>
      </c>
    </row>
    <row r="1010" spans="1:38" ht="13.25" customHeight="1" x14ac:dyDescent="0.15">
      <c r="A1010" t="s">
        <v>31</v>
      </c>
      <c r="B1010" t="s">
        <v>30</v>
      </c>
      <c r="C1010" s="6" t="s">
        <v>32</v>
      </c>
      <c r="D1010" s="6" t="s">
        <v>33</v>
      </c>
      <c r="E1010" s="6" t="s">
        <v>34</v>
      </c>
      <c r="F1010" s="6" t="s">
        <v>35</v>
      </c>
      <c r="G1010" s="6" t="s">
        <v>35</v>
      </c>
      <c r="I1010" t="str">
        <f t="shared" si="80"/>
        <v>2019-01-01</v>
      </c>
      <c r="J1010">
        <v>2019</v>
      </c>
      <c r="M1010" t="s">
        <v>113</v>
      </c>
      <c r="N1010" t="s">
        <v>107</v>
      </c>
      <c r="O1010">
        <v>1</v>
      </c>
      <c r="P1010">
        <v>8</v>
      </c>
      <c r="Q1010" t="str">
        <f t="shared" si="83"/>
        <v>EF.1</v>
      </c>
      <c r="R1010" t="str">
        <f t="shared" si="84"/>
        <v>EF.1.8</v>
      </c>
      <c r="S1010" t="s">
        <v>1917</v>
      </c>
      <c r="T1010">
        <v>8744834</v>
      </c>
      <c r="V1010" t="s">
        <v>108</v>
      </c>
      <c r="W1010">
        <f t="shared" si="85"/>
        <v>8744834</v>
      </c>
      <c r="X1010" t="s">
        <v>108</v>
      </c>
      <c r="Y1010" t="s">
        <v>1900</v>
      </c>
      <c r="Z1010">
        <v>74</v>
      </c>
      <c r="AB1010" t="s">
        <v>41</v>
      </c>
      <c r="AL1010">
        <v>96</v>
      </c>
    </row>
    <row r="1011" spans="1:38" ht="13.25" customHeight="1" x14ac:dyDescent="0.15">
      <c r="A1011" t="s">
        <v>31</v>
      </c>
      <c r="B1011" t="s">
        <v>30</v>
      </c>
      <c r="C1011" s="6" t="s">
        <v>32</v>
      </c>
      <c r="D1011" s="6" t="s">
        <v>33</v>
      </c>
      <c r="E1011" s="6" t="s">
        <v>34</v>
      </c>
      <c r="F1011" s="6" t="s">
        <v>35</v>
      </c>
      <c r="G1011" s="6" t="s">
        <v>35</v>
      </c>
      <c r="I1011" t="str">
        <f t="shared" si="80"/>
        <v>2019-01-01</v>
      </c>
      <c r="J1011">
        <v>2019</v>
      </c>
      <c r="M1011" t="s">
        <v>1950</v>
      </c>
      <c r="N1011" t="s">
        <v>123</v>
      </c>
      <c r="O1011">
        <v>13</v>
      </c>
      <c r="P1011">
        <v>1</v>
      </c>
      <c r="Q1011" t="str">
        <f t="shared" si="83"/>
        <v>OE.13</v>
      </c>
      <c r="R1011" t="str">
        <f t="shared" si="84"/>
        <v>OE.13.1</v>
      </c>
      <c r="S1011" t="s">
        <v>1921</v>
      </c>
      <c r="T1011">
        <v>1325</v>
      </c>
      <c r="V1011" t="s">
        <v>73</v>
      </c>
      <c r="W1011">
        <f t="shared" si="85"/>
        <v>1325</v>
      </c>
      <c r="X1011" t="s">
        <v>73</v>
      </c>
      <c r="Y1011" t="s">
        <v>1900</v>
      </c>
      <c r="Z1011">
        <v>75</v>
      </c>
      <c r="AB1011" t="s">
        <v>41</v>
      </c>
      <c r="AL1011">
        <v>135</v>
      </c>
    </row>
    <row r="1012" spans="1:38" ht="13.25" customHeight="1" x14ac:dyDescent="0.15">
      <c r="A1012" t="s">
        <v>31</v>
      </c>
      <c r="B1012" t="s">
        <v>30</v>
      </c>
      <c r="C1012" s="6" t="s">
        <v>32</v>
      </c>
      <c r="D1012" s="6" t="s">
        <v>33</v>
      </c>
      <c r="E1012" s="6" t="s">
        <v>34</v>
      </c>
      <c r="F1012" s="6" t="s">
        <v>35</v>
      </c>
      <c r="G1012" s="6" t="s">
        <v>35</v>
      </c>
      <c r="I1012" t="str">
        <f t="shared" si="80"/>
        <v>2019-01-01</v>
      </c>
      <c r="J1012">
        <v>2019</v>
      </c>
      <c r="M1012" t="s">
        <v>29</v>
      </c>
      <c r="N1012" t="s">
        <v>38</v>
      </c>
      <c r="O1012">
        <v>1</v>
      </c>
      <c r="P1012">
        <v>1</v>
      </c>
      <c r="Q1012" t="str">
        <f t="shared" si="83"/>
        <v>Em.1</v>
      </c>
      <c r="R1012" t="str">
        <f t="shared" si="84"/>
        <v>Em.1.1</v>
      </c>
      <c r="S1012" t="s">
        <v>37</v>
      </c>
      <c r="T1012">
        <v>117956</v>
      </c>
      <c r="V1012" t="s">
        <v>39</v>
      </c>
      <c r="W1012">
        <f t="shared" si="85"/>
        <v>117956</v>
      </c>
      <c r="X1012" t="s">
        <v>39</v>
      </c>
      <c r="Y1012" t="s">
        <v>1900</v>
      </c>
      <c r="Z1012">
        <v>73</v>
      </c>
      <c r="AA1012" t="s">
        <v>1901</v>
      </c>
      <c r="AB1012" t="s">
        <v>41</v>
      </c>
      <c r="AL1012">
        <v>31</v>
      </c>
    </row>
    <row r="1013" spans="1:38" ht="13.25" customHeight="1" x14ac:dyDescent="0.15">
      <c r="A1013" t="s">
        <v>31</v>
      </c>
      <c r="B1013" t="s">
        <v>30</v>
      </c>
      <c r="C1013" s="6" t="s">
        <v>32</v>
      </c>
      <c r="D1013" s="6" t="s">
        <v>33</v>
      </c>
      <c r="E1013" s="6" t="s">
        <v>34</v>
      </c>
      <c r="F1013" s="6" t="s">
        <v>35</v>
      </c>
      <c r="G1013" s="6" t="s">
        <v>35</v>
      </c>
      <c r="I1013" t="str">
        <f t="shared" si="80"/>
        <v>2019-01-01</v>
      </c>
      <c r="J1013">
        <v>2019</v>
      </c>
      <c r="M1013" t="s">
        <v>1988</v>
      </c>
      <c r="N1013" t="s">
        <v>38</v>
      </c>
      <c r="O1013">
        <v>13</v>
      </c>
      <c r="P1013">
        <v>40</v>
      </c>
      <c r="Q1013" t="str">
        <f t="shared" si="83"/>
        <v>Em.13</v>
      </c>
      <c r="R1013" t="str">
        <f t="shared" si="84"/>
        <v>Em.13.40</v>
      </c>
      <c r="S1013" t="s">
        <v>37</v>
      </c>
      <c r="T1013">
        <v>0.9</v>
      </c>
      <c r="V1013" t="s">
        <v>1914</v>
      </c>
      <c r="W1013">
        <f t="shared" si="85"/>
        <v>0.9</v>
      </c>
      <c r="X1013" t="s">
        <v>1914</v>
      </c>
      <c r="Y1013" t="s">
        <v>1900</v>
      </c>
      <c r="Z1013">
        <v>74</v>
      </c>
      <c r="AB1013" t="s">
        <v>41</v>
      </c>
      <c r="AL1013">
        <v>69</v>
      </c>
    </row>
    <row r="1014" spans="1:38" ht="13.25" customHeight="1" x14ac:dyDescent="0.15">
      <c r="A1014" t="s">
        <v>31</v>
      </c>
      <c r="B1014" t="s">
        <v>30</v>
      </c>
      <c r="C1014" s="6" t="s">
        <v>32</v>
      </c>
      <c r="D1014" s="6" t="s">
        <v>33</v>
      </c>
      <c r="E1014" s="6" t="s">
        <v>34</v>
      </c>
      <c r="F1014" s="6" t="s">
        <v>35</v>
      </c>
      <c r="G1014" s="6" t="s">
        <v>35</v>
      </c>
      <c r="I1014" t="str">
        <f t="shared" si="80"/>
        <v>2019-01-01</v>
      </c>
      <c r="J1014">
        <v>2019</v>
      </c>
      <c r="M1014" t="s">
        <v>74</v>
      </c>
      <c r="N1014" t="s">
        <v>38</v>
      </c>
      <c r="O1014">
        <v>4</v>
      </c>
      <c r="P1014">
        <v>8</v>
      </c>
      <c r="Q1014" t="str">
        <f t="shared" si="83"/>
        <v>Em.4</v>
      </c>
      <c r="R1014" t="str">
        <f t="shared" si="84"/>
        <v>Em.4.8</v>
      </c>
      <c r="S1014" t="s">
        <v>75</v>
      </c>
      <c r="T1014">
        <v>50</v>
      </c>
      <c r="V1014" t="s">
        <v>73</v>
      </c>
      <c r="W1014">
        <f t="shared" si="85"/>
        <v>50</v>
      </c>
      <c r="X1014" t="s">
        <v>73</v>
      </c>
      <c r="Y1014" t="s">
        <v>1900</v>
      </c>
      <c r="Z1014">
        <v>76</v>
      </c>
      <c r="AB1014" t="s">
        <v>41</v>
      </c>
      <c r="AL1014">
        <v>194</v>
      </c>
    </row>
    <row r="1015" spans="1:38" ht="13.25" customHeight="1" x14ac:dyDescent="0.15">
      <c r="A1015" t="s">
        <v>31</v>
      </c>
      <c r="B1015" t="s">
        <v>30</v>
      </c>
      <c r="C1015" s="6" t="s">
        <v>32</v>
      </c>
      <c r="D1015" s="6" t="s">
        <v>33</v>
      </c>
      <c r="E1015" s="6" t="s">
        <v>34</v>
      </c>
      <c r="F1015" s="6" t="s">
        <v>35</v>
      </c>
      <c r="G1015" s="6" t="s">
        <v>35</v>
      </c>
      <c r="I1015" t="str">
        <f t="shared" si="80"/>
        <v>2019-01-01</v>
      </c>
      <c r="J1015">
        <v>2019</v>
      </c>
      <c r="M1015" t="s">
        <v>70</v>
      </c>
      <c r="N1015" t="s">
        <v>38</v>
      </c>
      <c r="O1015">
        <v>4</v>
      </c>
      <c r="P1015">
        <v>7</v>
      </c>
      <c r="Q1015" t="str">
        <f t="shared" si="83"/>
        <v>Em.4</v>
      </c>
      <c r="R1015" t="str">
        <f t="shared" si="84"/>
        <v>Em.4.7</v>
      </c>
      <c r="S1015" t="s">
        <v>72</v>
      </c>
      <c r="T1015">
        <v>95667</v>
      </c>
      <c r="V1015" t="s">
        <v>73</v>
      </c>
      <c r="W1015">
        <f t="shared" si="85"/>
        <v>95667</v>
      </c>
      <c r="X1015" t="s">
        <v>73</v>
      </c>
      <c r="Y1015" t="s">
        <v>1900</v>
      </c>
      <c r="Z1015">
        <v>76</v>
      </c>
      <c r="AB1015" t="s">
        <v>41</v>
      </c>
      <c r="AL1015">
        <v>193</v>
      </c>
    </row>
    <row r="1016" spans="1:38" ht="13.25" customHeight="1" x14ac:dyDescent="0.15">
      <c r="A1016" t="s">
        <v>31</v>
      </c>
      <c r="B1016" t="s">
        <v>30</v>
      </c>
      <c r="C1016" s="6" t="s">
        <v>32</v>
      </c>
      <c r="D1016" s="6" t="s">
        <v>33</v>
      </c>
      <c r="E1016" s="6" t="s">
        <v>34</v>
      </c>
      <c r="F1016" s="6" t="s">
        <v>35</v>
      </c>
      <c r="G1016" s="6" t="s">
        <v>35</v>
      </c>
      <c r="I1016" t="str">
        <f t="shared" si="80"/>
        <v>2019-01-01</v>
      </c>
      <c r="J1016">
        <v>2019</v>
      </c>
      <c r="M1016" t="s">
        <v>86</v>
      </c>
      <c r="N1016" t="s">
        <v>38</v>
      </c>
      <c r="O1016">
        <v>4</v>
      </c>
      <c r="P1016">
        <v>10</v>
      </c>
      <c r="Q1016" t="str">
        <f t="shared" si="83"/>
        <v>Em.4</v>
      </c>
      <c r="R1016" t="str">
        <f t="shared" si="84"/>
        <v>Em.4.10</v>
      </c>
      <c r="S1016" t="s">
        <v>87</v>
      </c>
      <c r="T1016">
        <v>21951</v>
      </c>
      <c r="V1016" t="s">
        <v>73</v>
      </c>
      <c r="W1016">
        <f t="shared" si="85"/>
        <v>21951</v>
      </c>
      <c r="X1016" t="s">
        <v>73</v>
      </c>
      <c r="Y1016" t="s">
        <v>1900</v>
      </c>
      <c r="Z1016">
        <v>76</v>
      </c>
      <c r="AB1016" t="s">
        <v>41</v>
      </c>
      <c r="AL1016">
        <v>200</v>
      </c>
    </row>
    <row r="1017" spans="1:38" ht="13.25" customHeight="1" x14ac:dyDescent="0.15">
      <c r="A1017" t="s">
        <v>31</v>
      </c>
      <c r="B1017" t="s">
        <v>30</v>
      </c>
      <c r="C1017" s="6" t="s">
        <v>32</v>
      </c>
      <c r="D1017" s="6" t="s">
        <v>33</v>
      </c>
      <c r="E1017" s="6" t="s">
        <v>34</v>
      </c>
      <c r="F1017" s="6" t="s">
        <v>35</v>
      </c>
      <c r="G1017" s="6" t="s">
        <v>35</v>
      </c>
      <c r="I1017" t="str">
        <f t="shared" si="80"/>
        <v>2019-01-01</v>
      </c>
      <c r="J1017">
        <v>2019</v>
      </c>
      <c r="M1017" t="s">
        <v>84</v>
      </c>
      <c r="N1017" t="s">
        <v>38</v>
      </c>
      <c r="O1017">
        <v>4</v>
      </c>
      <c r="P1017">
        <v>9</v>
      </c>
      <c r="Q1017" t="str">
        <f t="shared" si="83"/>
        <v>Em.4</v>
      </c>
      <c r="R1017" t="str">
        <f t="shared" si="84"/>
        <v>Em.4.9</v>
      </c>
      <c r="S1017" t="s">
        <v>85</v>
      </c>
      <c r="T1017">
        <v>256</v>
      </c>
      <c r="V1017" t="s">
        <v>73</v>
      </c>
      <c r="W1017">
        <f t="shared" si="85"/>
        <v>256</v>
      </c>
      <c r="X1017" t="s">
        <v>73</v>
      </c>
      <c r="Y1017" t="s">
        <v>1900</v>
      </c>
      <c r="Z1017">
        <v>76</v>
      </c>
      <c r="AB1017" t="s">
        <v>41</v>
      </c>
      <c r="AL1017">
        <v>199</v>
      </c>
    </row>
    <row r="1018" spans="1:38" ht="13.25" customHeight="1" x14ac:dyDescent="0.15">
      <c r="A1018" t="s">
        <v>31</v>
      </c>
      <c r="B1018" t="s">
        <v>30</v>
      </c>
      <c r="C1018" s="6" t="s">
        <v>32</v>
      </c>
      <c r="D1018" s="6" t="s">
        <v>33</v>
      </c>
      <c r="E1018" s="6" t="s">
        <v>34</v>
      </c>
      <c r="F1018" s="6" t="s">
        <v>35</v>
      </c>
      <c r="G1018" s="6" t="s">
        <v>35</v>
      </c>
      <c r="I1018" t="str">
        <f t="shared" si="80"/>
        <v>2019-01-01</v>
      </c>
      <c r="J1018">
        <v>2019</v>
      </c>
      <c r="M1018" t="s">
        <v>88</v>
      </c>
      <c r="N1018" t="s">
        <v>38</v>
      </c>
      <c r="O1018">
        <v>4</v>
      </c>
      <c r="P1018">
        <v>11</v>
      </c>
      <c r="Q1018" t="str">
        <f t="shared" si="83"/>
        <v>Em.4</v>
      </c>
      <c r="R1018" t="str">
        <f t="shared" si="84"/>
        <v>Em.4.11</v>
      </c>
      <c r="S1018" t="s">
        <v>89</v>
      </c>
      <c r="V1018" t="s">
        <v>73</v>
      </c>
      <c r="W1018">
        <f t="shared" si="85"/>
        <v>0</v>
      </c>
      <c r="X1018" t="s">
        <v>73</v>
      </c>
      <c r="Y1018" t="s">
        <v>1900</v>
      </c>
      <c r="Z1018">
        <v>76</v>
      </c>
      <c r="AB1018" t="s">
        <v>41</v>
      </c>
      <c r="AL1018">
        <v>201</v>
      </c>
    </row>
    <row r="1019" spans="1:38" ht="13.25" customHeight="1" x14ac:dyDescent="0.15">
      <c r="A1019" t="s">
        <v>31</v>
      </c>
      <c r="B1019" t="s">
        <v>30</v>
      </c>
      <c r="C1019" s="6" t="s">
        <v>32</v>
      </c>
      <c r="D1019" s="6" t="s">
        <v>33</v>
      </c>
      <c r="E1019" s="6" t="s">
        <v>34</v>
      </c>
      <c r="F1019" s="6" t="s">
        <v>35</v>
      </c>
      <c r="G1019" s="6" t="s">
        <v>35</v>
      </c>
      <c r="I1019" t="str">
        <f t="shared" si="80"/>
        <v>2019-01-01</v>
      </c>
      <c r="J1019">
        <v>2019</v>
      </c>
      <c r="M1019" t="s">
        <v>90</v>
      </c>
      <c r="N1019" t="s">
        <v>38</v>
      </c>
      <c r="O1019">
        <v>4</v>
      </c>
      <c r="P1019">
        <v>12</v>
      </c>
      <c r="Q1019" t="str">
        <f t="shared" si="83"/>
        <v>Em.4</v>
      </c>
      <c r="R1019" t="str">
        <f t="shared" si="84"/>
        <v>Em.4.12</v>
      </c>
      <c r="S1019" t="s">
        <v>91</v>
      </c>
      <c r="T1019">
        <v>32</v>
      </c>
      <c r="V1019" t="s">
        <v>73</v>
      </c>
      <c r="W1019">
        <f t="shared" si="85"/>
        <v>32</v>
      </c>
      <c r="X1019" t="s">
        <v>73</v>
      </c>
      <c r="Y1019" t="s">
        <v>1900</v>
      </c>
      <c r="Z1019">
        <v>76</v>
      </c>
      <c r="AA1019">
        <v>13</v>
      </c>
      <c r="AB1019" t="s">
        <v>41</v>
      </c>
      <c r="AL1019">
        <v>202</v>
      </c>
    </row>
    <row r="1020" spans="1:38" ht="13.25" customHeight="1" x14ac:dyDescent="0.15">
      <c r="A1020" t="s">
        <v>31</v>
      </c>
      <c r="B1020" t="s">
        <v>30</v>
      </c>
      <c r="C1020" s="6" t="s">
        <v>32</v>
      </c>
      <c r="D1020" s="6" t="s">
        <v>33</v>
      </c>
      <c r="E1020" s="6" t="s">
        <v>34</v>
      </c>
      <c r="F1020" s="6" t="s">
        <v>35</v>
      </c>
      <c r="G1020" s="6" t="s">
        <v>35</v>
      </c>
      <c r="I1020" t="str">
        <f t="shared" si="80"/>
        <v>2019-01-01</v>
      </c>
      <c r="J1020">
        <v>2019</v>
      </c>
      <c r="M1020" t="s">
        <v>42</v>
      </c>
      <c r="N1020" t="s">
        <v>38</v>
      </c>
      <c r="O1020">
        <v>7</v>
      </c>
      <c r="P1020">
        <v>1</v>
      </c>
      <c r="Q1020" t="str">
        <f t="shared" si="83"/>
        <v>Em.7</v>
      </c>
      <c r="R1020" t="str">
        <f t="shared" si="84"/>
        <v>Em.7.1</v>
      </c>
      <c r="S1020" t="s">
        <v>43</v>
      </c>
      <c r="T1020">
        <v>3557518</v>
      </c>
      <c r="V1020" t="s">
        <v>39</v>
      </c>
      <c r="W1020">
        <f t="shared" si="85"/>
        <v>3557518</v>
      </c>
      <c r="X1020" t="s">
        <v>39</v>
      </c>
      <c r="Y1020" t="s">
        <v>1900</v>
      </c>
      <c r="Z1020">
        <v>73</v>
      </c>
      <c r="AA1020">
        <v>2</v>
      </c>
      <c r="AB1020" t="s">
        <v>41</v>
      </c>
      <c r="AL1020">
        <v>32</v>
      </c>
    </row>
    <row r="1021" spans="1:38" ht="13.25" customHeight="1" x14ac:dyDescent="0.15">
      <c r="A1021" t="s">
        <v>31</v>
      </c>
      <c r="B1021" t="s">
        <v>30</v>
      </c>
      <c r="C1021" s="6" t="s">
        <v>32</v>
      </c>
      <c r="D1021" s="6" t="s">
        <v>33</v>
      </c>
      <c r="E1021" s="6" t="s">
        <v>34</v>
      </c>
      <c r="F1021" s="6" t="s">
        <v>35</v>
      </c>
      <c r="G1021" s="6" t="s">
        <v>35</v>
      </c>
      <c r="I1021" t="str">
        <f t="shared" si="80"/>
        <v>2019-01-01</v>
      </c>
      <c r="J1021">
        <v>2019</v>
      </c>
      <c r="M1021" t="s">
        <v>1989</v>
      </c>
      <c r="N1021" t="s">
        <v>38</v>
      </c>
      <c r="O1021">
        <v>13</v>
      </c>
      <c r="P1021">
        <v>41</v>
      </c>
      <c r="Q1021" t="str">
        <f t="shared" si="83"/>
        <v>Em.13</v>
      </c>
      <c r="R1021" t="str">
        <f t="shared" si="84"/>
        <v>Em.13.41</v>
      </c>
      <c r="S1021" t="s">
        <v>43</v>
      </c>
      <c r="T1021">
        <v>28.3</v>
      </c>
      <c r="V1021" t="s">
        <v>1914</v>
      </c>
      <c r="W1021">
        <f t="shared" si="85"/>
        <v>28.3</v>
      </c>
      <c r="X1021" t="s">
        <v>1914</v>
      </c>
      <c r="Y1021" t="s">
        <v>1900</v>
      </c>
      <c r="Z1021">
        <v>74</v>
      </c>
      <c r="AB1021" t="s">
        <v>41</v>
      </c>
      <c r="AL1021">
        <v>70</v>
      </c>
    </row>
    <row r="1022" spans="1:38" ht="13.25" customHeight="1" x14ac:dyDescent="0.15">
      <c r="A1022" t="s">
        <v>31</v>
      </c>
      <c r="B1022" t="s">
        <v>30</v>
      </c>
      <c r="C1022" s="6" t="s">
        <v>32</v>
      </c>
      <c r="D1022" s="6" t="s">
        <v>33</v>
      </c>
      <c r="E1022" s="6" t="s">
        <v>34</v>
      </c>
      <c r="F1022" s="6" t="s">
        <v>35</v>
      </c>
      <c r="G1022" s="6" t="s">
        <v>35</v>
      </c>
      <c r="I1022" t="str">
        <f t="shared" si="80"/>
        <v>2019-01-01</v>
      </c>
      <c r="J1022">
        <v>2019</v>
      </c>
      <c r="M1022" t="s">
        <v>44</v>
      </c>
      <c r="N1022" t="s">
        <v>38</v>
      </c>
      <c r="O1022">
        <v>7</v>
      </c>
      <c r="P1022">
        <v>2</v>
      </c>
      <c r="Q1022" t="str">
        <f t="shared" si="83"/>
        <v>Em.7</v>
      </c>
      <c r="R1022" t="str">
        <f t="shared" si="84"/>
        <v>Em.7.2</v>
      </c>
      <c r="S1022" t="s">
        <v>1902</v>
      </c>
      <c r="T1022">
        <v>275420</v>
      </c>
      <c r="V1022" t="s">
        <v>39</v>
      </c>
      <c r="W1022">
        <f t="shared" si="85"/>
        <v>275420</v>
      </c>
      <c r="X1022" t="s">
        <v>39</v>
      </c>
      <c r="Y1022" t="s">
        <v>1900</v>
      </c>
      <c r="Z1022">
        <v>73</v>
      </c>
      <c r="AA1022" t="s">
        <v>1901</v>
      </c>
      <c r="AB1022" t="s">
        <v>41</v>
      </c>
      <c r="AL1022">
        <v>33</v>
      </c>
    </row>
    <row r="1023" spans="1:38" ht="13.25" customHeight="1" x14ac:dyDescent="0.15">
      <c r="A1023" t="s">
        <v>31</v>
      </c>
      <c r="B1023" t="s">
        <v>30</v>
      </c>
      <c r="C1023" s="6" t="s">
        <v>32</v>
      </c>
      <c r="D1023" s="6" t="s">
        <v>33</v>
      </c>
      <c r="E1023" s="6" t="s">
        <v>34</v>
      </c>
      <c r="F1023" s="6" t="s">
        <v>35</v>
      </c>
      <c r="G1023" s="6" t="s">
        <v>35</v>
      </c>
      <c r="I1023" t="str">
        <f t="shared" si="80"/>
        <v>2019-01-01</v>
      </c>
      <c r="J1023">
        <v>2019</v>
      </c>
      <c r="M1023" t="s">
        <v>1990</v>
      </c>
      <c r="N1023" t="s">
        <v>38</v>
      </c>
      <c r="O1023">
        <v>13</v>
      </c>
      <c r="P1023">
        <v>42</v>
      </c>
      <c r="Q1023" t="str">
        <f t="shared" si="83"/>
        <v>Em.13</v>
      </c>
      <c r="R1023" t="str">
        <f t="shared" si="84"/>
        <v>Em.13.42</v>
      </c>
      <c r="S1023" t="s">
        <v>1902</v>
      </c>
      <c r="T1023">
        <v>2.2000000000000002</v>
      </c>
      <c r="V1023" t="s">
        <v>1914</v>
      </c>
      <c r="W1023">
        <f t="shared" si="85"/>
        <v>2.2000000000000002</v>
      </c>
      <c r="X1023" t="s">
        <v>1914</v>
      </c>
      <c r="Y1023" t="s">
        <v>1900</v>
      </c>
      <c r="Z1023">
        <v>74</v>
      </c>
      <c r="AB1023" t="s">
        <v>41</v>
      </c>
      <c r="AL1023">
        <v>71</v>
      </c>
    </row>
    <row r="1024" spans="1:38" ht="13.25" customHeight="1" x14ac:dyDescent="0.15">
      <c r="A1024" t="s">
        <v>31</v>
      </c>
      <c r="B1024" t="s">
        <v>30</v>
      </c>
      <c r="C1024" s="6" t="s">
        <v>32</v>
      </c>
      <c r="D1024" s="6" t="s">
        <v>33</v>
      </c>
      <c r="E1024" s="6" t="s">
        <v>34</v>
      </c>
      <c r="F1024" s="6" t="s">
        <v>35</v>
      </c>
      <c r="G1024" s="6" t="s">
        <v>35</v>
      </c>
      <c r="I1024" t="str">
        <f t="shared" si="80"/>
        <v>2019-01-01</v>
      </c>
      <c r="J1024">
        <v>2019</v>
      </c>
      <c r="M1024" t="s">
        <v>1940</v>
      </c>
      <c r="N1024" t="s">
        <v>38</v>
      </c>
      <c r="O1024">
        <v>11</v>
      </c>
      <c r="P1024">
        <v>2</v>
      </c>
      <c r="Q1024" t="str">
        <f t="shared" si="83"/>
        <v>Em.11</v>
      </c>
      <c r="R1024" t="str">
        <f t="shared" si="84"/>
        <v>Em.11.2</v>
      </c>
      <c r="S1024" t="s">
        <v>1905</v>
      </c>
      <c r="T1024">
        <v>2180000</v>
      </c>
      <c r="W1024">
        <f t="shared" si="85"/>
        <v>2180000</v>
      </c>
      <c r="AA1024" t="s">
        <v>1904</v>
      </c>
      <c r="AL1024">
        <v>35</v>
      </c>
    </row>
    <row r="1025" spans="1:38" ht="13.25" customHeight="1" x14ac:dyDescent="0.15">
      <c r="A1025" t="s">
        <v>31</v>
      </c>
      <c r="B1025" t="s">
        <v>30</v>
      </c>
      <c r="C1025" s="6" t="s">
        <v>32</v>
      </c>
      <c r="D1025" s="6" t="s">
        <v>33</v>
      </c>
      <c r="E1025" s="6" t="s">
        <v>34</v>
      </c>
      <c r="F1025" s="6" t="s">
        <v>35</v>
      </c>
      <c r="G1025" s="6" t="s">
        <v>35</v>
      </c>
      <c r="I1025" t="str">
        <f t="shared" si="80"/>
        <v>2019-01-01</v>
      </c>
      <c r="J1025">
        <v>2019</v>
      </c>
      <c r="M1025" t="s">
        <v>54</v>
      </c>
      <c r="N1025" t="s">
        <v>38</v>
      </c>
      <c r="O1025">
        <v>11</v>
      </c>
      <c r="P1025">
        <v>6</v>
      </c>
      <c r="Q1025" t="str">
        <f t="shared" si="83"/>
        <v>Em.11</v>
      </c>
      <c r="R1025" t="str">
        <f t="shared" si="84"/>
        <v>Em.11.6</v>
      </c>
      <c r="S1025" t="s">
        <v>1908</v>
      </c>
      <c r="T1025">
        <v>476457</v>
      </c>
      <c r="V1025" t="s">
        <v>39</v>
      </c>
      <c r="W1025">
        <f t="shared" si="85"/>
        <v>476457</v>
      </c>
      <c r="X1025" t="s">
        <v>39</v>
      </c>
      <c r="Y1025" t="s">
        <v>1900</v>
      </c>
      <c r="Z1025">
        <v>73</v>
      </c>
      <c r="AA1025">
        <v>5</v>
      </c>
      <c r="AB1025" t="s">
        <v>41</v>
      </c>
      <c r="AL1025">
        <v>39</v>
      </c>
    </row>
    <row r="1026" spans="1:38" ht="13.25" customHeight="1" x14ac:dyDescent="0.15">
      <c r="A1026" t="s">
        <v>31</v>
      </c>
      <c r="B1026" t="s">
        <v>30</v>
      </c>
      <c r="C1026" s="6" t="s">
        <v>32</v>
      </c>
      <c r="D1026" s="6" t="s">
        <v>33</v>
      </c>
      <c r="E1026" s="6" t="s">
        <v>34</v>
      </c>
      <c r="F1026" s="6" t="s">
        <v>35</v>
      </c>
      <c r="G1026" s="6" t="s">
        <v>35</v>
      </c>
      <c r="I1026" t="str">
        <f t="shared" ref="I1026:I1089" si="86">_xlfn.CONCAT(SUBSTITUTE(J1026,"FY","20"),"-01-01")</f>
        <v>2019-01-01</v>
      </c>
      <c r="J1026">
        <v>2019</v>
      </c>
      <c r="M1026" t="s">
        <v>1991</v>
      </c>
      <c r="N1026" t="s">
        <v>38</v>
      </c>
      <c r="O1026">
        <v>13</v>
      </c>
      <c r="P1026">
        <v>43</v>
      </c>
      <c r="Q1026" t="str">
        <f t="shared" si="83"/>
        <v>Em.13</v>
      </c>
      <c r="R1026" t="str">
        <f t="shared" si="84"/>
        <v>Em.13.43</v>
      </c>
      <c r="S1026" t="s">
        <v>1908</v>
      </c>
      <c r="T1026">
        <v>3.8</v>
      </c>
      <c r="V1026" t="s">
        <v>1914</v>
      </c>
      <c r="W1026">
        <f t="shared" si="85"/>
        <v>3.8</v>
      </c>
      <c r="X1026" t="s">
        <v>1914</v>
      </c>
      <c r="Y1026" t="s">
        <v>1900</v>
      </c>
      <c r="Z1026">
        <v>74</v>
      </c>
      <c r="AB1026" t="s">
        <v>41</v>
      </c>
      <c r="AL1026">
        <v>72</v>
      </c>
    </row>
    <row r="1027" spans="1:38" ht="13.25" customHeight="1" x14ac:dyDescent="0.15">
      <c r="A1027" t="s">
        <v>31</v>
      </c>
      <c r="B1027" t="s">
        <v>30</v>
      </c>
      <c r="C1027" s="6" t="s">
        <v>32</v>
      </c>
      <c r="D1027" s="6" t="s">
        <v>33</v>
      </c>
      <c r="E1027" s="6" t="s">
        <v>34</v>
      </c>
      <c r="F1027" s="6" t="s">
        <v>35</v>
      </c>
      <c r="G1027" s="6" t="s">
        <v>35</v>
      </c>
      <c r="I1027" t="str">
        <f t="shared" si="86"/>
        <v>2019-01-01</v>
      </c>
      <c r="J1027">
        <v>2019</v>
      </c>
      <c r="M1027" t="s">
        <v>1996</v>
      </c>
      <c r="N1027" t="s">
        <v>38</v>
      </c>
      <c r="O1027">
        <v>11</v>
      </c>
      <c r="P1027">
        <v>-1</v>
      </c>
      <c r="Q1027" t="str">
        <f t="shared" si="83"/>
        <v>Em.11</v>
      </c>
      <c r="R1027" t="str">
        <f t="shared" si="84"/>
        <v>Em.11.-1</v>
      </c>
      <c r="S1027" t="s">
        <v>218</v>
      </c>
      <c r="T1027">
        <v>730000</v>
      </c>
      <c r="U1027" t="s">
        <v>165</v>
      </c>
      <c r="V1027" t="s">
        <v>108</v>
      </c>
      <c r="W1027">
        <f t="shared" si="85"/>
        <v>730000</v>
      </c>
      <c r="X1027" t="s">
        <v>108</v>
      </c>
      <c r="Y1027" t="s">
        <v>1900</v>
      </c>
      <c r="Z1027">
        <v>79</v>
      </c>
      <c r="AB1027" t="s">
        <v>41</v>
      </c>
      <c r="AL1027">
        <v>443</v>
      </c>
    </row>
    <row r="1028" spans="1:38" ht="13.25" customHeight="1" x14ac:dyDescent="0.15">
      <c r="A1028" t="s">
        <v>31</v>
      </c>
      <c r="B1028" t="s">
        <v>30</v>
      </c>
      <c r="C1028" s="6" t="s">
        <v>32</v>
      </c>
      <c r="D1028" s="6" t="s">
        <v>33</v>
      </c>
      <c r="E1028" s="6" t="s">
        <v>34</v>
      </c>
      <c r="F1028" s="6" t="s">
        <v>35</v>
      </c>
      <c r="G1028" s="6" t="s">
        <v>35</v>
      </c>
      <c r="I1028" t="str">
        <f t="shared" si="86"/>
        <v>2019-01-01</v>
      </c>
      <c r="J1028">
        <v>2019</v>
      </c>
      <c r="M1028" t="s">
        <v>64</v>
      </c>
      <c r="N1028" t="s">
        <v>38</v>
      </c>
      <c r="O1028">
        <v>11</v>
      </c>
      <c r="P1028">
        <v>13</v>
      </c>
      <c r="Q1028" t="str">
        <f t="shared" si="83"/>
        <v>Em.11</v>
      </c>
      <c r="R1028" t="str">
        <f t="shared" si="84"/>
        <v>Em.11.13</v>
      </c>
      <c r="S1028" t="s">
        <v>65</v>
      </c>
      <c r="T1028">
        <v>800</v>
      </c>
      <c r="V1028" t="s">
        <v>39</v>
      </c>
      <c r="W1028">
        <f t="shared" si="85"/>
        <v>800</v>
      </c>
      <c r="X1028" t="s">
        <v>39</v>
      </c>
      <c r="Y1028" t="s">
        <v>1900</v>
      </c>
      <c r="Z1028">
        <v>73</v>
      </c>
      <c r="AB1028" t="s">
        <v>41</v>
      </c>
      <c r="AL1028">
        <v>44</v>
      </c>
    </row>
    <row r="1029" spans="1:38" ht="13.25" customHeight="1" x14ac:dyDescent="0.15">
      <c r="A1029" t="s">
        <v>31</v>
      </c>
      <c r="B1029" t="s">
        <v>30</v>
      </c>
      <c r="C1029" s="6" t="s">
        <v>32</v>
      </c>
      <c r="D1029" s="6" t="s">
        <v>33</v>
      </c>
      <c r="E1029" s="6" t="s">
        <v>34</v>
      </c>
      <c r="F1029" s="6" t="s">
        <v>35</v>
      </c>
      <c r="G1029" s="6" t="s">
        <v>35</v>
      </c>
      <c r="I1029" t="str">
        <f t="shared" si="86"/>
        <v>2019-01-01</v>
      </c>
      <c r="J1029">
        <v>2019</v>
      </c>
      <c r="M1029" t="s">
        <v>58</v>
      </c>
      <c r="N1029" t="s">
        <v>38</v>
      </c>
      <c r="O1029">
        <v>11</v>
      </c>
      <c r="P1029">
        <v>9</v>
      </c>
      <c r="Q1029" t="str">
        <f t="shared" si="83"/>
        <v>Em.11</v>
      </c>
      <c r="R1029" t="str">
        <f t="shared" si="84"/>
        <v>Em.11.9</v>
      </c>
      <c r="S1029" t="s">
        <v>1911</v>
      </c>
      <c r="T1029">
        <v>57000</v>
      </c>
      <c r="V1029" t="s">
        <v>39</v>
      </c>
      <c r="W1029">
        <f t="shared" si="85"/>
        <v>57000</v>
      </c>
      <c r="X1029" t="s">
        <v>39</v>
      </c>
      <c r="Y1029" t="s">
        <v>1900</v>
      </c>
      <c r="Z1029">
        <v>73</v>
      </c>
      <c r="AA1029" t="s">
        <v>1912</v>
      </c>
      <c r="AB1029" t="s">
        <v>41</v>
      </c>
      <c r="AL1029">
        <v>41</v>
      </c>
    </row>
    <row r="1030" spans="1:38" ht="13.25" customHeight="1" x14ac:dyDescent="0.15">
      <c r="A1030" t="s">
        <v>31</v>
      </c>
      <c r="B1030" t="s">
        <v>30</v>
      </c>
      <c r="C1030" s="6" t="s">
        <v>32</v>
      </c>
      <c r="D1030" s="6" t="s">
        <v>33</v>
      </c>
      <c r="E1030" s="6" t="s">
        <v>34</v>
      </c>
      <c r="F1030" s="6" t="s">
        <v>35</v>
      </c>
      <c r="G1030" s="6" t="s">
        <v>35</v>
      </c>
      <c r="I1030" t="str">
        <f t="shared" si="86"/>
        <v>2019-01-01</v>
      </c>
      <c r="J1030">
        <v>2019</v>
      </c>
      <c r="M1030" t="s">
        <v>56</v>
      </c>
      <c r="N1030" t="s">
        <v>38</v>
      </c>
      <c r="O1030">
        <v>11</v>
      </c>
      <c r="P1030">
        <v>7</v>
      </c>
      <c r="Q1030" t="str">
        <f t="shared" si="83"/>
        <v>Em.11</v>
      </c>
      <c r="R1030" t="str">
        <f t="shared" si="84"/>
        <v>Em.11.7</v>
      </c>
      <c r="S1030" t="s">
        <v>1909</v>
      </c>
      <c r="T1030">
        <v>411000</v>
      </c>
      <c r="V1030" t="s">
        <v>39</v>
      </c>
      <c r="W1030">
        <f t="shared" si="85"/>
        <v>411000</v>
      </c>
      <c r="X1030" t="s">
        <v>39</v>
      </c>
      <c r="Y1030" t="s">
        <v>1900</v>
      </c>
      <c r="Z1030">
        <v>73</v>
      </c>
      <c r="AA1030" t="s">
        <v>1910</v>
      </c>
      <c r="AB1030" t="s">
        <v>41</v>
      </c>
      <c r="AL1030">
        <v>40</v>
      </c>
    </row>
    <row r="1031" spans="1:38" ht="13.25" customHeight="1" x14ac:dyDescent="0.15">
      <c r="A1031" t="s">
        <v>31</v>
      </c>
      <c r="B1031" t="s">
        <v>30</v>
      </c>
      <c r="C1031" s="6" t="s">
        <v>32</v>
      </c>
      <c r="D1031" s="6" t="s">
        <v>33</v>
      </c>
      <c r="E1031" s="6" t="s">
        <v>34</v>
      </c>
      <c r="F1031" s="6" t="s">
        <v>35</v>
      </c>
      <c r="G1031" s="6" t="s">
        <v>35</v>
      </c>
      <c r="I1031" t="str">
        <f t="shared" si="86"/>
        <v>2019-01-01</v>
      </c>
      <c r="J1031">
        <v>2019</v>
      </c>
      <c r="M1031" t="s">
        <v>62</v>
      </c>
      <c r="N1031" t="s">
        <v>38</v>
      </c>
      <c r="O1031">
        <v>11</v>
      </c>
      <c r="P1031">
        <v>12</v>
      </c>
      <c r="Q1031" t="str">
        <f t="shared" si="83"/>
        <v>Em.11</v>
      </c>
      <c r="R1031" t="str">
        <f t="shared" si="84"/>
        <v>Em.11.12</v>
      </c>
      <c r="S1031" t="s">
        <v>63</v>
      </c>
      <c r="T1031">
        <v>18000</v>
      </c>
      <c r="V1031" t="s">
        <v>39</v>
      </c>
      <c r="W1031">
        <f t="shared" si="85"/>
        <v>18000</v>
      </c>
      <c r="X1031" t="s">
        <v>39</v>
      </c>
      <c r="Y1031" t="s">
        <v>1900</v>
      </c>
      <c r="Z1031">
        <v>73</v>
      </c>
      <c r="AA1031" t="s">
        <v>1912</v>
      </c>
      <c r="AB1031" t="s">
        <v>41</v>
      </c>
      <c r="AL1031">
        <v>43</v>
      </c>
    </row>
    <row r="1032" spans="1:38" ht="13.25" customHeight="1" x14ac:dyDescent="0.15">
      <c r="A1032" t="s">
        <v>31</v>
      </c>
      <c r="B1032" t="s">
        <v>30</v>
      </c>
      <c r="C1032" s="6" t="s">
        <v>32</v>
      </c>
      <c r="D1032" s="6" t="s">
        <v>33</v>
      </c>
      <c r="E1032" s="6" t="s">
        <v>34</v>
      </c>
      <c r="F1032" s="6" t="s">
        <v>35</v>
      </c>
      <c r="G1032" s="6" t="s">
        <v>35</v>
      </c>
      <c r="I1032" t="str">
        <f t="shared" si="86"/>
        <v>2019-01-01</v>
      </c>
      <c r="J1032">
        <v>2019</v>
      </c>
      <c r="M1032" t="s">
        <v>48</v>
      </c>
      <c r="N1032" t="s">
        <v>38</v>
      </c>
      <c r="O1032">
        <v>11</v>
      </c>
      <c r="P1032">
        <v>3</v>
      </c>
      <c r="Q1032" t="str">
        <f t="shared" si="83"/>
        <v>Em.11</v>
      </c>
      <c r="R1032" t="str">
        <f t="shared" si="84"/>
        <v>Em.11.3</v>
      </c>
      <c r="S1032" t="s">
        <v>49</v>
      </c>
      <c r="T1032">
        <v>650000</v>
      </c>
      <c r="V1032" t="s">
        <v>39</v>
      </c>
      <c r="W1032">
        <f t="shared" si="85"/>
        <v>650000</v>
      </c>
      <c r="X1032" t="s">
        <v>39</v>
      </c>
      <c r="Y1032" t="s">
        <v>1900</v>
      </c>
      <c r="Z1032">
        <v>73</v>
      </c>
      <c r="AA1032">
        <v>5</v>
      </c>
      <c r="AB1032" t="s">
        <v>41</v>
      </c>
      <c r="AL1032">
        <v>36</v>
      </c>
    </row>
    <row r="1033" spans="1:38" ht="13.25" customHeight="1" x14ac:dyDescent="0.15">
      <c r="A1033" t="s">
        <v>31</v>
      </c>
      <c r="B1033" t="s">
        <v>30</v>
      </c>
      <c r="C1033" s="6" t="s">
        <v>32</v>
      </c>
      <c r="D1033" s="6" t="s">
        <v>33</v>
      </c>
      <c r="E1033" s="6" t="s">
        <v>34</v>
      </c>
      <c r="F1033" s="6" t="s">
        <v>35</v>
      </c>
      <c r="G1033" s="6" t="s">
        <v>35</v>
      </c>
      <c r="I1033" t="str">
        <f t="shared" si="86"/>
        <v>2019-01-01</v>
      </c>
      <c r="J1033">
        <v>2019</v>
      </c>
      <c r="M1033" t="s">
        <v>1938</v>
      </c>
      <c r="N1033" t="s">
        <v>38</v>
      </c>
      <c r="O1033">
        <v>11</v>
      </c>
      <c r="P1033">
        <v>1</v>
      </c>
      <c r="Q1033" t="str">
        <f t="shared" si="83"/>
        <v>Em.11</v>
      </c>
      <c r="R1033" t="str">
        <f t="shared" si="84"/>
        <v>Em.11.1</v>
      </c>
      <c r="S1033" t="s">
        <v>1903</v>
      </c>
      <c r="T1033">
        <v>4190000</v>
      </c>
      <c r="V1033" t="s">
        <v>39</v>
      </c>
      <c r="W1033">
        <f t="shared" si="85"/>
        <v>4190000</v>
      </c>
      <c r="X1033" t="s">
        <v>39</v>
      </c>
      <c r="Y1033" t="s">
        <v>1900</v>
      </c>
      <c r="Z1033">
        <v>73</v>
      </c>
      <c r="AA1033" t="s">
        <v>1904</v>
      </c>
      <c r="AB1033" t="s">
        <v>41</v>
      </c>
      <c r="AL1033">
        <v>34</v>
      </c>
    </row>
    <row r="1034" spans="1:38" ht="13.25" customHeight="1" x14ac:dyDescent="0.15">
      <c r="A1034" t="s">
        <v>31</v>
      </c>
      <c r="B1034" t="s">
        <v>30</v>
      </c>
      <c r="C1034" s="6" t="s">
        <v>32</v>
      </c>
      <c r="D1034" s="6" t="s">
        <v>33</v>
      </c>
      <c r="E1034" s="6" t="s">
        <v>34</v>
      </c>
      <c r="F1034" s="6" t="s">
        <v>35</v>
      </c>
      <c r="G1034" s="6" t="s">
        <v>35</v>
      </c>
      <c r="I1034" t="str">
        <f t="shared" si="86"/>
        <v>2019-01-01</v>
      </c>
      <c r="J1034">
        <v>2019</v>
      </c>
      <c r="M1034" t="s">
        <v>50</v>
      </c>
      <c r="N1034" t="s">
        <v>38</v>
      </c>
      <c r="O1034">
        <v>11</v>
      </c>
      <c r="P1034">
        <v>4</v>
      </c>
      <c r="Q1034" t="str">
        <f t="shared" si="83"/>
        <v>Em.11</v>
      </c>
      <c r="R1034" t="str">
        <f t="shared" si="84"/>
        <v>Em.11.4</v>
      </c>
      <c r="S1034" t="s">
        <v>1906</v>
      </c>
      <c r="T1034">
        <v>100000</v>
      </c>
      <c r="V1034" t="s">
        <v>39</v>
      </c>
      <c r="W1034">
        <f t="shared" si="85"/>
        <v>100000</v>
      </c>
      <c r="X1034" t="s">
        <v>39</v>
      </c>
      <c r="Y1034" t="s">
        <v>1900</v>
      </c>
      <c r="Z1034">
        <v>73</v>
      </c>
      <c r="AA1034">
        <v>5</v>
      </c>
      <c r="AB1034" t="s">
        <v>41</v>
      </c>
      <c r="AL1034">
        <v>37</v>
      </c>
    </row>
    <row r="1035" spans="1:38" ht="13.25" customHeight="1" x14ac:dyDescent="0.15">
      <c r="A1035" t="s">
        <v>31</v>
      </c>
      <c r="B1035" t="s">
        <v>30</v>
      </c>
      <c r="C1035" s="6" t="s">
        <v>32</v>
      </c>
      <c r="D1035" s="6" t="s">
        <v>33</v>
      </c>
      <c r="E1035" s="6" t="s">
        <v>34</v>
      </c>
      <c r="F1035" s="6" t="s">
        <v>35</v>
      </c>
      <c r="G1035" s="6" t="s">
        <v>35</v>
      </c>
      <c r="I1035" t="str">
        <f t="shared" si="86"/>
        <v>2019-01-01</v>
      </c>
      <c r="J1035">
        <v>2019</v>
      </c>
      <c r="M1035" t="s">
        <v>60</v>
      </c>
      <c r="N1035" t="s">
        <v>38</v>
      </c>
      <c r="O1035">
        <v>11</v>
      </c>
      <c r="P1035">
        <v>11</v>
      </c>
      <c r="Q1035" t="str">
        <f t="shared" si="83"/>
        <v>Em.11</v>
      </c>
      <c r="R1035" t="str">
        <f t="shared" si="84"/>
        <v>Em.11.11</v>
      </c>
      <c r="S1035" t="s">
        <v>1913</v>
      </c>
      <c r="T1035">
        <v>3753000</v>
      </c>
      <c r="V1035" t="s">
        <v>39</v>
      </c>
      <c r="W1035">
        <f t="shared" si="85"/>
        <v>3753000</v>
      </c>
      <c r="X1035" t="s">
        <v>39</v>
      </c>
      <c r="Y1035" t="s">
        <v>1900</v>
      </c>
      <c r="Z1035">
        <v>73</v>
      </c>
      <c r="AA1035" t="s">
        <v>1912</v>
      </c>
      <c r="AB1035" t="s">
        <v>41</v>
      </c>
      <c r="AL1035">
        <v>42</v>
      </c>
    </row>
    <row r="1036" spans="1:38" ht="13.25" customHeight="1" x14ac:dyDescent="0.15">
      <c r="A1036" t="s">
        <v>31</v>
      </c>
      <c r="B1036" t="s">
        <v>30</v>
      </c>
      <c r="C1036" s="6" t="s">
        <v>32</v>
      </c>
      <c r="D1036" s="6" t="s">
        <v>33</v>
      </c>
      <c r="E1036" s="6" t="s">
        <v>34</v>
      </c>
      <c r="F1036" s="6" t="s">
        <v>35</v>
      </c>
      <c r="G1036" s="6" t="s">
        <v>35</v>
      </c>
      <c r="I1036" t="str">
        <f t="shared" si="86"/>
        <v>2019-01-01</v>
      </c>
      <c r="J1036">
        <v>2019</v>
      </c>
      <c r="M1036" t="s">
        <v>52</v>
      </c>
      <c r="N1036" t="s">
        <v>38</v>
      </c>
      <c r="O1036">
        <v>11</v>
      </c>
      <c r="P1036">
        <v>5</v>
      </c>
      <c r="Q1036" t="str">
        <f t="shared" si="83"/>
        <v>Em.11</v>
      </c>
      <c r="R1036" t="str">
        <f t="shared" si="84"/>
        <v>Em.11.5</v>
      </c>
      <c r="S1036" t="s">
        <v>1907</v>
      </c>
      <c r="T1036">
        <v>1100</v>
      </c>
      <c r="V1036" t="s">
        <v>39</v>
      </c>
      <c r="W1036">
        <f t="shared" si="85"/>
        <v>1100</v>
      </c>
      <c r="X1036" t="s">
        <v>39</v>
      </c>
      <c r="Y1036" t="s">
        <v>1900</v>
      </c>
      <c r="Z1036">
        <v>73</v>
      </c>
      <c r="AA1036" t="s">
        <v>1904</v>
      </c>
      <c r="AB1036" t="s">
        <v>41</v>
      </c>
      <c r="AL1036">
        <v>38</v>
      </c>
    </row>
    <row r="1037" spans="1:38" ht="13.25" customHeight="1" x14ac:dyDescent="0.15">
      <c r="A1037" t="s">
        <v>31</v>
      </c>
      <c r="B1037" t="s">
        <v>30</v>
      </c>
      <c r="C1037" s="6" t="s">
        <v>32</v>
      </c>
      <c r="D1037" s="6" t="s">
        <v>33</v>
      </c>
      <c r="E1037" s="6" t="s">
        <v>34</v>
      </c>
      <c r="F1037" s="6" t="s">
        <v>35</v>
      </c>
      <c r="G1037" s="6" t="s">
        <v>35</v>
      </c>
      <c r="I1037" t="str">
        <f t="shared" si="86"/>
        <v>2019-01-01</v>
      </c>
      <c r="J1037">
        <v>2019</v>
      </c>
      <c r="M1037" t="s">
        <v>145</v>
      </c>
      <c r="N1037" t="s">
        <v>38</v>
      </c>
      <c r="O1037">
        <v>17</v>
      </c>
      <c r="P1037">
        <v>13</v>
      </c>
      <c r="Q1037" t="str">
        <f t="shared" si="83"/>
        <v>Em.17</v>
      </c>
      <c r="R1037" t="str">
        <f t="shared" si="84"/>
        <v>Em.17.13</v>
      </c>
      <c r="S1037" t="s">
        <v>140</v>
      </c>
      <c r="T1037">
        <v>12</v>
      </c>
      <c r="V1037" t="s">
        <v>73</v>
      </c>
      <c r="W1037">
        <f t="shared" si="85"/>
        <v>12</v>
      </c>
      <c r="X1037" t="s">
        <v>73</v>
      </c>
      <c r="Y1037" t="s">
        <v>1900</v>
      </c>
      <c r="Z1037">
        <v>77</v>
      </c>
      <c r="AB1037" t="s">
        <v>41</v>
      </c>
      <c r="AL1037">
        <v>278</v>
      </c>
    </row>
    <row r="1038" spans="1:38" ht="13.25" customHeight="1" x14ac:dyDescent="0.15">
      <c r="A1038" t="s">
        <v>31</v>
      </c>
      <c r="B1038" t="s">
        <v>30</v>
      </c>
      <c r="C1038" s="6" t="s">
        <v>32</v>
      </c>
      <c r="D1038" s="6" t="s">
        <v>33</v>
      </c>
      <c r="E1038" s="6" t="s">
        <v>34</v>
      </c>
      <c r="F1038" s="6" t="s">
        <v>35</v>
      </c>
      <c r="G1038" s="6" t="s">
        <v>35</v>
      </c>
      <c r="I1038" t="str">
        <f t="shared" si="86"/>
        <v>2019-01-01</v>
      </c>
      <c r="J1038">
        <v>2019</v>
      </c>
      <c r="M1038" t="s">
        <v>66</v>
      </c>
      <c r="N1038" t="s">
        <v>38</v>
      </c>
      <c r="O1038">
        <v>12</v>
      </c>
      <c r="P1038">
        <v>1</v>
      </c>
      <c r="Q1038" t="str">
        <f t="shared" si="83"/>
        <v>Em.12</v>
      </c>
      <c r="R1038" t="str">
        <f t="shared" si="84"/>
        <v>Em.12.1</v>
      </c>
      <c r="S1038" t="s">
        <v>801</v>
      </c>
      <c r="T1038">
        <v>11751000</v>
      </c>
      <c r="V1038" t="s">
        <v>39</v>
      </c>
      <c r="W1038">
        <f t="shared" si="85"/>
        <v>11751000</v>
      </c>
      <c r="X1038" t="s">
        <v>39</v>
      </c>
      <c r="Y1038" t="s">
        <v>1900</v>
      </c>
      <c r="Z1038">
        <v>73</v>
      </c>
      <c r="AA1038">
        <v>6</v>
      </c>
      <c r="AB1038" t="s">
        <v>41</v>
      </c>
      <c r="AL1038">
        <v>45</v>
      </c>
    </row>
    <row r="1039" spans="1:38" ht="13.25" customHeight="1" x14ac:dyDescent="0.15">
      <c r="A1039" t="s">
        <v>31</v>
      </c>
      <c r="B1039" t="s">
        <v>30</v>
      </c>
      <c r="C1039" s="6" t="s">
        <v>32</v>
      </c>
      <c r="D1039" s="6" t="s">
        <v>33</v>
      </c>
      <c r="E1039" s="6" t="s">
        <v>34</v>
      </c>
      <c r="F1039" s="6" t="s">
        <v>35</v>
      </c>
      <c r="G1039" s="6" t="s">
        <v>35</v>
      </c>
      <c r="I1039" t="str">
        <f t="shared" si="86"/>
        <v>2019-01-01</v>
      </c>
      <c r="J1039">
        <v>2019</v>
      </c>
      <c r="M1039" t="s">
        <v>109</v>
      </c>
      <c r="N1039" t="s">
        <v>107</v>
      </c>
      <c r="O1039">
        <v>1</v>
      </c>
      <c r="P1039">
        <v>4</v>
      </c>
      <c r="Q1039" t="str">
        <f t="shared" si="83"/>
        <v>EF.1</v>
      </c>
      <c r="R1039" t="str">
        <f t="shared" si="84"/>
        <v>EF.1.4</v>
      </c>
      <c r="S1039" t="s">
        <v>158</v>
      </c>
      <c r="T1039">
        <v>8744834</v>
      </c>
      <c r="V1039" t="s">
        <v>108</v>
      </c>
      <c r="W1039">
        <f t="shared" si="85"/>
        <v>8744834</v>
      </c>
      <c r="X1039" t="s">
        <v>108</v>
      </c>
      <c r="Y1039" t="s">
        <v>1900</v>
      </c>
      <c r="Z1039">
        <v>78</v>
      </c>
      <c r="AB1039" t="s">
        <v>41</v>
      </c>
      <c r="AL1039">
        <v>337</v>
      </c>
    </row>
    <row r="1040" spans="1:38" ht="13.25" customHeight="1" x14ac:dyDescent="0.15">
      <c r="A1040" t="s">
        <v>31</v>
      </c>
      <c r="B1040" t="s">
        <v>30</v>
      </c>
      <c r="C1040" s="6" t="s">
        <v>32</v>
      </c>
      <c r="D1040" s="6" t="s">
        <v>33</v>
      </c>
      <c r="E1040" s="6" t="s">
        <v>34</v>
      </c>
      <c r="F1040" s="6" t="s">
        <v>35</v>
      </c>
      <c r="G1040" s="6" t="s">
        <v>35</v>
      </c>
      <c r="I1040" t="str">
        <f t="shared" si="86"/>
        <v>2019-01-01</v>
      </c>
      <c r="J1040">
        <v>2019</v>
      </c>
      <c r="M1040" t="s">
        <v>105</v>
      </c>
      <c r="N1040" t="s">
        <v>107</v>
      </c>
      <c r="O1040">
        <v>1</v>
      </c>
      <c r="P1040">
        <v>1</v>
      </c>
      <c r="Q1040" t="str">
        <f t="shared" si="83"/>
        <v>EF.1</v>
      </c>
      <c r="R1040" t="str">
        <f t="shared" si="84"/>
        <v>EF.1.1</v>
      </c>
      <c r="S1040" t="s">
        <v>106</v>
      </c>
      <c r="T1040">
        <v>9249361</v>
      </c>
      <c r="V1040" t="s">
        <v>108</v>
      </c>
      <c r="W1040">
        <f t="shared" si="85"/>
        <v>9249361</v>
      </c>
      <c r="X1040" t="s">
        <v>108</v>
      </c>
      <c r="Y1040" t="s">
        <v>1900</v>
      </c>
      <c r="Z1040">
        <v>74</v>
      </c>
      <c r="AA1040">
        <v>7</v>
      </c>
      <c r="AB1040" t="s">
        <v>41</v>
      </c>
      <c r="AL1040">
        <v>93</v>
      </c>
    </row>
    <row r="1041" spans="1:38" ht="13.25" customHeight="1" x14ac:dyDescent="0.15">
      <c r="A1041" t="s">
        <v>31</v>
      </c>
      <c r="B1041" t="s">
        <v>30</v>
      </c>
      <c r="C1041" s="6" t="s">
        <v>32</v>
      </c>
      <c r="D1041" s="6" t="s">
        <v>33</v>
      </c>
      <c r="E1041" s="6" t="s">
        <v>34</v>
      </c>
      <c r="F1041" s="6" t="s">
        <v>35</v>
      </c>
      <c r="G1041" s="6" t="s">
        <v>35</v>
      </c>
      <c r="I1041" t="str">
        <f t="shared" si="86"/>
        <v>2019-01-01</v>
      </c>
      <c r="J1041">
        <v>2019</v>
      </c>
      <c r="M1041" t="s">
        <v>181</v>
      </c>
      <c r="N1041" t="s">
        <v>107</v>
      </c>
      <c r="O1041">
        <v>1</v>
      </c>
      <c r="P1041">
        <v>19</v>
      </c>
      <c r="Q1041" t="str">
        <f t="shared" si="83"/>
        <v>EF.1</v>
      </c>
      <c r="R1041" t="str">
        <f t="shared" si="84"/>
        <v>EF.1.19</v>
      </c>
      <c r="S1041" t="s">
        <v>205</v>
      </c>
      <c r="T1041">
        <v>504527</v>
      </c>
      <c r="U1041" t="s">
        <v>165</v>
      </c>
      <c r="V1041" t="s">
        <v>108</v>
      </c>
      <c r="W1041">
        <f t="shared" si="85"/>
        <v>504527</v>
      </c>
      <c r="X1041" t="s">
        <v>108</v>
      </c>
      <c r="Y1041" t="s">
        <v>1900</v>
      </c>
      <c r="Z1041">
        <v>79</v>
      </c>
      <c r="AB1041" t="s">
        <v>41</v>
      </c>
      <c r="AL1041">
        <v>431</v>
      </c>
    </row>
    <row r="1042" spans="1:38" ht="13.25" customHeight="1" x14ac:dyDescent="0.15">
      <c r="A1042" t="s">
        <v>31</v>
      </c>
      <c r="B1042" t="s">
        <v>30</v>
      </c>
      <c r="C1042" s="6" t="s">
        <v>32</v>
      </c>
      <c r="D1042" s="6" t="s">
        <v>33</v>
      </c>
      <c r="E1042" s="6" t="s">
        <v>34</v>
      </c>
      <c r="F1042" s="6" t="s">
        <v>35</v>
      </c>
      <c r="G1042" s="6" t="s">
        <v>35</v>
      </c>
      <c r="I1042" t="str">
        <f t="shared" si="86"/>
        <v>2019-01-01</v>
      </c>
      <c r="J1042">
        <v>2019</v>
      </c>
      <c r="M1042" t="s">
        <v>224</v>
      </c>
      <c r="N1042" t="s">
        <v>221</v>
      </c>
      <c r="O1042">
        <v>1</v>
      </c>
      <c r="P1042">
        <v>1</v>
      </c>
      <c r="Q1042" t="str">
        <f t="shared" si="83"/>
        <v>WR.1</v>
      </c>
      <c r="R1042" t="str">
        <f t="shared" si="84"/>
        <v>WR.1.1</v>
      </c>
      <c r="S1042" t="s">
        <v>248</v>
      </c>
      <c r="T1042">
        <v>3945783</v>
      </c>
      <c r="V1042" t="s">
        <v>222</v>
      </c>
      <c r="W1042">
        <f>T1042/1000</f>
        <v>3945.7829999999999</v>
      </c>
      <c r="X1042" t="s">
        <v>782</v>
      </c>
      <c r="Y1042" t="s">
        <v>1900</v>
      </c>
      <c r="Z1042">
        <v>80</v>
      </c>
      <c r="AB1042" t="s">
        <v>41</v>
      </c>
      <c r="AL1042">
        <v>522</v>
      </c>
    </row>
    <row r="1043" spans="1:38" ht="13.25" customHeight="1" x14ac:dyDescent="0.15">
      <c r="A1043" t="s">
        <v>31</v>
      </c>
      <c r="B1043" t="s">
        <v>30</v>
      </c>
      <c r="C1043" s="6" t="s">
        <v>32</v>
      </c>
      <c r="D1043" s="6" t="s">
        <v>33</v>
      </c>
      <c r="E1043" s="6" t="s">
        <v>34</v>
      </c>
      <c r="F1043" s="6" t="s">
        <v>35</v>
      </c>
      <c r="G1043" s="6" t="s">
        <v>35</v>
      </c>
      <c r="I1043" t="str">
        <f t="shared" si="86"/>
        <v>2019-01-01</v>
      </c>
      <c r="J1043">
        <v>2019</v>
      </c>
      <c r="M1043" t="s">
        <v>2000</v>
      </c>
      <c r="N1043" t="s">
        <v>221</v>
      </c>
      <c r="O1043">
        <v>14</v>
      </c>
      <c r="P1043">
        <v>2</v>
      </c>
      <c r="Q1043" t="str">
        <f t="shared" si="83"/>
        <v>WR.14</v>
      </c>
      <c r="R1043" t="str">
        <f t="shared" si="84"/>
        <v>WR.14.2</v>
      </c>
      <c r="S1043" t="s">
        <v>259</v>
      </c>
      <c r="T1043">
        <v>3559298</v>
      </c>
      <c r="V1043" t="s">
        <v>222</v>
      </c>
      <c r="W1043">
        <f>T1043/1000</f>
        <v>3559.2979999999998</v>
      </c>
      <c r="X1043" t="s">
        <v>782</v>
      </c>
      <c r="Y1043" t="s">
        <v>1900</v>
      </c>
      <c r="Z1043">
        <v>80</v>
      </c>
      <c r="AB1043" t="s">
        <v>41</v>
      </c>
      <c r="AL1043">
        <v>533</v>
      </c>
    </row>
    <row r="1044" spans="1:38" ht="13.25" customHeight="1" x14ac:dyDescent="0.15">
      <c r="A1044" t="s">
        <v>31</v>
      </c>
      <c r="B1044" t="s">
        <v>30</v>
      </c>
      <c r="C1044" s="6" t="s">
        <v>32</v>
      </c>
      <c r="D1044" s="6" t="s">
        <v>33</v>
      </c>
      <c r="E1044" s="6" t="s">
        <v>34</v>
      </c>
      <c r="F1044" s="6" t="s">
        <v>35</v>
      </c>
      <c r="G1044" s="6" t="s">
        <v>35</v>
      </c>
      <c r="I1044" t="str">
        <f t="shared" si="86"/>
        <v>2019-01-01</v>
      </c>
      <c r="J1044">
        <v>2019</v>
      </c>
      <c r="M1044" t="s">
        <v>219</v>
      </c>
      <c r="N1044" t="s">
        <v>221</v>
      </c>
      <c r="O1044">
        <v>2</v>
      </c>
      <c r="P1044">
        <v>1</v>
      </c>
      <c r="Q1044" t="str">
        <f t="shared" si="83"/>
        <v>WR.2</v>
      </c>
      <c r="R1044" t="str">
        <f t="shared" si="84"/>
        <v>WR.2.1</v>
      </c>
      <c r="S1044" t="s">
        <v>230</v>
      </c>
      <c r="T1044">
        <v>7505081</v>
      </c>
      <c r="V1044" t="s">
        <v>222</v>
      </c>
      <c r="W1044">
        <f>T1044/1000</f>
        <v>7505.0810000000001</v>
      </c>
      <c r="X1044" t="s">
        <v>782</v>
      </c>
      <c r="Y1044" t="s">
        <v>1900</v>
      </c>
      <c r="Z1044">
        <v>80</v>
      </c>
      <c r="AB1044" t="s">
        <v>41</v>
      </c>
      <c r="AL1044">
        <v>511</v>
      </c>
    </row>
    <row r="1045" spans="1:38" ht="13.25" customHeight="1" x14ac:dyDescent="0.15">
      <c r="A1045" t="s">
        <v>31</v>
      </c>
      <c r="B1045" t="s">
        <v>30</v>
      </c>
      <c r="C1045" s="6" t="s">
        <v>32</v>
      </c>
      <c r="D1045" s="6" t="s">
        <v>33</v>
      </c>
      <c r="E1045" s="6" t="s">
        <v>34</v>
      </c>
      <c r="F1045" s="6" t="s">
        <v>35</v>
      </c>
      <c r="G1045" s="6" t="s">
        <v>35</v>
      </c>
      <c r="I1045" t="str">
        <f t="shared" si="86"/>
        <v>2019-01-01</v>
      </c>
      <c r="J1045">
        <v>2019</v>
      </c>
      <c r="M1045" t="s">
        <v>146</v>
      </c>
      <c r="N1045" t="s">
        <v>38</v>
      </c>
      <c r="O1045">
        <v>17</v>
      </c>
      <c r="P1045">
        <v>14</v>
      </c>
      <c r="Q1045" t="str">
        <f t="shared" si="83"/>
        <v>Em.17</v>
      </c>
      <c r="R1045" t="str">
        <f t="shared" si="84"/>
        <v>Em.17.14</v>
      </c>
      <c r="S1045" t="s">
        <v>147</v>
      </c>
      <c r="T1045">
        <v>185</v>
      </c>
      <c r="V1045" t="s">
        <v>73</v>
      </c>
      <c r="W1045">
        <f>T1045</f>
        <v>185</v>
      </c>
      <c r="X1045" t="s">
        <v>73</v>
      </c>
      <c r="Y1045" t="s">
        <v>1900</v>
      </c>
      <c r="Z1045">
        <v>77</v>
      </c>
      <c r="AB1045" t="s">
        <v>41</v>
      </c>
      <c r="AL1045">
        <v>283</v>
      </c>
    </row>
    <row r="1046" spans="1:38" ht="13.25" customHeight="1" x14ac:dyDescent="0.15">
      <c r="A1046" t="s">
        <v>31</v>
      </c>
      <c r="B1046" t="s">
        <v>30</v>
      </c>
      <c r="C1046" s="6" t="s">
        <v>32</v>
      </c>
      <c r="D1046" s="6" t="s">
        <v>33</v>
      </c>
      <c r="E1046" s="6" t="s">
        <v>34</v>
      </c>
      <c r="F1046" s="6" t="s">
        <v>35</v>
      </c>
      <c r="G1046" s="6" t="s">
        <v>35</v>
      </c>
      <c r="I1046" t="str">
        <f t="shared" si="86"/>
        <v>2019-01-01</v>
      </c>
      <c r="J1046">
        <v>2019</v>
      </c>
      <c r="M1046" t="s">
        <v>1968</v>
      </c>
      <c r="N1046" t="s">
        <v>221</v>
      </c>
      <c r="O1046">
        <v>1</v>
      </c>
      <c r="P1046">
        <v>12</v>
      </c>
      <c r="Q1046" t="str">
        <f t="shared" si="83"/>
        <v>WR.1</v>
      </c>
      <c r="R1046" t="str">
        <f t="shared" si="84"/>
        <v>WR.1.12</v>
      </c>
      <c r="S1046" t="s">
        <v>251</v>
      </c>
      <c r="T1046">
        <v>3449</v>
      </c>
      <c r="V1046" t="s">
        <v>222</v>
      </c>
      <c r="W1046">
        <f>T1046/1000</f>
        <v>3.4489999999999998</v>
      </c>
      <c r="X1046" t="s">
        <v>782</v>
      </c>
      <c r="Y1046" t="s">
        <v>1900</v>
      </c>
      <c r="Z1046">
        <v>80</v>
      </c>
      <c r="AB1046" t="s">
        <v>41</v>
      </c>
      <c r="AL1046">
        <v>525</v>
      </c>
    </row>
    <row r="1047" spans="1:38" ht="13.25" customHeight="1" x14ac:dyDescent="0.15">
      <c r="A1047" t="s">
        <v>31</v>
      </c>
      <c r="B1047" t="s">
        <v>30</v>
      </c>
      <c r="C1047" s="6" t="s">
        <v>32</v>
      </c>
      <c r="D1047" s="6" t="s">
        <v>33</v>
      </c>
      <c r="E1047" s="6" t="s">
        <v>34</v>
      </c>
      <c r="F1047" s="6" t="s">
        <v>35</v>
      </c>
      <c r="G1047" s="6" t="s">
        <v>35</v>
      </c>
      <c r="I1047" t="str">
        <f t="shared" si="86"/>
        <v>2019-01-01</v>
      </c>
      <c r="J1047">
        <v>2019</v>
      </c>
      <c r="M1047" t="s">
        <v>1965</v>
      </c>
      <c r="N1047" t="s">
        <v>221</v>
      </c>
      <c r="O1047">
        <v>1</v>
      </c>
      <c r="P1047">
        <v>10</v>
      </c>
      <c r="Q1047" t="str">
        <f t="shared" si="83"/>
        <v>WR.1</v>
      </c>
      <c r="R1047" t="str">
        <f t="shared" si="84"/>
        <v>WR.1.10</v>
      </c>
      <c r="S1047" t="s">
        <v>249</v>
      </c>
      <c r="T1047">
        <v>3715190</v>
      </c>
      <c r="V1047" t="s">
        <v>222</v>
      </c>
      <c r="W1047">
        <f>T1047/1000</f>
        <v>3715.19</v>
      </c>
      <c r="X1047" t="s">
        <v>782</v>
      </c>
      <c r="Y1047" t="s">
        <v>1900</v>
      </c>
      <c r="Z1047">
        <v>80</v>
      </c>
      <c r="AB1047" t="s">
        <v>41</v>
      </c>
      <c r="AL1047">
        <v>523</v>
      </c>
    </row>
    <row r="1048" spans="1:38" ht="13.25" customHeight="1" x14ac:dyDescent="0.15">
      <c r="A1048" t="s">
        <v>31</v>
      </c>
      <c r="B1048" t="s">
        <v>30</v>
      </c>
      <c r="C1048" s="6" t="s">
        <v>32</v>
      </c>
      <c r="D1048" s="6" t="s">
        <v>33</v>
      </c>
      <c r="E1048" s="6" t="s">
        <v>34</v>
      </c>
      <c r="F1048" s="6" t="s">
        <v>35</v>
      </c>
      <c r="G1048" s="6" t="s">
        <v>35</v>
      </c>
      <c r="I1048" t="str">
        <f t="shared" si="86"/>
        <v>2019-01-01</v>
      </c>
      <c r="J1048">
        <v>2019</v>
      </c>
      <c r="M1048" t="s">
        <v>1971</v>
      </c>
      <c r="N1048" t="s">
        <v>221</v>
      </c>
      <c r="O1048">
        <v>1</v>
      </c>
      <c r="P1048">
        <v>15</v>
      </c>
      <c r="Q1048" t="str">
        <f t="shared" si="83"/>
        <v>WR.1</v>
      </c>
      <c r="R1048" t="str">
        <f t="shared" si="84"/>
        <v>WR.1.15</v>
      </c>
      <c r="S1048" t="s">
        <v>254</v>
      </c>
      <c r="T1048">
        <v>197102</v>
      </c>
      <c r="V1048" t="s">
        <v>222</v>
      </c>
      <c r="W1048">
        <f>T1048/1000</f>
        <v>197.102</v>
      </c>
      <c r="X1048" t="s">
        <v>782</v>
      </c>
      <c r="Y1048" t="s">
        <v>1900</v>
      </c>
      <c r="Z1048">
        <v>80</v>
      </c>
      <c r="AB1048" t="s">
        <v>41</v>
      </c>
      <c r="AL1048">
        <v>528</v>
      </c>
    </row>
    <row r="1049" spans="1:38" ht="13.25" customHeight="1" x14ac:dyDescent="0.15">
      <c r="A1049" t="s">
        <v>31</v>
      </c>
      <c r="B1049" t="s">
        <v>30</v>
      </c>
      <c r="C1049" s="6" t="s">
        <v>32</v>
      </c>
      <c r="D1049" s="6" t="s">
        <v>33</v>
      </c>
      <c r="E1049" s="6" t="s">
        <v>34</v>
      </c>
      <c r="F1049" s="6" t="s">
        <v>35</v>
      </c>
      <c r="G1049" s="6" t="s">
        <v>35</v>
      </c>
      <c r="I1049" t="str">
        <f t="shared" si="86"/>
        <v>2019-01-01</v>
      </c>
      <c r="J1049">
        <v>2019</v>
      </c>
      <c r="M1049" t="s">
        <v>1970</v>
      </c>
      <c r="N1049" t="s">
        <v>221</v>
      </c>
      <c r="O1049">
        <v>1</v>
      </c>
      <c r="P1049">
        <v>14</v>
      </c>
      <c r="Q1049" t="str">
        <f t="shared" si="83"/>
        <v>WR.1</v>
      </c>
      <c r="R1049" t="str">
        <f t="shared" si="84"/>
        <v>WR.1.14</v>
      </c>
      <c r="S1049" t="s">
        <v>253</v>
      </c>
      <c r="T1049">
        <v>30042</v>
      </c>
      <c r="V1049" t="s">
        <v>222</v>
      </c>
      <c r="W1049">
        <f>T1049/1000</f>
        <v>30.042000000000002</v>
      </c>
      <c r="X1049" t="s">
        <v>782</v>
      </c>
      <c r="Y1049" t="s">
        <v>1900</v>
      </c>
      <c r="Z1049">
        <v>80</v>
      </c>
      <c r="AB1049" t="s">
        <v>41</v>
      </c>
      <c r="AL1049">
        <v>527</v>
      </c>
    </row>
    <row r="1050" spans="1:38" ht="13.25" customHeight="1" x14ac:dyDescent="0.15">
      <c r="A1050" t="s">
        <v>31</v>
      </c>
      <c r="B1050" t="s">
        <v>30</v>
      </c>
      <c r="C1050" s="6" t="s">
        <v>32</v>
      </c>
      <c r="D1050" s="6" t="s">
        <v>33</v>
      </c>
      <c r="E1050" s="6" t="s">
        <v>34</v>
      </c>
      <c r="F1050" s="6" t="s">
        <v>35</v>
      </c>
      <c r="G1050" s="6" t="s">
        <v>35</v>
      </c>
      <c r="I1050" t="str">
        <f t="shared" si="86"/>
        <v>2019-01-01</v>
      </c>
      <c r="J1050">
        <v>2019</v>
      </c>
      <c r="M1050" t="s">
        <v>1969</v>
      </c>
      <c r="N1050" t="s">
        <v>221</v>
      </c>
      <c r="O1050">
        <v>1</v>
      </c>
      <c r="P1050">
        <v>13</v>
      </c>
      <c r="Q1050" t="str">
        <f t="shared" si="83"/>
        <v>WR.1</v>
      </c>
      <c r="R1050" t="str">
        <f t="shared" si="84"/>
        <v>WR.1.13</v>
      </c>
      <c r="S1050" t="s">
        <v>252</v>
      </c>
      <c r="V1050" t="s">
        <v>222</v>
      </c>
      <c r="X1050" t="s">
        <v>782</v>
      </c>
      <c r="Y1050" t="s">
        <v>1900</v>
      </c>
      <c r="Z1050">
        <v>80</v>
      </c>
      <c r="AB1050" t="s">
        <v>41</v>
      </c>
      <c r="AL1050">
        <v>526</v>
      </c>
    </row>
    <row r="1051" spans="1:38" ht="13.25" customHeight="1" x14ac:dyDescent="0.15">
      <c r="A1051" t="s">
        <v>31</v>
      </c>
      <c r="B1051" t="s">
        <v>30</v>
      </c>
      <c r="C1051" s="6" t="s">
        <v>32</v>
      </c>
      <c r="D1051" s="6" t="s">
        <v>33</v>
      </c>
      <c r="E1051" s="6" t="s">
        <v>34</v>
      </c>
      <c r="F1051" s="6" t="s">
        <v>35</v>
      </c>
      <c r="G1051" s="6" t="s">
        <v>35</v>
      </c>
      <c r="I1051" t="str">
        <f t="shared" si="86"/>
        <v>2019-01-01</v>
      </c>
      <c r="J1051">
        <v>2019</v>
      </c>
      <c r="M1051" t="s">
        <v>1967</v>
      </c>
      <c r="N1051" t="s">
        <v>221</v>
      </c>
      <c r="O1051">
        <v>1</v>
      </c>
      <c r="P1051">
        <v>11</v>
      </c>
      <c r="Q1051" t="str">
        <f t="shared" si="83"/>
        <v>WR.1</v>
      </c>
      <c r="R1051" t="str">
        <f t="shared" si="84"/>
        <v>WR.1.11</v>
      </c>
      <c r="S1051" t="s">
        <v>250</v>
      </c>
      <c r="V1051" t="s">
        <v>222</v>
      </c>
      <c r="X1051" t="s">
        <v>782</v>
      </c>
      <c r="Y1051" t="s">
        <v>1900</v>
      </c>
      <c r="Z1051">
        <v>80</v>
      </c>
      <c r="AB1051" t="s">
        <v>41</v>
      </c>
      <c r="AL1051">
        <v>524</v>
      </c>
    </row>
    <row r="1052" spans="1:38" ht="13.25" customHeight="1" x14ac:dyDescent="0.15">
      <c r="A1052" t="s">
        <v>31</v>
      </c>
      <c r="B1052" t="s">
        <v>30</v>
      </c>
      <c r="C1052" s="6" t="s">
        <v>32</v>
      </c>
      <c r="D1052" s="6" t="s">
        <v>33</v>
      </c>
      <c r="E1052" s="6" t="s">
        <v>34</v>
      </c>
      <c r="F1052" s="6" t="s">
        <v>35</v>
      </c>
      <c r="G1052" s="6" t="s">
        <v>35</v>
      </c>
      <c r="I1052" t="str">
        <f t="shared" si="86"/>
        <v>2019-01-01</v>
      </c>
      <c r="J1052">
        <v>2019</v>
      </c>
      <c r="M1052" t="s">
        <v>224</v>
      </c>
      <c r="N1052" t="s">
        <v>221</v>
      </c>
      <c r="O1052">
        <v>1</v>
      </c>
      <c r="P1052">
        <v>1</v>
      </c>
      <c r="Q1052" t="str">
        <f t="shared" si="83"/>
        <v>WR.1</v>
      </c>
      <c r="R1052" t="str">
        <f t="shared" si="84"/>
        <v>WR.1.1</v>
      </c>
      <c r="S1052" t="s">
        <v>1927</v>
      </c>
      <c r="T1052">
        <v>3945783</v>
      </c>
      <c r="V1052" t="s">
        <v>222</v>
      </c>
      <c r="W1052">
        <f>T1052</f>
        <v>3945783</v>
      </c>
      <c r="X1052" t="s">
        <v>222</v>
      </c>
      <c r="Y1052" t="s">
        <v>1900</v>
      </c>
      <c r="Z1052">
        <v>75</v>
      </c>
      <c r="AB1052" t="s">
        <v>41</v>
      </c>
      <c r="AL1052">
        <v>116</v>
      </c>
    </row>
    <row r="1053" spans="1:38" ht="13.25" customHeight="1" x14ac:dyDescent="0.15">
      <c r="A1053" t="s">
        <v>31</v>
      </c>
      <c r="B1053" t="s">
        <v>30</v>
      </c>
      <c r="C1053" s="6" t="s">
        <v>32</v>
      </c>
      <c r="D1053" s="6" t="s">
        <v>33</v>
      </c>
      <c r="E1053" s="6" t="s">
        <v>34</v>
      </c>
      <c r="F1053" s="6" t="s">
        <v>35</v>
      </c>
      <c r="G1053" s="6" t="s">
        <v>35</v>
      </c>
      <c r="I1053" t="str">
        <f t="shared" si="86"/>
        <v>2019-01-01</v>
      </c>
      <c r="J1053">
        <v>2019</v>
      </c>
      <c r="M1053" t="s">
        <v>1999</v>
      </c>
      <c r="N1053" t="s">
        <v>221</v>
      </c>
      <c r="O1053">
        <v>14</v>
      </c>
      <c r="P1053">
        <v>1</v>
      </c>
      <c r="Q1053" t="str">
        <f t="shared" si="83"/>
        <v>WR.14</v>
      </c>
      <c r="R1053" t="str">
        <f t="shared" si="84"/>
        <v>WR.14.1</v>
      </c>
      <c r="S1053" t="s">
        <v>1926</v>
      </c>
      <c r="T1053">
        <v>3559298</v>
      </c>
      <c r="V1053" t="s">
        <v>222</v>
      </c>
      <c r="W1053">
        <f>T1053</f>
        <v>3559298</v>
      </c>
      <c r="X1053" t="s">
        <v>222</v>
      </c>
      <c r="Y1053" t="s">
        <v>1900</v>
      </c>
      <c r="Z1053">
        <v>75</v>
      </c>
      <c r="AB1053" t="s">
        <v>41</v>
      </c>
      <c r="AL1053">
        <v>117</v>
      </c>
    </row>
    <row r="1054" spans="1:38" ht="13.25" customHeight="1" x14ac:dyDescent="0.15">
      <c r="A1054" t="s">
        <v>31</v>
      </c>
      <c r="B1054" t="s">
        <v>30</v>
      </c>
      <c r="C1054" s="6" t="s">
        <v>32</v>
      </c>
      <c r="D1054" s="6" t="s">
        <v>33</v>
      </c>
      <c r="E1054" s="6" t="s">
        <v>34</v>
      </c>
      <c r="F1054" s="6" t="s">
        <v>35</v>
      </c>
      <c r="G1054" s="6" t="s">
        <v>35</v>
      </c>
      <c r="I1054" t="str">
        <f t="shared" si="86"/>
        <v>2019-01-01</v>
      </c>
      <c r="J1054">
        <v>2019</v>
      </c>
      <c r="M1054" t="s">
        <v>1979</v>
      </c>
      <c r="N1054" t="s">
        <v>221</v>
      </c>
      <c r="O1054">
        <v>2</v>
      </c>
      <c r="P1054">
        <v>12</v>
      </c>
      <c r="Q1054" t="str">
        <f t="shared" si="83"/>
        <v>WR.2</v>
      </c>
      <c r="R1054" t="str">
        <f t="shared" si="84"/>
        <v>WR.2.12</v>
      </c>
      <c r="S1054" t="s">
        <v>236</v>
      </c>
      <c r="T1054">
        <v>34495</v>
      </c>
      <c r="V1054" t="s">
        <v>222</v>
      </c>
      <c r="W1054">
        <f>T1054/1000</f>
        <v>34.494999999999997</v>
      </c>
      <c r="X1054" t="s">
        <v>782</v>
      </c>
      <c r="Y1054" t="s">
        <v>1900</v>
      </c>
      <c r="Z1054">
        <v>80</v>
      </c>
      <c r="AB1054" t="s">
        <v>41</v>
      </c>
      <c r="AL1054">
        <v>514</v>
      </c>
    </row>
    <row r="1055" spans="1:38" ht="13.25" customHeight="1" x14ac:dyDescent="0.15">
      <c r="A1055" t="s">
        <v>31</v>
      </c>
      <c r="B1055" t="s">
        <v>30</v>
      </c>
      <c r="C1055" s="6" t="s">
        <v>32</v>
      </c>
      <c r="D1055" s="6" t="s">
        <v>33</v>
      </c>
      <c r="E1055" s="6" t="s">
        <v>34</v>
      </c>
      <c r="F1055" s="6" t="s">
        <v>35</v>
      </c>
      <c r="G1055" s="6" t="s">
        <v>35</v>
      </c>
      <c r="I1055" t="str">
        <f t="shared" si="86"/>
        <v>2019-01-01</v>
      </c>
      <c r="J1055">
        <v>2019</v>
      </c>
      <c r="M1055" t="s">
        <v>1977</v>
      </c>
      <c r="N1055" t="s">
        <v>221</v>
      </c>
      <c r="O1055">
        <v>2</v>
      </c>
      <c r="P1055">
        <v>10</v>
      </c>
      <c r="Q1055" t="str">
        <f t="shared" si="83"/>
        <v>WR.2</v>
      </c>
      <c r="R1055" t="str">
        <f t="shared" si="84"/>
        <v>WR.2.10</v>
      </c>
      <c r="S1055" t="s">
        <v>232</v>
      </c>
      <c r="T1055">
        <v>7032580</v>
      </c>
      <c r="V1055" t="s">
        <v>222</v>
      </c>
      <c r="W1055">
        <f>T1055/1000</f>
        <v>7032.58</v>
      </c>
      <c r="X1055" t="s">
        <v>782</v>
      </c>
      <c r="Y1055" t="s">
        <v>1900</v>
      </c>
      <c r="Z1055">
        <v>80</v>
      </c>
      <c r="AB1055" t="s">
        <v>41</v>
      </c>
      <c r="AL1055">
        <v>512</v>
      </c>
    </row>
    <row r="1056" spans="1:38" ht="13.25" customHeight="1" x14ac:dyDescent="0.15">
      <c r="A1056" t="s">
        <v>31</v>
      </c>
      <c r="B1056" t="s">
        <v>30</v>
      </c>
      <c r="C1056" s="6" t="s">
        <v>32</v>
      </c>
      <c r="D1056" s="6" t="s">
        <v>33</v>
      </c>
      <c r="E1056" s="6" t="s">
        <v>34</v>
      </c>
      <c r="F1056" s="6" t="s">
        <v>35</v>
      </c>
      <c r="G1056" s="6" t="s">
        <v>35</v>
      </c>
      <c r="I1056" t="str">
        <f t="shared" si="86"/>
        <v>2019-01-01</v>
      </c>
      <c r="J1056">
        <v>2019</v>
      </c>
      <c r="M1056" t="s">
        <v>1982</v>
      </c>
      <c r="N1056" t="s">
        <v>221</v>
      </c>
      <c r="O1056">
        <v>2</v>
      </c>
      <c r="P1056">
        <v>15</v>
      </c>
      <c r="Q1056" t="str">
        <f t="shared" si="83"/>
        <v>WR.2</v>
      </c>
      <c r="R1056" t="str">
        <f t="shared" si="84"/>
        <v>WR.2.15</v>
      </c>
      <c r="S1056" t="s">
        <v>242</v>
      </c>
      <c r="T1056">
        <v>333858</v>
      </c>
      <c r="V1056" t="s">
        <v>222</v>
      </c>
      <c r="W1056">
        <f>T1056/1000</f>
        <v>333.858</v>
      </c>
      <c r="X1056" t="s">
        <v>782</v>
      </c>
      <c r="Y1056" t="s">
        <v>1900</v>
      </c>
      <c r="Z1056">
        <v>80</v>
      </c>
      <c r="AB1056" t="s">
        <v>41</v>
      </c>
      <c r="AL1056">
        <v>517</v>
      </c>
    </row>
    <row r="1057" spans="1:38" ht="13.25" customHeight="1" x14ac:dyDescent="0.15">
      <c r="A1057" t="s">
        <v>31</v>
      </c>
      <c r="B1057" t="s">
        <v>30</v>
      </c>
      <c r="C1057" s="6" t="s">
        <v>32</v>
      </c>
      <c r="D1057" s="6" t="s">
        <v>33</v>
      </c>
      <c r="E1057" s="6" t="s">
        <v>34</v>
      </c>
      <c r="F1057" s="6" t="s">
        <v>35</v>
      </c>
      <c r="G1057" s="6" t="s">
        <v>35</v>
      </c>
      <c r="I1057" t="str">
        <f t="shared" si="86"/>
        <v>2019-01-01</v>
      </c>
      <c r="J1057">
        <v>2019</v>
      </c>
      <c r="M1057" t="s">
        <v>1981</v>
      </c>
      <c r="N1057" t="s">
        <v>221</v>
      </c>
      <c r="O1057">
        <v>2</v>
      </c>
      <c r="P1057">
        <v>14</v>
      </c>
      <c r="Q1057" t="str">
        <f t="shared" si="83"/>
        <v>WR.2</v>
      </c>
      <c r="R1057" t="str">
        <f t="shared" si="84"/>
        <v>WR.2.14</v>
      </c>
      <c r="S1057" t="s">
        <v>240</v>
      </c>
      <c r="T1057">
        <v>104148</v>
      </c>
      <c r="V1057" t="s">
        <v>222</v>
      </c>
      <c r="W1057">
        <f>T1057/1000</f>
        <v>104.148</v>
      </c>
      <c r="X1057" t="s">
        <v>782</v>
      </c>
      <c r="Y1057" t="s">
        <v>1900</v>
      </c>
      <c r="Z1057">
        <v>80</v>
      </c>
      <c r="AB1057" t="s">
        <v>41</v>
      </c>
      <c r="AL1057">
        <v>516</v>
      </c>
    </row>
    <row r="1058" spans="1:38" ht="13.25" customHeight="1" x14ac:dyDescent="0.15">
      <c r="A1058" t="s">
        <v>31</v>
      </c>
      <c r="B1058" t="s">
        <v>30</v>
      </c>
      <c r="C1058" s="6" t="s">
        <v>32</v>
      </c>
      <c r="D1058" s="6" t="s">
        <v>33</v>
      </c>
      <c r="E1058" s="6" t="s">
        <v>34</v>
      </c>
      <c r="F1058" s="6" t="s">
        <v>35</v>
      </c>
      <c r="G1058" s="6" t="s">
        <v>35</v>
      </c>
      <c r="I1058" t="str">
        <f t="shared" si="86"/>
        <v>2019-01-01</v>
      </c>
      <c r="J1058">
        <v>2019</v>
      </c>
      <c r="M1058" t="s">
        <v>1980</v>
      </c>
      <c r="N1058" t="s">
        <v>221</v>
      </c>
      <c r="O1058">
        <v>2</v>
      </c>
      <c r="P1058">
        <v>13</v>
      </c>
      <c r="Q1058" t="str">
        <f t="shared" si="83"/>
        <v>WR.2</v>
      </c>
      <c r="R1058" t="str">
        <f t="shared" si="84"/>
        <v>WR.2.13</v>
      </c>
      <c r="S1058" t="s">
        <v>238</v>
      </c>
      <c r="V1058" t="s">
        <v>222</v>
      </c>
      <c r="X1058" t="s">
        <v>782</v>
      </c>
      <c r="Y1058" t="s">
        <v>1900</v>
      </c>
      <c r="Z1058">
        <v>80</v>
      </c>
      <c r="AB1058" t="s">
        <v>41</v>
      </c>
      <c r="AL1058">
        <v>515</v>
      </c>
    </row>
    <row r="1059" spans="1:38" ht="13.25" customHeight="1" x14ac:dyDescent="0.15">
      <c r="A1059" t="s">
        <v>31</v>
      </c>
      <c r="B1059" t="s">
        <v>30</v>
      </c>
      <c r="C1059" s="6" t="s">
        <v>32</v>
      </c>
      <c r="D1059" s="6" t="s">
        <v>33</v>
      </c>
      <c r="E1059" s="6" t="s">
        <v>34</v>
      </c>
      <c r="F1059" s="6" t="s">
        <v>35</v>
      </c>
      <c r="G1059" s="6" t="s">
        <v>35</v>
      </c>
      <c r="I1059" t="str">
        <f t="shared" si="86"/>
        <v>2019-01-01</v>
      </c>
      <c r="J1059">
        <v>2019</v>
      </c>
      <c r="M1059" t="s">
        <v>1978</v>
      </c>
      <c r="N1059" t="s">
        <v>221</v>
      </c>
      <c r="O1059">
        <v>2</v>
      </c>
      <c r="P1059">
        <v>11</v>
      </c>
      <c r="Q1059" t="str">
        <f t="shared" si="83"/>
        <v>WR.2</v>
      </c>
      <c r="R1059" t="str">
        <f t="shared" si="84"/>
        <v>WR.2.11</v>
      </c>
      <c r="S1059" t="s">
        <v>234</v>
      </c>
      <c r="V1059" t="s">
        <v>222</v>
      </c>
      <c r="X1059" t="s">
        <v>782</v>
      </c>
      <c r="Y1059" t="s">
        <v>1900</v>
      </c>
      <c r="Z1059">
        <v>80</v>
      </c>
      <c r="AB1059" t="s">
        <v>41</v>
      </c>
      <c r="AL1059">
        <v>513</v>
      </c>
    </row>
    <row r="1060" spans="1:38" ht="13.25" customHeight="1" x14ac:dyDescent="0.15">
      <c r="A1060" t="s">
        <v>31</v>
      </c>
      <c r="B1060" t="s">
        <v>30</v>
      </c>
      <c r="C1060" s="6" t="s">
        <v>32</v>
      </c>
      <c r="D1060" s="6" t="s">
        <v>33</v>
      </c>
      <c r="E1060" s="6" t="s">
        <v>34</v>
      </c>
      <c r="F1060" s="6" t="s">
        <v>35</v>
      </c>
      <c r="G1060" s="6" t="s">
        <v>35</v>
      </c>
      <c r="I1060" t="str">
        <f t="shared" si="86"/>
        <v>2019-01-01</v>
      </c>
      <c r="J1060">
        <v>2019</v>
      </c>
      <c r="M1060" t="s">
        <v>219</v>
      </c>
      <c r="N1060" t="s">
        <v>221</v>
      </c>
      <c r="O1060">
        <v>2</v>
      </c>
      <c r="P1060">
        <v>1</v>
      </c>
      <c r="Q1060" t="str">
        <f t="shared" si="83"/>
        <v>WR.2</v>
      </c>
      <c r="R1060" t="str">
        <f t="shared" si="84"/>
        <v>WR.2.1</v>
      </c>
      <c r="S1060" t="s">
        <v>1925</v>
      </c>
      <c r="T1060">
        <v>7505081</v>
      </c>
      <c r="V1060" t="s">
        <v>222</v>
      </c>
      <c r="W1060">
        <f t="shared" ref="W1060:W1071" si="87">T1060</f>
        <v>7505081</v>
      </c>
      <c r="X1060" t="s">
        <v>222</v>
      </c>
      <c r="Y1060" t="s">
        <v>1900</v>
      </c>
      <c r="Z1060">
        <v>75</v>
      </c>
      <c r="AB1060" t="s">
        <v>41</v>
      </c>
      <c r="AL1060">
        <v>115</v>
      </c>
    </row>
    <row r="1061" spans="1:38" ht="13.25" customHeight="1" x14ac:dyDescent="0.15">
      <c r="A1061" t="s">
        <v>31</v>
      </c>
      <c r="B1061" t="s">
        <v>30</v>
      </c>
      <c r="C1061" s="6" t="s">
        <v>32</v>
      </c>
      <c r="D1061" s="6" t="s">
        <v>33</v>
      </c>
      <c r="E1061" s="6" t="s">
        <v>34</v>
      </c>
      <c r="F1061" s="6" t="s">
        <v>35</v>
      </c>
      <c r="G1061" s="6" t="s">
        <v>35</v>
      </c>
      <c r="H1061" t="s">
        <v>76</v>
      </c>
      <c r="I1061" t="str">
        <f t="shared" si="86"/>
        <v>2020-01-01</v>
      </c>
      <c r="J1061">
        <v>2020</v>
      </c>
      <c r="M1061" t="s">
        <v>74</v>
      </c>
      <c r="N1061" t="s">
        <v>38</v>
      </c>
      <c r="O1061">
        <v>4</v>
      </c>
      <c r="P1061">
        <v>8</v>
      </c>
      <c r="Q1061" t="str">
        <f t="shared" si="83"/>
        <v>Em.4</v>
      </c>
      <c r="R1061" t="str">
        <f t="shared" si="84"/>
        <v>Em.4.8</v>
      </c>
      <c r="S1061" t="s">
        <v>77</v>
      </c>
      <c r="T1061">
        <v>4</v>
      </c>
      <c r="V1061" t="s">
        <v>73</v>
      </c>
      <c r="W1061">
        <f t="shared" si="87"/>
        <v>4</v>
      </c>
      <c r="X1061" t="s">
        <v>73</v>
      </c>
      <c r="Y1061" t="s">
        <v>1900</v>
      </c>
      <c r="Z1061">
        <v>76</v>
      </c>
      <c r="AB1061" t="s">
        <v>41</v>
      </c>
      <c r="AL1061">
        <v>217</v>
      </c>
    </row>
    <row r="1062" spans="1:38" ht="13.25" customHeight="1" x14ac:dyDescent="0.15">
      <c r="A1062" t="s">
        <v>31</v>
      </c>
      <c r="B1062" t="s">
        <v>30</v>
      </c>
      <c r="C1062" s="6" t="s">
        <v>32</v>
      </c>
      <c r="D1062" s="6" t="s">
        <v>33</v>
      </c>
      <c r="E1062" s="6" t="s">
        <v>34</v>
      </c>
      <c r="F1062" s="6" t="s">
        <v>35</v>
      </c>
      <c r="G1062" s="6" t="s">
        <v>35</v>
      </c>
      <c r="H1062" t="s">
        <v>76</v>
      </c>
      <c r="I1062" t="str">
        <f t="shared" si="86"/>
        <v>2020-01-01</v>
      </c>
      <c r="J1062">
        <v>2020</v>
      </c>
      <c r="M1062" t="s">
        <v>109</v>
      </c>
      <c r="N1062" t="s">
        <v>107</v>
      </c>
      <c r="O1062">
        <v>1</v>
      </c>
      <c r="P1062">
        <v>4</v>
      </c>
      <c r="Q1062" t="str">
        <f t="shared" si="83"/>
        <v>EF.1</v>
      </c>
      <c r="R1062" t="str">
        <f t="shared" si="84"/>
        <v>EF.1.4</v>
      </c>
      <c r="S1062" t="s">
        <v>159</v>
      </c>
      <c r="T1062">
        <v>1225534</v>
      </c>
      <c r="V1062" t="s">
        <v>108</v>
      </c>
      <c r="W1062">
        <f t="shared" si="87"/>
        <v>1225534</v>
      </c>
      <c r="X1062" t="s">
        <v>108</v>
      </c>
      <c r="Y1062" t="s">
        <v>1900</v>
      </c>
      <c r="Z1062">
        <v>78</v>
      </c>
      <c r="AB1062" t="s">
        <v>41</v>
      </c>
      <c r="AL1062">
        <v>352</v>
      </c>
    </row>
    <row r="1063" spans="1:38" ht="13.25" customHeight="1" x14ac:dyDescent="0.15">
      <c r="A1063" t="s">
        <v>31</v>
      </c>
      <c r="B1063" t="s">
        <v>30</v>
      </c>
      <c r="C1063" s="6" t="s">
        <v>32</v>
      </c>
      <c r="D1063" s="6" t="s">
        <v>33</v>
      </c>
      <c r="E1063" s="6" t="s">
        <v>34</v>
      </c>
      <c r="F1063" s="6" t="s">
        <v>35</v>
      </c>
      <c r="G1063" s="6" t="s">
        <v>35</v>
      </c>
      <c r="H1063" t="s">
        <v>76</v>
      </c>
      <c r="I1063" t="str">
        <f t="shared" si="86"/>
        <v>2020-01-01</v>
      </c>
      <c r="J1063">
        <v>2020</v>
      </c>
      <c r="M1063" t="s">
        <v>163</v>
      </c>
      <c r="N1063" t="s">
        <v>107</v>
      </c>
      <c r="O1063">
        <v>1</v>
      </c>
      <c r="P1063">
        <v>14</v>
      </c>
      <c r="Q1063" t="str">
        <f t="shared" si="83"/>
        <v>EF.1</v>
      </c>
      <c r="R1063" t="str">
        <f t="shared" si="84"/>
        <v>EF.1.14</v>
      </c>
      <c r="S1063" t="s">
        <v>164</v>
      </c>
      <c r="V1063" t="s">
        <v>108</v>
      </c>
      <c r="W1063">
        <f t="shared" si="87"/>
        <v>0</v>
      </c>
      <c r="X1063" t="s">
        <v>108</v>
      </c>
      <c r="Y1063" t="s">
        <v>1900</v>
      </c>
      <c r="Z1063">
        <v>78</v>
      </c>
      <c r="AB1063" t="s">
        <v>41</v>
      </c>
      <c r="AL1063">
        <v>356</v>
      </c>
    </row>
    <row r="1064" spans="1:38" ht="13.25" customHeight="1" x14ac:dyDescent="0.15">
      <c r="A1064" t="s">
        <v>31</v>
      </c>
      <c r="B1064" t="s">
        <v>30</v>
      </c>
      <c r="C1064" s="6" t="s">
        <v>32</v>
      </c>
      <c r="D1064" s="6" t="s">
        <v>33</v>
      </c>
      <c r="E1064" s="6" t="s">
        <v>34</v>
      </c>
      <c r="F1064" s="6" t="s">
        <v>35</v>
      </c>
      <c r="G1064" s="6" t="s">
        <v>35</v>
      </c>
      <c r="H1064" t="s">
        <v>76</v>
      </c>
      <c r="I1064" t="str">
        <f t="shared" si="86"/>
        <v>2020-01-01</v>
      </c>
      <c r="J1064">
        <v>2020</v>
      </c>
      <c r="M1064" t="s">
        <v>181</v>
      </c>
      <c r="N1064" t="s">
        <v>107</v>
      </c>
      <c r="O1064">
        <v>1</v>
      </c>
      <c r="P1064">
        <v>19</v>
      </c>
      <c r="Q1064" t="str">
        <f t="shared" si="83"/>
        <v>EF.1</v>
      </c>
      <c r="R1064" t="str">
        <f t="shared" si="84"/>
        <v>EF.1.19</v>
      </c>
      <c r="S1064" t="s">
        <v>207</v>
      </c>
      <c r="T1064">
        <v>24877</v>
      </c>
      <c r="U1064" t="s">
        <v>165</v>
      </c>
      <c r="V1064" t="s">
        <v>108</v>
      </c>
      <c r="W1064">
        <f t="shared" si="87"/>
        <v>24877</v>
      </c>
      <c r="X1064" t="s">
        <v>108</v>
      </c>
      <c r="Y1064" t="s">
        <v>1900</v>
      </c>
      <c r="Z1064">
        <v>79</v>
      </c>
      <c r="AB1064" t="s">
        <v>41</v>
      </c>
      <c r="AL1064">
        <v>445</v>
      </c>
    </row>
    <row r="1065" spans="1:38" ht="13.25" customHeight="1" x14ac:dyDescent="0.15">
      <c r="A1065" t="s">
        <v>31</v>
      </c>
      <c r="B1065" t="s">
        <v>30</v>
      </c>
      <c r="C1065" s="6" t="s">
        <v>32</v>
      </c>
      <c r="D1065" s="6" t="s">
        <v>33</v>
      </c>
      <c r="E1065" s="6" t="s">
        <v>34</v>
      </c>
      <c r="F1065" s="6" t="s">
        <v>35</v>
      </c>
      <c r="G1065" s="6" t="s">
        <v>35</v>
      </c>
      <c r="H1065" t="s">
        <v>76</v>
      </c>
      <c r="I1065" t="str">
        <f t="shared" si="86"/>
        <v>2020-01-01</v>
      </c>
      <c r="J1065">
        <v>2020</v>
      </c>
      <c r="M1065" t="s">
        <v>152</v>
      </c>
      <c r="N1065" t="s">
        <v>38</v>
      </c>
      <c r="O1065">
        <v>17</v>
      </c>
      <c r="P1065">
        <v>10</v>
      </c>
      <c r="Q1065" t="str">
        <f t="shared" si="83"/>
        <v>Em.17</v>
      </c>
      <c r="R1065" t="str">
        <f t="shared" si="84"/>
        <v>Em.17.10</v>
      </c>
      <c r="S1065" t="s">
        <v>136</v>
      </c>
      <c r="T1065">
        <v>7</v>
      </c>
      <c r="V1065" t="s">
        <v>73</v>
      </c>
      <c r="W1065">
        <f t="shared" si="87"/>
        <v>7</v>
      </c>
      <c r="X1065" t="s">
        <v>73</v>
      </c>
      <c r="Y1065" t="s">
        <v>1900</v>
      </c>
      <c r="Z1065">
        <v>77</v>
      </c>
      <c r="AB1065" t="s">
        <v>41</v>
      </c>
      <c r="AL1065">
        <v>292</v>
      </c>
    </row>
    <row r="1066" spans="1:38" ht="13.25" customHeight="1" x14ac:dyDescent="0.15">
      <c r="A1066" t="s">
        <v>31</v>
      </c>
      <c r="B1066" t="s">
        <v>30</v>
      </c>
      <c r="C1066" s="6" t="s">
        <v>32</v>
      </c>
      <c r="D1066" s="6" t="s">
        <v>33</v>
      </c>
      <c r="E1066" s="6" t="s">
        <v>34</v>
      </c>
      <c r="F1066" s="6" t="s">
        <v>35</v>
      </c>
      <c r="G1066" s="6" t="s">
        <v>35</v>
      </c>
      <c r="H1066" t="s">
        <v>76</v>
      </c>
      <c r="I1066" t="str">
        <f t="shared" si="86"/>
        <v>2020-01-01</v>
      </c>
      <c r="J1066">
        <v>2020</v>
      </c>
      <c r="M1066" t="s">
        <v>181</v>
      </c>
      <c r="N1066" t="s">
        <v>107</v>
      </c>
      <c r="O1066">
        <v>1</v>
      </c>
      <c r="P1066">
        <v>19</v>
      </c>
      <c r="Q1066" t="str">
        <f t="shared" si="83"/>
        <v>EF.1</v>
      </c>
      <c r="R1066" t="str">
        <f t="shared" si="84"/>
        <v>EF.1.19</v>
      </c>
      <c r="S1066" t="s">
        <v>182</v>
      </c>
      <c r="T1066">
        <v>1225534</v>
      </c>
      <c r="V1066" t="s">
        <v>108</v>
      </c>
      <c r="W1066">
        <f t="shared" si="87"/>
        <v>1225534</v>
      </c>
      <c r="X1066" t="s">
        <v>108</v>
      </c>
      <c r="Y1066" t="s">
        <v>1900</v>
      </c>
      <c r="Z1066">
        <v>79</v>
      </c>
      <c r="AB1066" t="s">
        <v>41</v>
      </c>
      <c r="AL1066">
        <v>395</v>
      </c>
    </row>
    <row r="1067" spans="1:38" ht="13.25" customHeight="1" x14ac:dyDescent="0.15">
      <c r="A1067" t="s">
        <v>31</v>
      </c>
      <c r="B1067" t="s">
        <v>30</v>
      </c>
      <c r="C1067" s="6" t="s">
        <v>32</v>
      </c>
      <c r="D1067" s="6" t="s">
        <v>33</v>
      </c>
      <c r="E1067" s="6" t="s">
        <v>34</v>
      </c>
      <c r="F1067" s="6" t="s">
        <v>35</v>
      </c>
      <c r="G1067" s="6" t="s">
        <v>35</v>
      </c>
      <c r="H1067" t="s">
        <v>76</v>
      </c>
      <c r="I1067" t="str">
        <f t="shared" si="86"/>
        <v>2020-01-01</v>
      </c>
      <c r="J1067">
        <v>2020</v>
      </c>
      <c r="M1067" t="s">
        <v>70</v>
      </c>
      <c r="N1067" t="s">
        <v>38</v>
      </c>
      <c r="O1067">
        <v>4</v>
      </c>
      <c r="P1067">
        <v>7</v>
      </c>
      <c r="Q1067" t="str">
        <f t="shared" si="83"/>
        <v>Em.4</v>
      </c>
      <c r="R1067" t="str">
        <f t="shared" si="84"/>
        <v>Em.4.7</v>
      </c>
      <c r="S1067" t="s">
        <v>92</v>
      </c>
      <c r="T1067">
        <v>8650</v>
      </c>
      <c r="V1067" t="s">
        <v>73</v>
      </c>
      <c r="W1067">
        <f t="shared" si="87"/>
        <v>8650</v>
      </c>
      <c r="X1067" t="s">
        <v>73</v>
      </c>
      <c r="Y1067" t="s">
        <v>1900</v>
      </c>
      <c r="Z1067">
        <v>76</v>
      </c>
      <c r="AB1067" t="s">
        <v>41</v>
      </c>
      <c r="AL1067">
        <v>225</v>
      </c>
    </row>
    <row r="1068" spans="1:38" ht="13.25" customHeight="1" x14ac:dyDescent="0.15">
      <c r="A1068" t="s">
        <v>31</v>
      </c>
      <c r="B1068" t="s">
        <v>30</v>
      </c>
      <c r="C1068" s="6" t="s">
        <v>32</v>
      </c>
      <c r="D1068" s="6" t="s">
        <v>33</v>
      </c>
      <c r="E1068" s="6" t="s">
        <v>34</v>
      </c>
      <c r="F1068" s="6" t="s">
        <v>35</v>
      </c>
      <c r="G1068" s="6" t="s">
        <v>35</v>
      </c>
      <c r="H1068" t="s">
        <v>76</v>
      </c>
      <c r="I1068" t="str">
        <f t="shared" si="86"/>
        <v>2020-01-01</v>
      </c>
      <c r="J1068">
        <v>2020</v>
      </c>
      <c r="M1068" t="s">
        <v>42</v>
      </c>
      <c r="N1068" t="s">
        <v>38</v>
      </c>
      <c r="O1068">
        <v>7</v>
      </c>
      <c r="P1068">
        <v>1</v>
      </c>
      <c r="Q1068" t="str">
        <f t="shared" si="83"/>
        <v>Em.7</v>
      </c>
      <c r="R1068" t="str">
        <f t="shared" si="84"/>
        <v>Em.7.1</v>
      </c>
      <c r="S1068" t="s">
        <v>97</v>
      </c>
      <c r="T1068">
        <v>804567</v>
      </c>
      <c r="V1068" t="s">
        <v>73</v>
      </c>
      <c r="W1068">
        <f t="shared" si="87"/>
        <v>804567</v>
      </c>
      <c r="X1068" t="s">
        <v>73</v>
      </c>
      <c r="Y1068" t="s">
        <v>1900</v>
      </c>
      <c r="Z1068">
        <v>76</v>
      </c>
      <c r="AB1068" t="s">
        <v>41</v>
      </c>
      <c r="AL1068">
        <v>229</v>
      </c>
    </row>
    <row r="1069" spans="1:38" ht="13.25" customHeight="1" x14ac:dyDescent="0.15">
      <c r="A1069" t="s">
        <v>31</v>
      </c>
      <c r="B1069" t="s">
        <v>30</v>
      </c>
      <c r="C1069" s="6" t="s">
        <v>32</v>
      </c>
      <c r="D1069" s="6" t="s">
        <v>33</v>
      </c>
      <c r="E1069" s="6" t="s">
        <v>34</v>
      </c>
      <c r="F1069" s="6" t="s">
        <v>35</v>
      </c>
      <c r="G1069" s="6" t="s">
        <v>35</v>
      </c>
      <c r="H1069" t="s">
        <v>76</v>
      </c>
      <c r="I1069" t="str">
        <f t="shared" si="86"/>
        <v>2020-01-01</v>
      </c>
      <c r="J1069">
        <v>2020</v>
      </c>
      <c r="M1069" t="s">
        <v>44</v>
      </c>
      <c r="N1069" t="s">
        <v>38</v>
      </c>
      <c r="O1069">
        <v>7</v>
      </c>
      <c r="P1069">
        <v>2</v>
      </c>
      <c r="Q1069" t="str">
        <f t="shared" si="83"/>
        <v>Em.7</v>
      </c>
      <c r="R1069" t="str">
        <f t="shared" si="84"/>
        <v>Em.7.2</v>
      </c>
      <c r="S1069" t="s">
        <v>1929</v>
      </c>
      <c r="T1069">
        <v>219416</v>
      </c>
      <c r="V1069" t="s">
        <v>73</v>
      </c>
      <c r="W1069">
        <f t="shared" si="87"/>
        <v>219416</v>
      </c>
      <c r="X1069" t="s">
        <v>73</v>
      </c>
      <c r="Y1069" t="s">
        <v>1900</v>
      </c>
      <c r="Z1069">
        <v>76</v>
      </c>
      <c r="AB1069" t="s">
        <v>41</v>
      </c>
      <c r="AL1069">
        <v>233</v>
      </c>
    </row>
    <row r="1070" spans="1:38" ht="13.25" customHeight="1" x14ac:dyDescent="0.15">
      <c r="A1070" t="s">
        <v>31</v>
      </c>
      <c r="B1070" t="s">
        <v>30</v>
      </c>
      <c r="C1070" s="6" t="s">
        <v>32</v>
      </c>
      <c r="D1070" s="6" t="s">
        <v>33</v>
      </c>
      <c r="E1070" s="6" t="s">
        <v>34</v>
      </c>
      <c r="F1070" s="6" t="s">
        <v>35</v>
      </c>
      <c r="G1070" s="6" t="s">
        <v>35</v>
      </c>
      <c r="H1070" t="s">
        <v>76</v>
      </c>
      <c r="I1070" t="str">
        <f t="shared" si="86"/>
        <v>2020-01-01</v>
      </c>
      <c r="J1070">
        <v>2020</v>
      </c>
      <c r="M1070" t="s">
        <v>145</v>
      </c>
      <c r="N1070" t="s">
        <v>38</v>
      </c>
      <c r="O1070">
        <v>17</v>
      </c>
      <c r="P1070">
        <v>13</v>
      </c>
      <c r="Q1070" t="str">
        <f t="shared" si="83"/>
        <v>Em.17</v>
      </c>
      <c r="R1070" t="str">
        <f t="shared" si="84"/>
        <v>Em.17.13</v>
      </c>
      <c r="S1070" t="s">
        <v>141</v>
      </c>
      <c r="T1070">
        <v>1</v>
      </c>
      <c r="V1070" t="s">
        <v>73</v>
      </c>
      <c r="W1070">
        <f t="shared" si="87"/>
        <v>1</v>
      </c>
      <c r="X1070" t="s">
        <v>73</v>
      </c>
      <c r="Y1070" t="s">
        <v>1900</v>
      </c>
      <c r="Z1070">
        <v>77</v>
      </c>
      <c r="AB1070" t="s">
        <v>41</v>
      </c>
      <c r="AL1070">
        <v>297</v>
      </c>
    </row>
    <row r="1071" spans="1:38" ht="13.25" customHeight="1" x14ac:dyDescent="0.15">
      <c r="A1071" t="s">
        <v>31</v>
      </c>
      <c r="B1071" t="s">
        <v>30</v>
      </c>
      <c r="C1071" s="6" t="s">
        <v>32</v>
      </c>
      <c r="D1071" s="6" t="s">
        <v>33</v>
      </c>
      <c r="E1071" s="6" t="s">
        <v>34</v>
      </c>
      <c r="F1071" s="6" t="s">
        <v>35</v>
      </c>
      <c r="G1071" s="6" t="s">
        <v>35</v>
      </c>
      <c r="H1071" t="s">
        <v>76</v>
      </c>
      <c r="I1071" t="str">
        <f t="shared" si="86"/>
        <v>2020-01-01</v>
      </c>
      <c r="J1071">
        <v>2020</v>
      </c>
      <c r="M1071" t="s">
        <v>146</v>
      </c>
      <c r="N1071" t="s">
        <v>38</v>
      </c>
      <c r="O1071">
        <v>17</v>
      </c>
      <c r="P1071">
        <v>14</v>
      </c>
      <c r="Q1071" t="str">
        <f t="shared" ref="Q1071:Q1134" si="88">_xlfn.CONCAT($N1071,".",$O1071)</f>
        <v>Em.17</v>
      </c>
      <c r="R1071" t="str">
        <f t="shared" ref="R1071:R1134" si="89">_xlfn.CONCAT($N1071,".",$O1071,".",$P1071)</f>
        <v>Em.17.14</v>
      </c>
      <c r="S1071" t="s">
        <v>148</v>
      </c>
      <c r="T1071">
        <v>5</v>
      </c>
      <c r="V1071" t="s">
        <v>73</v>
      </c>
      <c r="W1071">
        <f t="shared" si="87"/>
        <v>5</v>
      </c>
      <c r="X1071" t="s">
        <v>73</v>
      </c>
      <c r="Y1071" t="s">
        <v>1900</v>
      </c>
      <c r="Z1071">
        <v>77</v>
      </c>
      <c r="AB1071" t="s">
        <v>41</v>
      </c>
      <c r="AL1071">
        <v>302</v>
      </c>
    </row>
    <row r="1072" spans="1:38" ht="13.25" customHeight="1" x14ac:dyDescent="0.15">
      <c r="A1072" t="s">
        <v>31</v>
      </c>
      <c r="B1072" t="s">
        <v>30</v>
      </c>
      <c r="C1072" s="6" t="s">
        <v>32</v>
      </c>
      <c r="D1072" s="6" t="s">
        <v>33</v>
      </c>
      <c r="E1072" s="6" t="s">
        <v>34</v>
      </c>
      <c r="F1072" s="6" t="s">
        <v>35</v>
      </c>
      <c r="G1072" s="6" t="s">
        <v>35</v>
      </c>
      <c r="H1072" t="s">
        <v>76</v>
      </c>
      <c r="I1072" t="str">
        <f t="shared" si="86"/>
        <v>2020-01-01</v>
      </c>
      <c r="J1072">
        <v>2020</v>
      </c>
      <c r="M1072" t="s">
        <v>224</v>
      </c>
      <c r="N1072" t="s">
        <v>221</v>
      </c>
      <c r="O1072">
        <v>1</v>
      </c>
      <c r="P1072">
        <v>1</v>
      </c>
      <c r="Q1072" t="str">
        <f t="shared" si="88"/>
        <v>WR.1</v>
      </c>
      <c r="R1072" t="str">
        <f t="shared" si="89"/>
        <v>WR.1.1</v>
      </c>
      <c r="S1072" t="s">
        <v>1992</v>
      </c>
      <c r="T1072">
        <v>932550</v>
      </c>
      <c r="V1072" t="s">
        <v>222</v>
      </c>
      <c r="W1072">
        <f>T1072/1000</f>
        <v>932.55</v>
      </c>
      <c r="X1072" t="s">
        <v>782</v>
      </c>
      <c r="Y1072" t="s">
        <v>1900</v>
      </c>
      <c r="Z1072">
        <v>80</v>
      </c>
      <c r="AB1072" t="s">
        <v>41</v>
      </c>
      <c r="AL1072">
        <v>556</v>
      </c>
    </row>
    <row r="1073" spans="1:38" ht="13.25" customHeight="1" x14ac:dyDescent="0.15">
      <c r="A1073" t="s">
        <v>31</v>
      </c>
      <c r="B1073" t="s">
        <v>30</v>
      </c>
      <c r="C1073" s="6" t="s">
        <v>32</v>
      </c>
      <c r="D1073" s="6" t="s">
        <v>33</v>
      </c>
      <c r="E1073" s="6" t="s">
        <v>34</v>
      </c>
      <c r="F1073" s="6" t="s">
        <v>35</v>
      </c>
      <c r="G1073" s="6" t="s">
        <v>35</v>
      </c>
      <c r="H1073" t="s">
        <v>76</v>
      </c>
      <c r="I1073" t="str">
        <f t="shared" si="86"/>
        <v>2020-01-01</v>
      </c>
      <c r="J1073">
        <v>2020</v>
      </c>
      <c r="M1073" t="s">
        <v>1999</v>
      </c>
      <c r="N1073" t="s">
        <v>221</v>
      </c>
      <c r="O1073">
        <v>14</v>
      </c>
      <c r="P1073">
        <v>1</v>
      </c>
      <c r="Q1073" t="str">
        <f t="shared" si="88"/>
        <v>WR.14</v>
      </c>
      <c r="R1073" t="str">
        <f t="shared" si="89"/>
        <v>WR.14.1</v>
      </c>
      <c r="S1073" t="s">
        <v>260</v>
      </c>
      <c r="T1073">
        <v>600280</v>
      </c>
      <c r="V1073" t="s">
        <v>222</v>
      </c>
      <c r="W1073">
        <f>T1073/1000</f>
        <v>600.28</v>
      </c>
      <c r="X1073" t="s">
        <v>782</v>
      </c>
      <c r="Y1073" t="s">
        <v>1900</v>
      </c>
      <c r="Z1073">
        <v>80</v>
      </c>
      <c r="AB1073" t="s">
        <v>41</v>
      </c>
      <c r="AL1073">
        <v>561</v>
      </c>
    </row>
    <row r="1074" spans="1:38" ht="13.25" customHeight="1" x14ac:dyDescent="0.15">
      <c r="A1074" t="s">
        <v>31</v>
      </c>
      <c r="B1074" t="s">
        <v>30</v>
      </c>
      <c r="C1074" s="6" t="s">
        <v>32</v>
      </c>
      <c r="D1074" s="6" t="s">
        <v>33</v>
      </c>
      <c r="E1074" s="6" t="s">
        <v>34</v>
      </c>
      <c r="F1074" s="6" t="s">
        <v>35</v>
      </c>
      <c r="G1074" s="6" t="s">
        <v>35</v>
      </c>
      <c r="H1074" t="s">
        <v>76</v>
      </c>
      <c r="I1074" t="str">
        <f t="shared" si="86"/>
        <v>2020-01-01</v>
      </c>
      <c r="J1074">
        <v>2020</v>
      </c>
      <c r="M1074" t="s">
        <v>219</v>
      </c>
      <c r="N1074" t="s">
        <v>221</v>
      </c>
      <c r="O1074">
        <v>2</v>
      </c>
      <c r="P1074">
        <v>1</v>
      </c>
      <c r="Q1074" t="str">
        <f t="shared" si="88"/>
        <v>WR.2</v>
      </c>
      <c r="R1074" t="str">
        <f t="shared" si="89"/>
        <v>WR.2.1</v>
      </c>
      <c r="S1074" t="s">
        <v>243</v>
      </c>
      <c r="T1074">
        <v>1532830</v>
      </c>
      <c r="V1074" t="s">
        <v>222</v>
      </c>
      <c r="W1074">
        <f>T1074/1000</f>
        <v>1532.83</v>
      </c>
      <c r="X1074" t="s">
        <v>782</v>
      </c>
      <c r="Y1074" t="s">
        <v>1900</v>
      </c>
      <c r="Z1074">
        <v>80</v>
      </c>
      <c r="AB1074" t="s">
        <v>41</v>
      </c>
      <c r="AL1074">
        <v>545</v>
      </c>
    </row>
    <row r="1075" spans="1:38" ht="13.25" customHeight="1" x14ac:dyDescent="0.15">
      <c r="A1075" t="s">
        <v>31</v>
      </c>
      <c r="B1075" t="s">
        <v>30</v>
      </c>
      <c r="C1075" s="6" t="s">
        <v>32</v>
      </c>
      <c r="D1075" s="6" t="s">
        <v>33</v>
      </c>
      <c r="E1075" s="6" t="s">
        <v>34</v>
      </c>
      <c r="F1075" s="6" t="s">
        <v>35</v>
      </c>
      <c r="G1075" s="6" t="s">
        <v>35</v>
      </c>
      <c r="H1075" t="s">
        <v>78</v>
      </c>
      <c r="I1075" t="str">
        <f t="shared" si="86"/>
        <v>2020-01-01</v>
      </c>
      <c r="J1075">
        <v>2020</v>
      </c>
      <c r="M1075" t="s">
        <v>74</v>
      </c>
      <c r="N1075" t="s">
        <v>38</v>
      </c>
      <c r="O1075">
        <v>4</v>
      </c>
      <c r="P1075">
        <v>8</v>
      </c>
      <c r="Q1075" t="str">
        <f t="shared" si="88"/>
        <v>Em.4</v>
      </c>
      <c r="R1075" t="str">
        <f t="shared" si="89"/>
        <v>Em.4.8</v>
      </c>
      <c r="S1075" t="s">
        <v>79</v>
      </c>
      <c r="T1075">
        <v>28</v>
      </c>
      <c r="V1075" t="s">
        <v>73</v>
      </c>
      <c r="W1075">
        <f t="shared" ref="W1075:W1085" si="90">T1075</f>
        <v>28</v>
      </c>
      <c r="X1075" t="s">
        <v>73</v>
      </c>
      <c r="Y1075" t="s">
        <v>1900</v>
      </c>
      <c r="Z1075">
        <v>76</v>
      </c>
      <c r="AB1075" t="s">
        <v>41</v>
      </c>
      <c r="AL1075">
        <v>218</v>
      </c>
    </row>
    <row r="1076" spans="1:38" ht="13.25" customHeight="1" x14ac:dyDescent="0.15">
      <c r="A1076" t="s">
        <v>31</v>
      </c>
      <c r="B1076" t="s">
        <v>30</v>
      </c>
      <c r="C1076" s="6" t="s">
        <v>32</v>
      </c>
      <c r="D1076" s="6" t="s">
        <v>33</v>
      </c>
      <c r="E1076" s="6" t="s">
        <v>34</v>
      </c>
      <c r="F1076" s="6" t="s">
        <v>35</v>
      </c>
      <c r="G1076" s="6" t="s">
        <v>35</v>
      </c>
      <c r="H1076" t="s">
        <v>78</v>
      </c>
      <c r="I1076" t="str">
        <f t="shared" si="86"/>
        <v>2020-01-01</v>
      </c>
      <c r="J1076">
        <v>2020</v>
      </c>
      <c r="M1076" t="s">
        <v>109</v>
      </c>
      <c r="N1076" t="s">
        <v>107</v>
      </c>
      <c r="O1076">
        <v>1</v>
      </c>
      <c r="P1076">
        <v>4</v>
      </c>
      <c r="Q1076" t="str">
        <f t="shared" si="88"/>
        <v>EF.1</v>
      </c>
      <c r="R1076" t="str">
        <f t="shared" si="89"/>
        <v>EF.1.4</v>
      </c>
      <c r="S1076" t="s">
        <v>160</v>
      </c>
      <c r="T1076">
        <v>2102486</v>
      </c>
      <c r="V1076" t="s">
        <v>108</v>
      </c>
      <c r="W1076">
        <f t="shared" si="90"/>
        <v>2102486</v>
      </c>
      <c r="X1076" t="s">
        <v>108</v>
      </c>
      <c r="Y1076" t="s">
        <v>1900</v>
      </c>
      <c r="Z1076">
        <v>78</v>
      </c>
      <c r="AB1076" t="s">
        <v>41</v>
      </c>
      <c r="AL1076">
        <v>353</v>
      </c>
    </row>
    <row r="1077" spans="1:38" ht="13.25" customHeight="1" x14ac:dyDescent="0.15">
      <c r="A1077" t="s">
        <v>31</v>
      </c>
      <c r="B1077" t="s">
        <v>30</v>
      </c>
      <c r="C1077" s="6" t="s">
        <v>32</v>
      </c>
      <c r="D1077" s="6" t="s">
        <v>33</v>
      </c>
      <c r="E1077" s="6" t="s">
        <v>34</v>
      </c>
      <c r="F1077" s="6" t="s">
        <v>35</v>
      </c>
      <c r="G1077" s="6" t="s">
        <v>35</v>
      </c>
      <c r="H1077" t="s">
        <v>78</v>
      </c>
      <c r="I1077" t="str">
        <f t="shared" si="86"/>
        <v>2020-01-01</v>
      </c>
      <c r="J1077">
        <v>2020</v>
      </c>
      <c r="M1077" t="s">
        <v>163</v>
      </c>
      <c r="N1077" t="s">
        <v>107</v>
      </c>
      <c r="O1077">
        <v>1</v>
      </c>
      <c r="P1077">
        <v>14</v>
      </c>
      <c r="Q1077" t="str">
        <f t="shared" si="88"/>
        <v>EF.1</v>
      </c>
      <c r="R1077" t="str">
        <f t="shared" si="89"/>
        <v>EF.1.14</v>
      </c>
      <c r="S1077" t="s">
        <v>166</v>
      </c>
      <c r="V1077" t="s">
        <v>108</v>
      </c>
      <c r="W1077">
        <f t="shared" si="90"/>
        <v>0</v>
      </c>
      <c r="X1077" t="s">
        <v>108</v>
      </c>
      <c r="Y1077" t="s">
        <v>1900</v>
      </c>
      <c r="Z1077">
        <v>78</v>
      </c>
      <c r="AB1077" t="s">
        <v>41</v>
      </c>
      <c r="AL1077">
        <v>357</v>
      </c>
    </row>
    <row r="1078" spans="1:38" ht="13.25" customHeight="1" x14ac:dyDescent="0.15">
      <c r="A1078" t="s">
        <v>31</v>
      </c>
      <c r="B1078" t="s">
        <v>30</v>
      </c>
      <c r="C1078" s="6" t="s">
        <v>32</v>
      </c>
      <c r="D1078" s="6" t="s">
        <v>33</v>
      </c>
      <c r="E1078" s="6" t="s">
        <v>34</v>
      </c>
      <c r="F1078" s="6" t="s">
        <v>35</v>
      </c>
      <c r="G1078" s="6" t="s">
        <v>35</v>
      </c>
      <c r="H1078" t="s">
        <v>78</v>
      </c>
      <c r="I1078" t="str">
        <f t="shared" si="86"/>
        <v>2020-01-01</v>
      </c>
      <c r="J1078">
        <v>2020</v>
      </c>
      <c r="M1078" t="s">
        <v>181</v>
      </c>
      <c r="N1078" t="s">
        <v>107</v>
      </c>
      <c r="O1078">
        <v>1</v>
      </c>
      <c r="P1078">
        <v>19</v>
      </c>
      <c r="Q1078" t="str">
        <f t="shared" si="88"/>
        <v>EF.1</v>
      </c>
      <c r="R1078" t="str">
        <f t="shared" si="89"/>
        <v>EF.1.19</v>
      </c>
      <c r="S1078" t="s">
        <v>208</v>
      </c>
      <c r="T1078">
        <v>287890</v>
      </c>
      <c r="U1078" t="s">
        <v>165</v>
      </c>
      <c r="V1078" t="s">
        <v>108</v>
      </c>
      <c r="W1078">
        <f t="shared" si="90"/>
        <v>287890</v>
      </c>
      <c r="X1078" t="s">
        <v>108</v>
      </c>
      <c r="Y1078" t="s">
        <v>1900</v>
      </c>
      <c r="Z1078">
        <v>79</v>
      </c>
      <c r="AB1078" t="s">
        <v>41</v>
      </c>
      <c r="AL1078">
        <v>446</v>
      </c>
    </row>
    <row r="1079" spans="1:38" ht="13.25" customHeight="1" x14ac:dyDescent="0.15">
      <c r="A1079" t="s">
        <v>31</v>
      </c>
      <c r="B1079" t="s">
        <v>30</v>
      </c>
      <c r="C1079" s="6" t="s">
        <v>32</v>
      </c>
      <c r="D1079" s="6" t="s">
        <v>33</v>
      </c>
      <c r="E1079" s="6" t="s">
        <v>34</v>
      </c>
      <c r="F1079" s="6" t="s">
        <v>35</v>
      </c>
      <c r="G1079" s="6" t="s">
        <v>35</v>
      </c>
      <c r="H1079" t="s">
        <v>78</v>
      </c>
      <c r="I1079" t="str">
        <f t="shared" si="86"/>
        <v>2020-01-01</v>
      </c>
      <c r="J1079">
        <v>2020</v>
      </c>
      <c r="M1079" t="s">
        <v>152</v>
      </c>
      <c r="N1079" t="s">
        <v>38</v>
      </c>
      <c r="O1079">
        <v>17</v>
      </c>
      <c r="P1079">
        <v>10</v>
      </c>
      <c r="Q1079" t="str">
        <f t="shared" si="88"/>
        <v>Em.17</v>
      </c>
      <c r="R1079" t="str">
        <f t="shared" si="89"/>
        <v>Em.17.10</v>
      </c>
      <c r="S1079" t="s">
        <v>137</v>
      </c>
      <c r="T1079">
        <v>137</v>
      </c>
      <c r="V1079" t="s">
        <v>73</v>
      </c>
      <c r="W1079">
        <f t="shared" si="90"/>
        <v>137</v>
      </c>
      <c r="X1079" t="s">
        <v>73</v>
      </c>
      <c r="Y1079" t="s">
        <v>1900</v>
      </c>
      <c r="Z1079">
        <v>77</v>
      </c>
      <c r="AB1079" t="s">
        <v>41</v>
      </c>
      <c r="AL1079">
        <v>293</v>
      </c>
    </row>
    <row r="1080" spans="1:38" ht="13.25" customHeight="1" x14ac:dyDescent="0.15">
      <c r="A1080" t="s">
        <v>31</v>
      </c>
      <c r="B1080" t="s">
        <v>30</v>
      </c>
      <c r="C1080" s="6" t="s">
        <v>32</v>
      </c>
      <c r="D1080" s="6" t="s">
        <v>33</v>
      </c>
      <c r="E1080" s="6" t="s">
        <v>34</v>
      </c>
      <c r="F1080" s="6" t="s">
        <v>35</v>
      </c>
      <c r="G1080" s="6" t="s">
        <v>35</v>
      </c>
      <c r="H1080" t="s">
        <v>78</v>
      </c>
      <c r="I1080" t="str">
        <f t="shared" si="86"/>
        <v>2020-01-01</v>
      </c>
      <c r="J1080">
        <v>2020</v>
      </c>
      <c r="M1080" t="s">
        <v>181</v>
      </c>
      <c r="N1080" t="s">
        <v>107</v>
      </c>
      <c r="O1080">
        <v>1</v>
      </c>
      <c r="P1080">
        <v>19</v>
      </c>
      <c r="Q1080" t="str">
        <f t="shared" si="88"/>
        <v>EF.1</v>
      </c>
      <c r="R1080" t="str">
        <f t="shared" si="89"/>
        <v>EF.1.19</v>
      </c>
      <c r="S1080" t="s">
        <v>183</v>
      </c>
      <c r="T1080">
        <v>2102486</v>
      </c>
      <c r="V1080" t="s">
        <v>108</v>
      </c>
      <c r="W1080">
        <f t="shared" si="90"/>
        <v>2102486</v>
      </c>
      <c r="X1080" t="s">
        <v>108</v>
      </c>
      <c r="Y1080" t="s">
        <v>1900</v>
      </c>
      <c r="Z1080">
        <v>79</v>
      </c>
      <c r="AB1080" t="s">
        <v>41</v>
      </c>
      <c r="AL1080">
        <v>396</v>
      </c>
    </row>
    <row r="1081" spans="1:38" ht="13.25" customHeight="1" x14ac:dyDescent="0.15">
      <c r="A1081" t="s">
        <v>31</v>
      </c>
      <c r="B1081" t="s">
        <v>30</v>
      </c>
      <c r="C1081" s="6" t="s">
        <v>32</v>
      </c>
      <c r="D1081" s="6" t="s">
        <v>33</v>
      </c>
      <c r="E1081" s="6" t="s">
        <v>34</v>
      </c>
      <c r="F1081" s="6" t="s">
        <v>35</v>
      </c>
      <c r="G1081" s="6" t="s">
        <v>35</v>
      </c>
      <c r="H1081" t="s">
        <v>78</v>
      </c>
      <c r="I1081" t="str">
        <f t="shared" si="86"/>
        <v>2020-01-01</v>
      </c>
      <c r="J1081">
        <v>2020</v>
      </c>
      <c r="M1081" t="s">
        <v>70</v>
      </c>
      <c r="N1081" t="s">
        <v>38</v>
      </c>
      <c r="O1081">
        <v>4</v>
      </c>
      <c r="P1081">
        <v>7</v>
      </c>
      <c r="Q1081" t="str">
        <f t="shared" si="88"/>
        <v>Em.4</v>
      </c>
      <c r="R1081" t="str">
        <f t="shared" si="89"/>
        <v>Em.4.7</v>
      </c>
      <c r="S1081" t="s">
        <v>93</v>
      </c>
      <c r="T1081">
        <v>61719</v>
      </c>
      <c r="V1081" t="s">
        <v>73</v>
      </c>
      <c r="W1081">
        <f t="shared" si="90"/>
        <v>61719</v>
      </c>
      <c r="X1081" t="s">
        <v>73</v>
      </c>
      <c r="Y1081" t="s">
        <v>1900</v>
      </c>
      <c r="Z1081">
        <v>76</v>
      </c>
      <c r="AB1081" t="s">
        <v>41</v>
      </c>
      <c r="AL1081">
        <v>226</v>
      </c>
    </row>
    <row r="1082" spans="1:38" ht="13.25" customHeight="1" x14ac:dyDescent="0.15">
      <c r="A1082" t="s">
        <v>31</v>
      </c>
      <c r="B1082" t="s">
        <v>30</v>
      </c>
      <c r="C1082" s="6" t="s">
        <v>32</v>
      </c>
      <c r="D1082" s="6" t="s">
        <v>33</v>
      </c>
      <c r="E1082" s="6" t="s">
        <v>34</v>
      </c>
      <c r="F1082" s="6" t="s">
        <v>35</v>
      </c>
      <c r="G1082" s="6" t="s">
        <v>35</v>
      </c>
      <c r="H1082" t="s">
        <v>78</v>
      </c>
      <c r="I1082" t="str">
        <f t="shared" si="86"/>
        <v>2020-01-01</v>
      </c>
      <c r="J1082">
        <v>2020</v>
      </c>
      <c r="M1082" t="s">
        <v>42</v>
      </c>
      <c r="N1082" t="s">
        <v>38</v>
      </c>
      <c r="O1082">
        <v>7</v>
      </c>
      <c r="P1082">
        <v>1</v>
      </c>
      <c r="Q1082" t="str">
        <f t="shared" si="88"/>
        <v>Em.7</v>
      </c>
      <c r="R1082" t="str">
        <f t="shared" si="89"/>
        <v>Em.7.1</v>
      </c>
      <c r="S1082" t="s">
        <v>98</v>
      </c>
      <c r="T1082">
        <v>860858</v>
      </c>
      <c r="V1082" t="s">
        <v>73</v>
      </c>
      <c r="W1082">
        <f t="shared" si="90"/>
        <v>860858</v>
      </c>
      <c r="X1082" t="s">
        <v>73</v>
      </c>
      <c r="Y1082" t="s">
        <v>1900</v>
      </c>
      <c r="Z1082">
        <v>76</v>
      </c>
      <c r="AB1082" t="s">
        <v>41</v>
      </c>
      <c r="AL1082">
        <v>230</v>
      </c>
    </row>
    <row r="1083" spans="1:38" ht="13.25" customHeight="1" x14ac:dyDescent="0.15">
      <c r="A1083" t="s">
        <v>31</v>
      </c>
      <c r="B1083" t="s">
        <v>30</v>
      </c>
      <c r="C1083" s="6" t="s">
        <v>32</v>
      </c>
      <c r="D1083" s="6" t="s">
        <v>33</v>
      </c>
      <c r="E1083" s="6" t="s">
        <v>34</v>
      </c>
      <c r="F1083" s="6" t="s">
        <v>35</v>
      </c>
      <c r="G1083" s="6" t="s">
        <v>35</v>
      </c>
      <c r="H1083" t="s">
        <v>78</v>
      </c>
      <c r="I1083" t="str">
        <f t="shared" si="86"/>
        <v>2020-01-01</v>
      </c>
      <c r="J1083">
        <v>2020</v>
      </c>
      <c r="M1083" t="s">
        <v>44</v>
      </c>
      <c r="N1083" t="s">
        <v>38</v>
      </c>
      <c r="O1083">
        <v>7</v>
      </c>
      <c r="P1083">
        <v>2</v>
      </c>
      <c r="Q1083" t="str">
        <f t="shared" si="88"/>
        <v>Em.7</v>
      </c>
      <c r="R1083" t="str">
        <f t="shared" si="89"/>
        <v>Em.7.2</v>
      </c>
      <c r="S1083" t="s">
        <v>102</v>
      </c>
      <c r="T1083">
        <v>7376</v>
      </c>
      <c r="V1083" t="s">
        <v>73</v>
      </c>
      <c r="W1083">
        <f t="shared" si="90"/>
        <v>7376</v>
      </c>
      <c r="X1083" t="s">
        <v>73</v>
      </c>
      <c r="Y1083" t="s">
        <v>1900</v>
      </c>
      <c r="Z1083">
        <v>76</v>
      </c>
      <c r="AB1083" t="s">
        <v>41</v>
      </c>
      <c r="AL1083">
        <v>234</v>
      </c>
    </row>
    <row r="1084" spans="1:38" ht="13.25" customHeight="1" x14ac:dyDescent="0.15">
      <c r="A1084" t="s">
        <v>31</v>
      </c>
      <c r="B1084" t="s">
        <v>30</v>
      </c>
      <c r="C1084" s="6" t="s">
        <v>32</v>
      </c>
      <c r="D1084" s="6" t="s">
        <v>33</v>
      </c>
      <c r="E1084" s="6" t="s">
        <v>34</v>
      </c>
      <c r="F1084" s="6" t="s">
        <v>35</v>
      </c>
      <c r="G1084" s="6" t="s">
        <v>35</v>
      </c>
      <c r="H1084" t="s">
        <v>78</v>
      </c>
      <c r="I1084" t="str">
        <f t="shared" si="86"/>
        <v>2020-01-01</v>
      </c>
      <c r="J1084">
        <v>2020</v>
      </c>
      <c r="M1084" t="s">
        <v>145</v>
      </c>
      <c r="N1084" t="s">
        <v>38</v>
      </c>
      <c r="O1084">
        <v>17</v>
      </c>
      <c r="P1084">
        <v>13</v>
      </c>
      <c r="Q1084" t="str">
        <f t="shared" si="88"/>
        <v>Em.17</v>
      </c>
      <c r="R1084" t="str">
        <f t="shared" si="89"/>
        <v>Em.17.13</v>
      </c>
      <c r="S1084" t="s">
        <v>142</v>
      </c>
      <c r="T1084">
        <v>7</v>
      </c>
      <c r="V1084" t="s">
        <v>73</v>
      </c>
      <c r="W1084">
        <f t="shared" si="90"/>
        <v>7</v>
      </c>
      <c r="X1084" t="s">
        <v>73</v>
      </c>
      <c r="Y1084" t="s">
        <v>1900</v>
      </c>
      <c r="Z1084">
        <v>77</v>
      </c>
      <c r="AB1084" t="s">
        <v>41</v>
      </c>
      <c r="AL1084">
        <v>298</v>
      </c>
    </row>
    <row r="1085" spans="1:38" ht="13.25" customHeight="1" x14ac:dyDescent="0.15">
      <c r="A1085" t="s">
        <v>31</v>
      </c>
      <c r="B1085" t="s">
        <v>30</v>
      </c>
      <c r="C1085" s="6" t="s">
        <v>32</v>
      </c>
      <c r="D1085" s="6" t="s">
        <v>33</v>
      </c>
      <c r="E1085" s="6" t="s">
        <v>34</v>
      </c>
      <c r="F1085" s="6" t="s">
        <v>35</v>
      </c>
      <c r="G1085" s="6" t="s">
        <v>35</v>
      </c>
      <c r="H1085" t="s">
        <v>78</v>
      </c>
      <c r="I1085" t="str">
        <f t="shared" si="86"/>
        <v>2020-01-01</v>
      </c>
      <c r="J1085">
        <v>2020</v>
      </c>
      <c r="M1085" t="s">
        <v>146</v>
      </c>
      <c r="N1085" t="s">
        <v>38</v>
      </c>
      <c r="O1085">
        <v>17</v>
      </c>
      <c r="P1085">
        <v>14</v>
      </c>
      <c r="Q1085" t="str">
        <f t="shared" si="88"/>
        <v>Em.17</v>
      </c>
      <c r="R1085" t="str">
        <f t="shared" si="89"/>
        <v>Em.17.14</v>
      </c>
      <c r="S1085" t="s">
        <v>149</v>
      </c>
      <c r="T1085">
        <v>124</v>
      </c>
      <c r="V1085" t="s">
        <v>73</v>
      </c>
      <c r="W1085">
        <f t="shared" si="90"/>
        <v>124</v>
      </c>
      <c r="X1085" t="s">
        <v>73</v>
      </c>
      <c r="Y1085" t="s">
        <v>1900</v>
      </c>
      <c r="Z1085">
        <v>77</v>
      </c>
      <c r="AB1085" t="s">
        <v>41</v>
      </c>
      <c r="AL1085">
        <v>303</v>
      </c>
    </row>
    <row r="1086" spans="1:38" ht="13.25" customHeight="1" x14ac:dyDescent="0.15">
      <c r="A1086" t="s">
        <v>31</v>
      </c>
      <c r="B1086" t="s">
        <v>30</v>
      </c>
      <c r="C1086" s="6" t="s">
        <v>32</v>
      </c>
      <c r="D1086" s="6" t="s">
        <v>33</v>
      </c>
      <c r="E1086" s="6" t="s">
        <v>34</v>
      </c>
      <c r="F1086" s="6" t="s">
        <v>35</v>
      </c>
      <c r="G1086" s="6" t="s">
        <v>35</v>
      </c>
      <c r="H1086" t="s">
        <v>78</v>
      </c>
      <c r="I1086" t="str">
        <f t="shared" si="86"/>
        <v>2020-01-01</v>
      </c>
      <c r="J1086">
        <v>2020</v>
      </c>
      <c r="M1086" t="s">
        <v>224</v>
      </c>
      <c r="N1086" t="s">
        <v>221</v>
      </c>
      <c r="O1086">
        <v>1</v>
      </c>
      <c r="P1086">
        <v>1</v>
      </c>
      <c r="Q1086" t="str">
        <f t="shared" si="88"/>
        <v>WR.1</v>
      </c>
      <c r="R1086" t="str">
        <f t="shared" si="89"/>
        <v>WR.1.1</v>
      </c>
      <c r="S1086" t="s">
        <v>256</v>
      </c>
      <c r="T1086">
        <v>698464</v>
      </c>
      <c r="V1086" t="s">
        <v>222</v>
      </c>
      <c r="W1086">
        <f>T1086/1000</f>
        <v>698.46400000000006</v>
      </c>
      <c r="X1086" t="s">
        <v>782</v>
      </c>
      <c r="Y1086" t="s">
        <v>1900</v>
      </c>
      <c r="Z1086">
        <v>80</v>
      </c>
      <c r="AB1086" t="s">
        <v>41</v>
      </c>
      <c r="AL1086">
        <v>557</v>
      </c>
    </row>
    <row r="1087" spans="1:38" ht="13.25" customHeight="1" x14ac:dyDescent="0.15">
      <c r="A1087" t="s">
        <v>31</v>
      </c>
      <c r="B1087" t="s">
        <v>30</v>
      </c>
      <c r="C1087" s="6" t="s">
        <v>32</v>
      </c>
      <c r="D1087" s="6" t="s">
        <v>33</v>
      </c>
      <c r="E1087" s="6" t="s">
        <v>34</v>
      </c>
      <c r="F1087" s="6" t="s">
        <v>35</v>
      </c>
      <c r="G1087" s="6" t="s">
        <v>35</v>
      </c>
      <c r="H1087" t="s">
        <v>78</v>
      </c>
      <c r="I1087" t="str">
        <f t="shared" si="86"/>
        <v>2020-01-01</v>
      </c>
      <c r="J1087">
        <v>2020</v>
      </c>
      <c r="M1087" t="s">
        <v>1999</v>
      </c>
      <c r="N1087" t="s">
        <v>221</v>
      </c>
      <c r="O1087">
        <v>14</v>
      </c>
      <c r="P1087">
        <v>1</v>
      </c>
      <c r="Q1087" t="str">
        <f t="shared" si="88"/>
        <v>WR.14</v>
      </c>
      <c r="R1087" t="str">
        <f t="shared" si="89"/>
        <v>WR.14.1</v>
      </c>
      <c r="S1087" t="s">
        <v>261</v>
      </c>
      <c r="T1087">
        <v>735168</v>
      </c>
      <c r="V1087" t="s">
        <v>222</v>
      </c>
      <c r="W1087">
        <f>T1087/1000</f>
        <v>735.16800000000001</v>
      </c>
      <c r="X1087" t="s">
        <v>782</v>
      </c>
      <c r="Y1087" t="s">
        <v>1900</v>
      </c>
      <c r="Z1087">
        <v>80</v>
      </c>
      <c r="AB1087" t="s">
        <v>41</v>
      </c>
      <c r="AL1087">
        <v>562</v>
      </c>
    </row>
    <row r="1088" spans="1:38" ht="13.25" customHeight="1" x14ac:dyDescent="0.15">
      <c r="A1088" t="s">
        <v>31</v>
      </c>
      <c r="B1088" t="s">
        <v>30</v>
      </c>
      <c r="C1088" s="6" t="s">
        <v>32</v>
      </c>
      <c r="D1088" s="6" t="s">
        <v>33</v>
      </c>
      <c r="E1088" s="6" t="s">
        <v>34</v>
      </c>
      <c r="F1088" s="6" t="s">
        <v>35</v>
      </c>
      <c r="G1088" s="6" t="s">
        <v>35</v>
      </c>
      <c r="H1088" t="s">
        <v>78</v>
      </c>
      <c r="I1088" t="str">
        <f t="shared" si="86"/>
        <v>2020-01-01</v>
      </c>
      <c r="J1088">
        <v>2020</v>
      </c>
      <c r="M1088" t="s">
        <v>219</v>
      </c>
      <c r="N1088" t="s">
        <v>221</v>
      </c>
      <c r="O1088">
        <v>2</v>
      </c>
      <c r="P1088">
        <v>1</v>
      </c>
      <c r="Q1088" t="str">
        <f t="shared" si="88"/>
        <v>WR.2</v>
      </c>
      <c r="R1088" t="str">
        <f t="shared" si="89"/>
        <v>WR.2.1</v>
      </c>
      <c r="S1088" t="s">
        <v>244</v>
      </c>
      <c r="T1088">
        <v>1433632</v>
      </c>
      <c r="V1088" t="s">
        <v>222</v>
      </c>
      <c r="W1088">
        <f>T1088/1000</f>
        <v>1433.6320000000001</v>
      </c>
      <c r="X1088" t="s">
        <v>782</v>
      </c>
      <c r="Y1088" t="s">
        <v>1900</v>
      </c>
      <c r="Z1088">
        <v>80</v>
      </c>
      <c r="AB1088" t="s">
        <v>41</v>
      </c>
      <c r="AL1088">
        <v>546</v>
      </c>
    </row>
    <row r="1089" spans="1:38" ht="13.25" customHeight="1" x14ac:dyDescent="0.15">
      <c r="A1089" t="s">
        <v>31</v>
      </c>
      <c r="B1089" t="s">
        <v>30</v>
      </c>
      <c r="C1089" s="6" t="s">
        <v>32</v>
      </c>
      <c r="D1089" s="6" t="s">
        <v>33</v>
      </c>
      <c r="E1089" s="6" t="s">
        <v>34</v>
      </c>
      <c r="F1089" s="6" t="s">
        <v>35</v>
      </c>
      <c r="G1089" s="6" t="s">
        <v>35</v>
      </c>
      <c r="H1089" t="s">
        <v>80</v>
      </c>
      <c r="I1089" t="str">
        <f t="shared" si="86"/>
        <v>2020-01-01</v>
      </c>
      <c r="J1089">
        <v>2020</v>
      </c>
      <c r="M1089" t="s">
        <v>74</v>
      </c>
      <c r="N1089" t="s">
        <v>38</v>
      </c>
      <c r="O1089">
        <v>4</v>
      </c>
      <c r="P1089">
        <v>8</v>
      </c>
      <c r="Q1089" t="str">
        <f t="shared" si="88"/>
        <v>Em.4</v>
      </c>
      <c r="R1089" t="str">
        <f t="shared" si="89"/>
        <v>Em.4.8</v>
      </c>
      <c r="S1089" t="s">
        <v>81</v>
      </c>
      <c r="T1089">
        <v>5</v>
      </c>
      <c r="V1089" t="s">
        <v>73</v>
      </c>
      <c r="W1089">
        <f t="shared" ref="W1089:W1099" si="91">T1089</f>
        <v>5</v>
      </c>
      <c r="X1089" t="s">
        <v>73</v>
      </c>
      <c r="Y1089" t="s">
        <v>1900</v>
      </c>
      <c r="Z1089">
        <v>76</v>
      </c>
      <c r="AB1089" t="s">
        <v>41</v>
      </c>
      <c r="AL1089">
        <v>219</v>
      </c>
    </row>
    <row r="1090" spans="1:38" ht="13.25" customHeight="1" x14ac:dyDescent="0.15">
      <c r="A1090" t="s">
        <v>31</v>
      </c>
      <c r="B1090" t="s">
        <v>30</v>
      </c>
      <c r="C1090" s="6" t="s">
        <v>32</v>
      </c>
      <c r="D1090" s="6" t="s">
        <v>33</v>
      </c>
      <c r="E1090" s="6" t="s">
        <v>34</v>
      </c>
      <c r="F1090" s="6" t="s">
        <v>35</v>
      </c>
      <c r="G1090" s="6" t="s">
        <v>35</v>
      </c>
      <c r="H1090" t="s">
        <v>80</v>
      </c>
      <c r="I1090" t="str">
        <f t="shared" ref="I1090:I1153" si="92">_xlfn.CONCAT(SUBSTITUTE(J1090,"FY","20"),"-01-01")</f>
        <v>2020-01-01</v>
      </c>
      <c r="J1090">
        <v>2020</v>
      </c>
      <c r="M1090" t="s">
        <v>109</v>
      </c>
      <c r="N1090" t="s">
        <v>107</v>
      </c>
      <c r="O1090">
        <v>1</v>
      </c>
      <c r="P1090">
        <v>4</v>
      </c>
      <c r="Q1090" t="str">
        <f t="shared" si="88"/>
        <v>EF.1</v>
      </c>
      <c r="R1090" t="str">
        <f t="shared" si="89"/>
        <v>EF.1.4</v>
      </c>
      <c r="S1090" t="s">
        <v>161</v>
      </c>
      <c r="T1090">
        <v>113456</v>
      </c>
      <c r="V1090" t="s">
        <v>108</v>
      </c>
      <c r="W1090">
        <f t="shared" si="91"/>
        <v>113456</v>
      </c>
      <c r="X1090" t="s">
        <v>108</v>
      </c>
      <c r="Y1090" t="s">
        <v>1900</v>
      </c>
      <c r="Z1090">
        <v>78</v>
      </c>
      <c r="AB1090" t="s">
        <v>41</v>
      </c>
      <c r="AL1090">
        <v>354</v>
      </c>
    </row>
    <row r="1091" spans="1:38" ht="13.25" customHeight="1" x14ac:dyDescent="0.15">
      <c r="A1091" t="s">
        <v>31</v>
      </c>
      <c r="B1091" t="s">
        <v>30</v>
      </c>
      <c r="C1091" s="6" t="s">
        <v>32</v>
      </c>
      <c r="D1091" s="6" t="s">
        <v>33</v>
      </c>
      <c r="E1091" s="6" t="s">
        <v>34</v>
      </c>
      <c r="F1091" s="6" t="s">
        <v>35</v>
      </c>
      <c r="G1091" s="6" t="s">
        <v>35</v>
      </c>
      <c r="H1091" t="s">
        <v>80</v>
      </c>
      <c r="I1091" t="str">
        <f t="shared" si="92"/>
        <v>2020-01-01</v>
      </c>
      <c r="J1091">
        <v>2020</v>
      </c>
      <c r="M1091" t="s">
        <v>163</v>
      </c>
      <c r="N1091" t="s">
        <v>107</v>
      </c>
      <c r="O1091">
        <v>1</v>
      </c>
      <c r="P1091">
        <v>14</v>
      </c>
      <c r="Q1091" t="str">
        <f t="shared" si="88"/>
        <v>EF.1</v>
      </c>
      <c r="R1091" t="str">
        <f t="shared" si="89"/>
        <v>EF.1.14</v>
      </c>
      <c r="S1091" t="s">
        <v>167</v>
      </c>
      <c r="V1091" t="s">
        <v>108</v>
      </c>
      <c r="W1091">
        <f t="shared" si="91"/>
        <v>0</v>
      </c>
      <c r="X1091" t="s">
        <v>108</v>
      </c>
      <c r="Y1091" t="s">
        <v>1900</v>
      </c>
      <c r="Z1091">
        <v>78</v>
      </c>
      <c r="AB1091" t="s">
        <v>41</v>
      </c>
      <c r="AL1091">
        <v>358</v>
      </c>
    </row>
    <row r="1092" spans="1:38" ht="13.25" customHeight="1" x14ac:dyDescent="0.15">
      <c r="A1092" t="s">
        <v>31</v>
      </c>
      <c r="B1092" t="s">
        <v>30</v>
      </c>
      <c r="C1092" s="6" t="s">
        <v>32</v>
      </c>
      <c r="D1092" s="6" t="s">
        <v>33</v>
      </c>
      <c r="E1092" s="6" t="s">
        <v>34</v>
      </c>
      <c r="F1092" s="6" t="s">
        <v>35</v>
      </c>
      <c r="G1092" s="6" t="s">
        <v>35</v>
      </c>
      <c r="H1092" t="s">
        <v>80</v>
      </c>
      <c r="I1092" t="str">
        <f t="shared" si="92"/>
        <v>2020-01-01</v>
      </c>
      <c r="J1092">
        <v>2020</v>
      </c>
      <c r="M1092" t="s">
        <v>181</v>
      </c>
      <c r="N1092" t="s">
        <v>107</v>
      </c>
      <c r="O1092">
        <v>1</v>
      </c>
      <c r="P1092">
        <v>19</v>
      </c>
      <c r="Q1092" t="str">
        <f t="shared" si="88"/>
        <v>EF.1</v>
      </c>
      <c r="R1092" t="str">
        <f t="shared" si="89"/>
        <v>EF.1.19</v>
      </c>
      <c r="S1092" t="s">
        <v>209</v>
      </c>
      <c r="T1092">
        <v>13906</v>
      </c>
      <c r="U1092" t="s">
        <v>165</v>
      </c>
      <c r="V1092" t="s">
        <v>108</v>
      </c>
      <c r="W1092">
        <f t="shared" si="91"/>
        <v>13906</v>
      </c>
      <c r="X1092" t="s">
        <v>108</v>
      </c>
      <c r="Y1092" t="s">
        <v>1900</v>
      </c>
      <c r="Z1092">
        <v>79</v>
      </c>
      <c r="AB1092" t="s">
        <v>41</v>
      </c>
      <c r="AL1092">
        <v>447</v>
      </c>
    </row>
    <row r="1093" spans="1:38" ht="13.25" customHeight="1" x14ac:dyDescent="0.15">
      <c r="A1093" t="s">
        <v>31</v>
      </c>
      <c r="B1093" t="s">
        <v>30</v>
      </c>
      <c r="C1093" s="6" t="s">
        <v>32</v>
      </c>
      <c r="D1093" s="6" t="s">
        <v>33</v>
      </c>
      <c r="E1093" s="6" t="s">
        <v>34</v>
      </c>
      <c r="F1093" s="6" t="s">
        <v>35</v>
      </c>
      <c r="G1093" s="6" t="s">
        <v>35</v>
      </c>
      <c r="H1093" t="s">
        <v>80</v>
      </c>
      <c r="I1093" t="str">
        <f t="shared" si="92"/>
        <v>2020-01-01</v>
      </c>
      <c r="J1093">
        <v>2020</v>
      </c>
      <c r="M1093" t="s">
        <v>152</v>
      </c>
      <c r="N1093" t="s">
        <v>38</v>
      </c>
      <c r="O1093">
        <v>17</v>
      </c>
      <c r="P1093">
        <v>10</v>
      </c>
      <c r="Q1093" t="str">
        <f t="shared" si="88"/>
        <v>Em.17</v>
      </c>
      <c r="R1093" t="str">
        <f t="shared" si="89"/>
        <v>Em.17.10</v>
      </c>
      <c r="S1093" t="s">
        <v>138</v>
      </c>
      <c r="T1093">
        <v>16</v>
      </c>
      <c r="V1093" t="s">
        <v>73</v>
      </c>
      <c r="W1093">
        <f t="shared" si="91"/>
        <v>16</v>
      </c>
      <c r="X1093" t="s">
        <v>73</v>
      </c>
      <c r="Y1093" t="s">
        <v>1900</v>
      </c>
      <c r="Z1093">
        <v>77</v>
      </c>
      <c r="AB1093" t="s">
        <v>41</v>
      </c>
      <c r="AL1093">
        <v>294</v>
      </c>
    </row>
    <row r="1094" spans="1:38" ht="13.25" customHeight="1" x14ac:dyDescent="0.15">
      <c r="A1094" t="s">
        <v>31</v>
      </c>
      <c r="B1094" t="s">
        <v>30</v>
      </c>
      <c r="C1094" s="6" t="s">
        <v>32</v>
      </c>
      <c r="D1094" s="6" t="s">
        <v>33</v>
      </c>
      <c r="E1094" s="6" t="s">
        <v>34</v>
      </c>
      <c r="F1094" s="6" t="s">
        <v>35</v>
      </c>
      <c r="G1094" s="6" t="s">
        <v>35</v>
      </c>
      <c r="H1094" t="s">
        <v>80</v>
      </c>
      <c r="I1094" t="str">
        <f t="shared" si="92"/>
        <v>2020-01-01</v>
      </c>
      <c r="J1094">
        <v>2020</v>
      </c>
      <c r="M1094" t="s">
        <v>181</v>
      </c>
      <c r="N1094" t="s">
        <v>107</v>
      </c>
      <c r="O1094">
        <v>1</v>
      </c>
      <c r="P1094">
        <v>19</v>
      </c>
      <c r="Q1094" t="str">
        <f t="shared" si="88"/>
        <v>EF.1</v>
      </c>
      <c r="R1094" t="str">
        <f t="shared" si="89"/>
        <v>EF.1.19</v>
      </c>
      <c r="S1094" t="s">
        <v>184</v>
      </c>
      <c r="T1094">
        <v>113456</v>
      </c>
      <c r="V1094" t="s">
        <v>108</v>
      </c>
      <c r="W1094">
        <f t="shared" si="91"/>
        <v>113456</v>
      </c>
      <c r="X1094" t="s">
        <v>108</v>
      </c>
      <c r="Y1094" t="s">
        <v>1900</v>
      </c>
      <c r="Z1094">
        <v>79</v>
      </c>
      <c r="AB1094" t="s">
        <v>41</v>
      </c>
      <c r="AL1094">
        <v>397</v>
      </c>
    </row>
    <row r="1095" spans="1:38" ht="13.25" customHeight="1" x14ac:dyDescent="0.15">
      <c r="A1095" t="s">
        <v>31</v>
      </c>
      <c r="B1095" t="s">
        <v>30</v>
      </c>
      <c r="C1095" s="6" t="s">
        <v>32</v>
      </c>
      <c r="D1095" s="6" t="s">
        <v>33</v>
      </c>
      <c r="E1095" s="6" t="s">
        <v>34</v>
      </c>
      <c r="F1095" s="6" t="s">
        <v>35</v>
      </c>
      <c r="G1095" s="6" t="s">
        <v>35</v>
      </c>
      <c r="H1095" t="s">
        <v>80</v>
      </c>
      <c r="I1095" t="str">
        <f t="shared" si="92"/>
        <v>2020-01-01</v>
      </c>
      <c r="J1095">
        <v>2020</v>
      </c>
      <c r="M1095" t="s">
        <v>70</v>
      </c>
      <c r="N1095" t="s">
        <v>38</v>
      </c>
      <c r="O1095">
        <v>4</v>
      </c>
      <c r="P1095">
        <v>7</v>
      </c>
      <c r="Q1095" t="str">
        <f t="shared" si="88"/>
        <v>Em.4</v>
      </c>
      <c r="R1095" t="str">
        <f t="shared" si="89"/>
        <v>Em.4.7</v>
      </c>
      <c r="S1095" t="s">
        <v>94</v>
      </c>
      <c r="T1095">
        <v>3871</v>
      </c>
      <c r="V1095" t="s">
        <v>73</v>
      </c>
      <c r="W1095">
        <f t="shared" si="91"/>
        <v>3871</v>
      </c>
      <c r="X1095" t="s">
        <v>73</v>
      </c>
      <c r="Y1095" t="s">
        <v>1900</v>
      </c>
      <c r="Z1095">
        <v>76</v>
      </c>
      <c r="AB1095" t="s">
        <v>41</v>
      </c>
      <c r="AL1095">
        <v>227</v>
      </c>
    </row>
    <row r="1096" spans="1:38" ht="13.25" customHeight="1" x14ac:dyDescent="0.15">
      <c r="A1096" t="s">
        <v>31</v>
      </c>
      <c r="B1096" t="s">
        <v>30</v>
      </c>
      <c r="C1096" s="6" t="s">
        <v>32</v>
      </c>
      <c r="D1096" s="6" t="s">
        <v>33</v>
      </c>
      <c r="E1096" s="6" t="s">
        <v>34</v>
      </c>
      <c r="F1096" s="6" t="s">
        <v>35</v>
      </c>
      <c r="G1096" s="6" t="s">
        <v>35</v>
      </c>
      <c r="H1096" t="s">
        <v>80</v>
      </c>
      <c r="I1096" t="str">
        <f t="shared" si="92"/>
        <v>2020-01-01</v>
      </c>
      <c r="J1096">
        <v>2020</v>
      </c>
      <c r="M1096" t="s">
        <v>42</v>
      </c>
      <c r="N1096" t="s">
        <v>38</v>
      </c>
      <c r="O1096">
        <v>7</v>
      </c>
      <c r="P1096">
        <v>1</v>
      </c>
      <c r="Q1096" t="str">
        <f t="shared" si="88"/>
        <v>Em.7</v>
      </c>
      <c r="R1096" t="str">
        <f t="shared" si="89"/>
        <v>Em.7.1</v>
      </c>
      <c r="S1096" t="s">
        <v>99</v>
      </c>
      <c r="T1096">
        <v>15707</v>
      </c>
      <c r="V1096" t="s">
        <v>73</v>
      </c>
      <c r="W1096">
        <f t="shared" si="91"/>
        <v>15707</v>
      </c>
      <c r="X1096" t="s">
        <v>73</v>
      </c>
      <c r="Y1096" t="s">
        <v>1900</v>
      </c>
      <c r="Z1096">
        <v>76</v>
      </c>
      <c r="AB1096" t="s">
        <v>41</v>
      </c>
      <c r="AL1096">
        <v>231</v>
      </c>
    </row>
    <row r="1097" spans="1:38" ht="13.25" customHeight="1" x14ac:dyDescent="0.15">
      <c r="A1097" t="s">
        <v>31</v>
      </c>
      <c r="B1097" t="s">
        <v>30</v>
      </c>
      <c r="C1097" s="6" t="s">
        <v>32</v>
      </c>
      <c r="D1097" s="6" t="s">
        <v>33</v>
      </c>
      <c r="E1097" s="6" t="s">
        <v>34</v>
      </c>
      <c r="F1097" s="6" t="s">
        <v>35</v>
      </c>
      <c r="G1097" s="6" t="s">
        <v>35</v>
      </c>
      <c r="H1097" t="s">
        <v>80</v>
      </c>
      <c r="I1097" t="str">
        <f t="shared" si="92"/>
        <v>2020-01-01</v>
      </c>
      <c r="J1097">
        <v>2020</v>
      </c>
      <c r="M1097" t="s">
        <v>44</v>
      </c>
      <c r="N1097" t="s">
        <v>38</v>
      </c>
      <c r="O1097">
        <v>7</v>
      </c>
      <c r="P1097">
        <v>2</v>
      </c>
      <c r="Q1097" t="str">
        <f t="shared" si="88"/>
        <v>Em.7</v>
      </c>
      <c r="R1097" t="str">
        <f t="shared" si="89"/>
        <v>Em.7.2</v>
      </c>
      <c r="S1097" t="s">
        <v>103</v>
      </c>
      <c r="T1097">
        <v>594</v>
      </c>
      <c r="V1097" t="s">
        <v>73</v>
      </c>
      <c r="W1097">
        <f t="shared" si="91"/>
        <v>594</v>
      </c>
      <c r="X1097" t="s">
        <v>73</v>
      </c>
      <c r="Y1097" t="s">
        <v>1900</v>
      </c>
      <c r="Z1097">
        <v>76</v>
      </c>
      <c r="AB1097" t="s">
        <v>41</v>
      </c>
      <c r="AL1097">
        <v>235</v>
      </c>
    </row>
    <row r="1098" spans="1:38" ht="13.25" customHeight="1" x14ac:dyDescent="0.15">
      <c r="A1098" t="s">
        <v>31</v>
      </c>
      <c r="B1098" t="s">
        <v>30</v>
      </c>
      <c r="C1098" s="6" t="s">
        <v>32</v>
      </c>
      <c r="D1098" s="6" t="s">
        <v>33</v>
      </c>
      <c r="E1098" s="6" t="s">
        <v>34</v>
      </c>
      <c r="F1098" s="6" t="s">
        <v>35</v>
      </c>
      <c r="G1098" s="6" t="s">
        <v>35</v>
      </c>
      <c r="H1098" t="s">
        <v>80</v>
      </c>
      <c r="I1098" t="str">
        <f t="shared" si="92"/>
        <v>2020-01-01</v>
      </c>
      <c r="J1098">
        <v>2020</v>
      </c>
      <c r="M1098" t="s">
        <v>145</v>
      </c>
      <c r="N1098" t="s">
        <v>38</v>
      </c>
      <c r="O1098">
        <v>17</v>
      </c>
      <c r="P1098">
        <v>13</v>
      </c>
      <c r="Q1098" t="str">
        <f t="shared" si="88"/>
        <v>Em.17</v>
      </c>
      <c r="R1098" t="str">
        <f t="shared" si="89"/>
        <v>Em.17.13</v>
      </c>
      <c r="S1098" t="s">
        <v>143</v>
      </c>
      <c r="T1098">
        <v>1</v>
      </c>
      <c r="V1098" t="s">
        <v>73</v>
      </c>
      <c r="W1098">
        <f t="shared" si="91"/>
        <v>1</v>
      </c>
      <c r="X1098" t="s">
        <v>73</v>
      </c>
      <c r="Y1098" t="s">
        <v>1900</v>
      </c>
      <c r="Z1098">
        <v>77</v>
      </c>
      <c r="AB1098" t="s">
        <v>41</v>
      </c>
      <c r="AL1098">
        <v>299</v>
      </c>
    </row>
    <row r="1099" spans="1:38" ht="13.25" customHeight="1" x14ac:dyDescent="0.15">
      <c r="A1099" t="s">
        <v>31</v>
      </c>
      <c r="B1099" t="s">
        <v>30</v>
      </c>
      <c r="C1099" s="6" t="s">
        <v>32</v>
      </c>
      <c r="D1099" s="6" t="s">
        <v>33</v>
      </c>
      <c r="E1099" s="6" t="s">
        <v>34</v>
      </c>
      <c r="F1099" s="6" t="s">
        <v>35</v>
      </c>
      <c r="G1099" s="6" t="s">
        <v>35</v>
      </c>
      <c r="H1099" t="s">
        <v>80</v>
      </c>
      <c r="I1099" t="str">
        <f t="shared" si="92"/>
        <v>2020-01-01</v>
      </c>
      <c r="J1099">
        <v>2020</v>
      </c>
      <c r="M1099" t="s">
        <v>146</v>
      </c>
      <c r="N1099" t="s">
        <v>38</v>
      </c>
      <c r="O1099">
        <v>17</v>
      </c>
      <c r="P1099">
        <v>14</v>
      </c>
      <c r="Q1099" t="str">
        <f t="shared" si="88"/>
        <v>Em.17</v>
      </c>
      <c r="R1099" t="str">
        <f t="shared" si="89"/>
        <v>Em.17.14</v>
      </c>
      <c r="S1099" t="s">
        <v>150</v>
      </c>
      <c r="T1099">
        <v>16</v>
      </c>
      <c r="V1099" t="s">
        <v>73</v>
      </c>
      <c r="W1099">
        <f t="shared" si="91"/>
        <v>16</v>
      </c>
      <c r="X1099" t="s">
        <v>73</v>
      </c>
      <c r="Y1099" t="s">
        <v>1900</v>
      </c>
      <c r="Z1099">
        <v>77</v>
      </c>
      <c r="AB1099" t="s">
        <v>41</v>
      </c>
      <c r="AL1099">
        <v>304</v>
      </c>
    </row>
    <row r="1100" spans="1:38" ht="13.25" customHeight="1" x14ac:dyDescent="0.15">
      <c r="A1100" t="s">
        <v>31</v>
      </c>
      <c r="B1100" t="s">
        <v>30</v>
      </c>
      <c r="C1100" s="6" t="s">
        <v>32</v>
      </c>
      <c r="D1100" s="6" t="s">
        <v>33</v>
      </c>
      <c r="E1100" s="6" t="s">
        <v>34</v>
      </c>
      <c r="F1100" s="6" t="s">
        <v>35</v>
      </c>
      <c r="G1100" s="6" t="s">
        <v>35</v>
      </c>
      <c r="H1100" t="s">
        <v>80</v>
      </c>
      <c r="I1100" t="str">
        <f t="shared" si="92"/>
        <v>2020-01-01</v>
      </c>
      <c r="J1100">
        <v>2020</v>
      </c>
      <c r="M1100" t="s">
        <v>224</v>
      </c>
      <c r="N1100" t="s">
        <v>221</v>
      </c>
      <c r="O1100">
        <v>1</v>
      </c>
      <c r="P1100">
        <v>1</v>
      </c>
      <c r="Q1100" t="str">
        <f t="shared" si="88"/>
        <v>WR.1</v>
      </c>
      <c r="R1100" t="str">
        <f t="shared" si="89"/>
        <v>WR.1.1</v>
      </c>
      <c r="S1100" t="s">
        <v>257</v>
      </c>
      <c r="T1100">
        <v>73201</v>
      </c>
      <c r="V1100" t="s">
        <v>222</v>
      </c>
      <c r="W1100">
        <f>T1100/1000</f>
        <v>73.200999999999993</v>
      </c>
      <c r="X1100" t="s">
        <v>782</v>
      </c>
      <c r="Y1100" t="s">
        <v>1900</v>
      </c>
      <c r="Z1100">
        <v>80</v>
      </c>
      <c r="AB1100" t="s">
        <v>41</v>
      </c>
      <c r="AL1100">
        <v>558</v>
      </c>
    </row>
    <row r="1101" spans="1:38" ht="13.25" customHeight="1" x14ac:dyDescent="0.15">
      <c r="A1101" t="s">
        <v>31</v>
      </c>
      <c r="B1101" t="s">
        <v>30</v>
      </c>
      <c r="C1101" s="6" t="s">
        <v>32</v>
      </c>
      <c r="D1101" s="6" t="s">
        <v>33</v>
      </c>
      <c r="E1101" s="6" t="s">
        <v>34</v>
      </c>
      <c r="F1101" s="6" t="s">
        <v>35</v>
      </c>
      <c r="G1101" s="6" t="s">
        <v>35</v>
      </c>
      <c r="H1101" t="s">
        <v>80</v>
      </c>
      <c r="I1101" t="str">
        <f t="shared" si="92"/>
        <v>2020-01-01</v>
      </c>
      <c r="J1101">
        <v>2020</v>
      </c>
      <c r="M1101" t="s">
        <v>1999</v>
      </c>
      <c r="N1101" t="s">
        <v>221</v>
      </c>
      <c r="O1101">
        <v>14</v>
      </c>
      <c r="P1101">
        <v>1</v>
      </c>
      <c r="Q1101" t="str">
        <f t="shared" si="88"/>
        <v>WR.14</v>
      </c>
      <c r="R1101" t="str">
        <f t="shared" si="89"/>
        <v>WR.14.1</v>
      </c>
      <c r="S1101" t="s">
        <v>262</v>
      </c>
      <c r="T1101">
        <v>35416</v>
      </c>
      <c r="V1101" t="s">
        <v>222</v>
      </c>
      <c r="W1101">
        <f>T1101/1000</f>
        <v>35.415999999999997</v>
      </c>
      <c r="X1101" t="s">
        <v>782</v>
      </c>
      <c r="Y1101" t="s">
        <v>1900</v>
      </c>
      <c r="Z1101">
        <v>80</v>
      </c>
      <c r="AB1101" t="s">
        <v>41</v>
      </c>
      <c r="AL1101">
        <v>563</v>
      </c>
    </row>
    <row r="1102" spans="1:38" ht="13.25" customHeight="1" x14ac:dyDescent="0.15">
      <c r="A1102" t="s">
        <v>31</v>
      </c>
      <c r="B1102" t="s">
        <v>30</v>
      </c>
      <c r="C1102" s="6" t="s">
        <v>32</v>
      </c>
      <c r="D1102" s="6" t="s">
        <v>33</v>
      </c>
      <c r="E1102" s="6" t="s">
        <v>34</v>
      </c>
      <c r="F1102" s="6" t="s">
        <v>35</v>
      </c>
      <c r="G1102" s="6" t="s">
        <v>35</v>
      </c>
      <c r="H1102" t="s">
        <v>80</v>
      </c>
      <c r="I1102" t="str">
        <f t="shared" si="92"/>
        <v>2020-01-01</v>
      </c>
      <c r="J1102">
        <v>2020</v>
      </c>
      <c r="M1102" t="s">
        <v>219</v>
      </c>
      <c r="N1102" t="s">
        <v>221</v>
      </c>
      <c r="O1102">
        <v>2</v>
      </c>
      <c r="P1102">
        <v>1</v>
      </c>
      <c r="Q1102" t="str">
        <f t="shared" si="88"/>
        <v>WR.2</v>
      </c>
      <c r="R1102" t="str">
        <f t="shared" si="89"/>
        <v>WR.2.1</v>
      </c>
      <c r="S1102" t="s">
        <v>245</v>
      </c>
      <c r="T1102">
        <v>108617</v>
      </c>
      <c r="V1102" t="s">
        <v>222</v>
      </c>
      <c r="W1102">
        <f>T1102/1000</f>
        <v>108.617</v>
      </c>
      <c r="X1102" t="s">
        <v>782</v>
      </c>
      <c r="Y1102" t="s">
        <v>1900</v>
      </c>
      <c r="Z1102">
        <v>80</v>
      </c>
      <c r="AB1102" t="s">
        <v>41</v>
      </c>
      <c r="AL1102">
        <v>547</v>
      </c>
    </row>
    <row r="1103" spans="1:38" ht="13.25" customHeight="1" x14ac:dyDescent="0.15">
      <c r="A1103" t="s">
        <v>31</v>
      </c>
      <c r="B1103" t="s">
        <v>30</v>
      </c>
      <c r="C1103" s="6" t="s">
        <v>32</v>
      </c>
      <c r="D1103" s="6" t="s">
        <v>33</v>
      </c>
      <c r="E1103" s="6" t="s">
        <v>34</v>
      </c>
      <c r="F1103" s="6" t="s">
        <v>35</v>
      </c>
      <c r="G1103" s="6" t="s">
        <v>35</v>
      </c>
      <c r="H1103" t="s">
        <v>95</v>
      </c>
      <c r="I1103" t="str">
        <f t="shared" si="92"/>
        <v>2020-01-01</v>
      </c>
      <c r="J1103">
        <v>2020</v>
      </c>
      <c r="M1103" t="s">
        <v>109</v>
      </c>
      <c r="N1103" t="s">
        <v>107</v>
      </c>
      <c r="O1103">
        <v>1</v>
      </c>
      <c r="P1103">
        <v>4</v>
      </c>
      <c r="Q1103" t="str">
        <f t="shared" si="88"/>
        <v>EF.1</v>
      </c>
      <c r="R1103" t="str">
        <f t="shared" si="89"/>
        <v>EF.1.4</v>
      </c>
      <c r="S1103" t="s">
        <v>162</v>
      </c>
      <c r="T1103">
        <v>6802901</v>
      </c>
      <c r="V1103" t="s">
        <v>108</v>
      </c>
      <c r="W1103">
        <f t="shared" ref="W1103:W1112" si="93">T1103</f>
        <v>6802901</v>
      </c>
      <c r="X1103" t="s">
        <v>108</v>
      </c>
      <c r="Y1103" t="s">
        <v>1900</v>
      </c>
      <c r="Z1103">
        <v>78</v>
      </c>
      <c r="AB1103" t="s">
        <v>41</v>
      </c>
      <c r="AL1103">
        <v>355</v>
      </c>
    </row>
    <row r="1104" spans="1:38" ht="13.25" customHeight="1" x14ac:dyDescent="0.15">
      <c r="A1104" t="s">
        <v>31</v>
      </c>
      <c r="B1104" t="s">
        <v>30</v>
      </c>
      <c r="C1104" s="6" t="s">
        <v>32</v>
      </c>
      <c r="D1104" s="6" t="s">
        <v>33</v>
      </c>
      <c r="E1104" s="6" t="s">
        <v>34</v>
      </c>
      <c r="F1104" s="6" t="s">
        <v>35</v>
      </c>
      <c r="G1104" s="6" t="s">
        <v>35</v>
      </c>
      <c r="H1104" t="s">
        <v>95</v>
      </c>
      <c r="I1104" t="str">
        <f t="shared" si="92"/>
        <v>2020-01-01</v>
      </c>
      <c r="J1104">
        <v>2020</v>
      </c>
      <c r="M1104" t="s">
        <v>163</v>
      </c>
      <c r="N1104" t="s">
        <v>107</v>
      </c>
      <c r="O1104">
        <v>1</v>
      </c>
      <c r="P1104">
        <v>14</v>
      </c>
      <c r="Q1104" t="str">
        <f t="shared" si="88"/>
        <v>EF.1</v>
      </c>
      <c r="R1104" t="str">
        <f t="shared" si="89"/>
        <v>EF.1.14</v>
      </c>
      <c r="S1104" t="s">
        <v>168</v>
      </c>
      <c r="V1104" t="s">
        <v>108</v>
      </c>
      <c r="W1104">
        <f t="shared" si="93"/>
        <v>0</v>
      </c>
      <c r="X1104" t="s">
        <v>108</v>
      </c>
      <c r="Y1104" t="s">
        <v>1900</v>
      </c>
      <c r="Z1104">
        <v>78</v>
      </c>
      <c r="AB1104" t="s">
        <v>41</v>
      </c>
      <c r="AL1104">
        <v>359</v>
      </c>
    </row>
    <row r="1105" spans="1:38" ht="13.25" customHeight="1" x14ac:dyDescent="0.15">
      <c r="A1105" t="s">
        <v>31</v>
      </c>
      <c r="B1105" t="s">
        <v>30</v>
      </c>
      <c r="C1105" s="6" t="s">
        <v>32</v>
      </c>
      <c r="D1105" s="6" t="s">
        <v>33</v>
      </c>
      <c r="E1105" s="6" t="s">
        <v>34</v>
      </c>
      <c r="F1105" s="6" t="s">
        <v>35</v>
      </c>
      <c r="G1105" s="6" t="s">
        <v>35</v>
      </c>
      <c r="H1105" t="s">
        <v>95</v>
      </c>
      <c r="I1105" t="str">
        <f t="shared" si="92"/>
        <v>2020-01-01</v>
      </c>
      <c r="J1105">
        <v>2020</v>
      </c>
      <c r="M1105" t="s">
        <v>181</v>
      </c>
      <c r="N1105" t="s">
        <v>107</v>
      </c>
      <c r="O1105">
        <v>1</v>
      </c>
      <c r="P1105">
        <v>19</v>
      </c>
      <c r="Q1105" t="str">
        <f t="shared" si="88"/>
        <v>EF.1</v>
      </c>
      <c r="R1105" t="str">
        <f t="shared" si="89"/>
        <v>EF.1.19</v>
      </c>
      <c r="S1105" t="s">
        <v>210</v>
      </c>
      <c r="T1105">
        <v>186116</v>
      </c>
      <c r="U1105" t="s">
        <v>165</v>
      </c>
      <c r="V1105" t="s">
        <v>108</v>
      </c>
      <c r="W1105">
        <f t="shared" si="93"/>
        <v>186116</v>
      </c>
      <c r="X1105" t="s">
        <v>108</v>
      </c>
      <c r="Y1105" t="s">
        <v>1900</v>
      </c>
      <c r="Z1105">
        <v>79</v>
      </c>
      <c r="AB1105" t="s">
        <v>41</v>
      </c>
      <c r="AL1105">
        <v>448</v>
      </c>
    </row>
    <row r="1106" spans="1:38" ht="13.25" customHeight="1" x14ac:dyDescent="0.15">
      <c r="A1106" t="s">
        <v>31</v>
      </c>
      <c r="B1106" t="s">
        <v>30</v>
      </c>
      <c r="C1106" s="6" t="s">
        <v>32</v>
      </c>
      <c r="D1106" s="6" t="s">
        <v>33</v>
      </c>
      <c r="E1106" s="6" t="s">
        <v>34</v>
      </c>
      <c r="F1106" s="6" t="s">
        <v>35</v>
      </c>
      <c r="G1106" s="6" t="s">
        <v>35</v>
      </c>
      <c r="H1106" t="s">
        <v>95</v>
      </c>
      <c r="I1106" t="str">
        <f t="shared" si="92"/>
        <v>2020-01-01</v>
      </c>
      <c r="J1106">
        <v>2020</v>
      </c>
      <c r="M1106" t="s">
        <v>152</v>
      </c>
      <c r="N1106" t="s">
        <v>38</v>
      </c>
      <c r="O1106">
        <v>17</v>
      </c>
      <c r="P1106">
        <v>10</v>
      </c>
      <c r="Q1106" t="str">
        <f t="shared" si="88"/>
        <v>Em.17</v>
      </c>
      <c r="R1106" t="str">
        <f t="shared" si="89"/>
        <v>Em.17.10</v>
      </c>
      <c r="S1106" t="s">
        <v>139</v>
      </c>
      <c r="T1106">
        <v>41</v>
      </c>
      <c r="V1106" t="s">
        <v>73</v>
      </c>
      <c r="W1106">
        <f t="shared" si="93"/>
        <v>41</v>
      </c>
      <c r="X1106" t="s">
        <v>73</v>
      </c>
      <c r="Y1106" t="s">
        <v>1900</v>
      </c>
      <c r="Z1106">
        <v>77</v>
      </c>
      <c r="AB1106" t="s">
        <v>41</v>
      </c>
      <c r="AL1106">
        <v>295</v>
      </c>
    </row>
    <row r="1107" spans="1:38" ht="13.25" customHeight="1" x14ac:dyDescent="0.15">
      <c r="A1107" t="s">
        <v>31</v>
      </c>
      <c r="B1107" t="s">
        <v>30</v>
      </c>
      <c r="C1107" s="6" t="s">
        <v>32</v>
      </c>
      <c r="D1107" s="6" t="s">
        <v>33</v>
      </c>
      <c r="E1107" s="6" t="s">
        <v>34</v>
      </c>
      <c r="F1107" s="6" t="s">
        <v>35</v>
      </c>
      <c r="G1107" s="6" t="s">
        <v>35</v>
      </c>
      <c r="H1107" t="s">
        <v>95</v>
      </c>
      <c r="I1107" t="str">
        <f t="shared" si="92"/>
        <v>2020-01-01</v>
      </c>
      <c r="J1107">
        <v>2020</v>
      </c>
      <c r="M1107" t="s">
        <v>181</v>
      </c>
      <c r="N1107" t="s">
        <v>107</v>
      </c>
      <c r="O1107">
        <v>1</v>
      </c>
      <c r="P1107">
        <v>19</v>
      </c>
      <c r="Q1107" t="str">
        <f t="shared" si="88"/>
        <v>EF.1</v>
      </c>
      <c r="R1107" t="str">
        <f t="shared" si="89"/>
        <v>EF.1.19</v>
      </c>
      <c r="S1107" t="s">
        <v>185</v>
      </c>
      <c r="T1107">
        <v>6802901</v>
      </c>
      <c r="V1107" t="s">
        <v>108</v>
      </c>
      <c r="W1107">
        <f t="shared" si="93"/>
        <v>6802901</v>
      </c>
      <c r="X1107" t="s">
        <v>108</v>
      </c>
      <c r="Y1107" t="s">
        <v>1900</v>
      </c>
      <c r="Z1107">
        <v>79</v>
      </c>
      <c r="AB1107" t="s">
        <v>41</v>
      </c>
      <c r="AL1107">
        <v>398</v>
      </c>
    </row>
    <row r="1108" spans="1:38" ht="13.25" customHeight="1" x14ac:dyDescent="0.15">
      <c r="A1108" t="s">
        <v>31</v>
      </c>
      <c r="B1108" t="s">
        <v>30</v>
      </c>
      <c r="C1108" s="6" t="s">
        <v>32</v>
      </c>
      <c r="D1108" s="6" t="s">
        <v>33</v>
      </c>
      <c r="E1108" s="6" t="s">
        <v>34</v>
      </c>
      <c r="F1108" s="6" t="s">
        <v>35</v>
      </c>
      <c r="G1108" s="6" t="s">
        <v>35</v>
      </c>
      <c r="H1108" t="s">
        <v>95</v>
      </c>
      <c r="I1108" t="str">
        <f t="shared" si="92"/>
        <v>2020-01-01</v>
      </c>
      <c r="J1108">
        <v>2020</v>
      </c>
      <c r="M1108" t="s">
        <v>70</v>
      </c>
      <c r="N1108" t="s">
        <v>38</v>
      </c>
      <c r="O1108">
        <v>4</v>
      </c>
      <c r="P1108">
        <v>7</v>
      </c>
      <c r="Q1108" t="str">
        <f t="shared" si="88"/>
        <v>Em.4</v>
      </c>
      <c r="R1108" t="str">
        <f t="shared" si="89"/>
        <v>Em.4.7</v>
      </c>
      <c r="S1108" t="s">
        <v>96</v>
      </c>
      <c r="T1108">
        <v>43859</v>
      </c>
      <c r="V1108" t="s">
        <v>73</v>
      </c>
      <c r="W1108">
        <f t="shared" si="93"/>
        <v>43859</v>
      </c>
      <c r="X1108" t="s">
        <v>73</v>
      </c>
      <c r="Y1108" t="s">
        <v>1900</v>
      </c>
      <c r="Z1108">
        <v>76</v>
      </c>
      <c r="AB1108" t="s">
        <v>41</v>
      </c>
      <c r="AL1108">
        <v>228</v>
      </c>
    </row>
    <row r="1109" spans="1:38" ht="13.25" customHeight="1" x14ac:dyDescent="0.15">
      <c r="A1109" t="s">
        <v>31</v>
      </c>
      <c r="B1109" t="s">
        <v>30</v>
      </c>
      <c r="C1109" s="6" t="s">
        <v>32</v>
      </c>
      <c r="D1109" s="6" t="s">
        <v>33</v>
      </c>
      <c r="E1109" s="6" t="s">
        <v>34</v>
      </c>
      <c r="F1109" s="6" t="s">
        <v>35</v>
      </c>
      <c r="G1109" s="6" t="s">
        <v>35</v>
      </c>
      <c r="H1109" t="s">
        <v>95</v>
      </c>
      <c r="I1109" t="str">
        <f t="shared" si="92"/>
        <v>2020-01-01</v>
      </c>
      <c r="J1109">
        <v>2020</v>
      </c>
      <c r="M1109" t="s">
        <v>42</v>
      </c>
      <c r="N1109" t="s">
        <v>38</v>
      </c>
      <c r="O1109">
        <v>7</v>
      </c>
      <c r="P1109">
        <v>1</v>
      </c>
      <c r="Q1109" t="str">
        <f t="shared" si="88"/>
        <v>Em.7</v>
      </c>
      <c r="R1109" t="str">
        <f t="shared" si="89"/>
        <v>Em.7.1</v>
      </c>
      <c r="S1109" t="s">
        <v>100</v>
      </c>
      <c r="T1109">
        <v>2421314</v>
      </c>
      <c r="V1109" t="s">
        <v>73</v>
      </c>
      <c r="W1109">
        <f t="shared" si="93"/>
        <v>2421314</v>
      </c>
      <c r="X1109" t="s">
        <v>73</v>
      </c>
      <c r="Y1109" t="s">
        <v>1900</v>
      </c>
      <c r="Z1109">
        <v>76</v>
      </c>
      <c r="AB1109" t="s">
        <v>41</v>
      </c>
      <c r="AL1109">
        <v>232</v>
      </c>
    </row>
    <row r="1110" spans="1:38" ht="13.25" customHeight="1" x14ac:dyDescent="0.15">
      <c r="A1110" t="s">
        <v>31</v>
      </c>
      <c r="B1110" t="s">
        <v>30</v>
      </c>
      <c r="C1110" s="6" t="s">
        <v>32</v>
      </c>
      <c r="D1110" s="6" t="s">
        <v>33</v>
      </c>
      <c r="E1110" s="6" t="s">
        <v>34</v>
      </c>
      <c r="F1110" s="6" t="s">
        <v>35</v>
      </c>
      <c r="G1110" s="6" t="s">
        <v>35</v>
      </c>
      <c r="H1110" t="s">
        <v>95</v>
      </c>
      <c r="I1110" t="str">
        <f t="shared" si="92"/>
        <v>2020-01-01</v>
      </c>
      <c r="J1110">
        <v>2020</v>
      </c>
      <c r="M1110" t="s">
        <v>44</v>
      </c>
      <c r="N1110" t="s">
        <v>38</v>
      </c>
      <c r="O1110">
        <v>7</v>
      </c>
      <c r="P1110">
        <v>2</v>
      </c>
      <c r="Q1110" t="str">
        <f t="shared" si="88"/>
        <v>Em.7</v>
      </c>
      <c r="R1110" t="str">
        <f t="shared" si="89"/>
        <v>Em.7.2</v>
      </c>
      <c r="S1110" t="s">
        <v>104</v>
      </c>
      <c r="T1110">
        <v>808</v>
      </c>
      <c r="V1110" t="s">
        <v>73</v>
      </c>
      <c r="W1110">
        <f t="shared" si="93"/>
        <v>808</v>
      </c>
      <c r="X1110" t="s">
        <v>73</v>
      </c>
      <c r="Y1110" t="s">
        <v>1900</v>
      </c>
      <c r="Z1110">
        <v>76</v>
      </c>
      <c r="AB1110" t="s">
        <v>41</v>
      </c>
      <c r="AL1110">
        <v>236</v>
      </c>
    </row>
    <row r="1111" spans="1:38" ht="13.25" customHeight="1" x14ac:dyDescent="0.15">
      <c r="A1111" t="s">
        <v>31</v>
      </c>
      <c r="B1111" t="s">
        <v>30</v>
      </c>
      <c r="C1111" s="6" t="s">
        <v>32</v>
      </c>
      <c r="D1111" s="6" t="s">
        <v>33</v>
      </c>
      <c r="E1111" s="6" t="s">
        <v>34</v>
      </c>
      <c r="F1111" s="6" t="s">
        <v>35</v>
      </c>
      <c r="G1111" s="6" t="s">
        <v>35</v>
      </c>
      <c r="H1111" t="s">
        <v>95</v>
      </c>
      <c r="I1111" t="str">
        <f t="shared" si="92"/>
        <v>2020-01-01</v>
      </c>
      <c r="J1111">
        <v>2020</v>
      </c>
      <c r="M1111" t="s">
        <v>145</v>
      </c>
      <c r="N1111" t="s">
        <v>38</v>
      </c>
      <c r="O1111">
        <v>17</v>
      </c>
      <c r="P1111">
        <v>13</v>
      </c>
      <c r="Q1111" t="str">
        <f t="shared" si="88"/>
        <v>Em.17</v>
      </c>
      <c r="R1111" t="str">
        <f t="shared" si="89"/>
        <v>Em.17.13</v>
      </c>
      <c r="S1111" t="s">
        <v>144</v>
      </c>
      <c r="T1111">
        <v>4</v>
      </c>
      <c r="V1111" t="s">
        <v>73</v>
      </c>
      <c r="W1111">
        <f t="shared" si="93"/>
        <v>4</v>
      </c>
      <c r="X1111" t="s">
        <v>73</v>
      </c>
      <c r="Y1111" t="s">
        <v>1900</v>
      </c>
      <c r="Z1111">
        <v>77</v>
      </c>
      <c r="AB1111" t="s">
        <v>41</v>
      </c>
      <c r="AL1111">
        <v>300</v>
      </c>
    </row>
    <row r="1112" spans="1:38" ht="13.25" customHeight="1" x14ac:dyDescent="0.15">
      <c r="A1112" t="s">
        <v>31</v>
      </c>
      <c r="B1112" t="s">
        <v>30</v>
      </c>
      <c r="C1112" s="6" t="s">
        <v>32</v>
      </c>
      <c r="D1112" s="6" t="s">
        <v>33</v>
      </c>
      <c r="E1112" s="6" t="s">
        <v>34</v>
      </c>
      <c r="F1112" s="6" t="s">
        <v>35</v>
      </c>
      <c r="G1112" s="6" t="s">
        <v>35</v>
      </c>
      <c r="H1112" t="s">
        <v>95</v>
      </c>
      <c r="I1112" t="str">
        <f t="shared" si="92"/>
        <v>2020-01-01</v>
      </c>
      <c r="J1112">
        <v>2020</v>
      </c>
      <c r="M1112" t="s">
        <v>146</v>
      </c>
      <c r="N1112" t="s">
        <v>38</v>
      </c>
      <c r="O1112">
        <v>17</v>
      </c>
      <c r="P1112">
        <v>14</v>
      </c>
      <c r="Q1112" t="str">
        <f t="shared" si="88"/>
        <v>Em.17</v>
      </c>
      <c r="R1112" t="str">
        <f t="shared" si="89"/>
        <v>Em.17.14</v>
      </c>
      <c r="S1112" t="s">
        <v>151</v>
      </c>
      <c r="T1112">
        <v>26</v>
      </c>
      <c r="V1112" t="s">
        <v>73</v>
      </c>
      <c r="W1112">
        <f t="shared" si="93"/>
        <v>26</v>
      </c>
      <c r="X1112" t="s">
        <v>73</v>
      </c>
      <c r="Y1112" t="s">
        <v>1900</v>
      </c>
      <c r="Z1112">
        <v>77</v>
      </c>
      <c r="AB1112" t="s">
        <v>41</v>
      </c>
      <c r="AL1112">
        <v>305</v>
      </c>
    </row>
    <row r="1113" spans="1:38" ht="13.25" customHeight="1" x14ac:dyDescent="0.15">
      <c r="A1113" t="s">
        <v>31</v>
      </c>
      <c r="B1113" t="s">
        <v>30</v>
      </c>
      <c r="C1113" s="6" t="s">
        <v>32</v>
      </c>
      <c r="D1113" s="6" t="s">
        <v>33</v>
      </c>
      <c r="E1113" s="6" t="s">
        <v>34</v>
      </c>
      <c r="F1113" s="6" t="s">
        <v>35</v>
      </c>
      <c r="G1113" s="6" t="s">
        <v>35</v>
      </c>
      <c r="H1113" t="s">
        <v>95</v>
      </c>
      <c r="I1113" t="str">
        <f t="shared" si="92"/>
        <v>2020-01-01</v>
      </c>
      <c r="J1113">
        <v>2020</v>
      </c>
      <c r="M1113" t="s">
        <v>224</v>
      </c>
      <c r="N1113" t="s">
        <v>221</v>
      </c>
      <c r="O1113">
        <v>1</v>
      </c>
      <c r="P1113">
        <v>1</v>
      </c>
      <c r="Q1113" t="str">
        <f t="shared" si="88"/>
        <v>WR.1</v>
      </c>
      <c r="R1113" t="str">
        <f t="shared" si="89"/>
        <v>WR.1.1</v>
      </c>
      <c r="S1113" t="s">
        <v>258</v>
      </c>
      <c r="T1113">
        <v>2262423</v>
      </c>
      <c r="V1113" t="s">
        <v>222</v>
      </c>
      <c r="W1113">
        <f>T1113/1000</f>
        <v>2262.4229999999998</v>
      </c>
      <c r="X1113" t="s">
        <v>782</v>
      </c>
      <c r="Y1113" t="s">
        <v>1900</v>
      </c>
      <c r="Z1113">
        <v>80</v>
      </c>
      <c r="AB1113" t="s">
        <v>41</v>
      </c>
      <c r="AL1113">
        <v>559</v>
      </c>
    </row>
    <row r="1114" spans="1:38" ht="13.25" customHeight="1" x14ac:dyDescent="0.15">
      <c r="A1114" t="s">
        <v>31</v>
      </c>
      <c r="B1114" t="s">
        <v>30</v>
      </c>
      <c r="C1114" s="6" t="s">
        <v>32</v>
      </c>
      <c r="D1114" s="6" t="s">
        <v>33</v>
      </c>
      <c r="E1114" s="6" t="s">
        <v>34</v>
      </c>
      <c r="F1114" s="6" t="s">
        <v>35</v>
      </c>
      <c r="G1114" s="6" t="s">
        <v>35</v>
      </c>
      <c r="H1114" t="s">
        <v>95</v>
      </c>
      <c r="I1114" t="str">
        <f t="shared" si="92"/>
        <v>2020-01-01</v>
      </c>
      <c r="J1114">
        <v>2020</v>
      </c>
      <c r="M1114" t="s">
        <v>1999</v>
      </c>
      <c r="N1114" t="s">
        <v>221</v>
      </c>
      <c r="O1114">
        <v>14</v>
      </c>
      <c r="P1114">
        <v>1</v>
      </c>
      <c r="Q1114" t="str">
        <f t="shared" si="88"/>
        <v>WR.14</v>
      </c>
      <c r="R1114" t="str">
        <f t="shared" si="89"/>
        <v>WR.14.1</v>
      </c>
      <c r="S1114" t="s">
        <v>263</v>
      </c>
      <c r="T1114">
        <v>2280586</v>
      </c>
      <c r="V1114" t="s">
        <v>222</v>
      </c>
      <c r="W1114">
        <f>T1114/1000</f>
        <v>2280.5859999999998</v>
      </c>
      <c r="X1114" t="s">
        <v>782</v>
      </c>
      <c r="Y1114" t="s">
        <v>1900</v>
      </c>
      <c r="Z1114">
        <v>80</v>
      </c>
      <c r="AB1114" t="s">
        <v>41</v>
      </c>
      <c r="AL1114">
        <v>564</v>
      </c>
    </row>
    <row r="1115" spans="1:38" ht="13.25" customHeight="1" x14ac:dyDescent="0.15">
      <c r="A1115" t="s">
        <v>31</v>
      </c>
      <c r="B1115" t="s">
        <v>30</v>
      </c>
      <c r="C1115" s="6" t="s">
        <v>32</v>
      </c>
      <c r="D1115" s="6" t="s">
        <v>33</v>
      </c>
      <c r="E1115" s="6" t="s">
        <v>34</v>
      </c>
      <c r="F1115" s="6" t="s">
        <v>35</v>
      </c>
      <c r="G1115" s="6" t="s">
        <v>35</v>
      </c>
      <c r="H1115" t="s">
        <v>95</v>
      </c>
      <c r="I1115" t="str">
        <f t="shared" si="92"/>
        <v>2020-01-01</v>
      </c>
      <c r="J1115">
        <v>2020</v>
      </c>
      <c r="M1115" t="s">
        <v>219</v>
      </c>
      <c r="N1115" t="s">
        <v>221</v>
      </c>
      <c r="O1115">
        <v>2</v>
      </c>
      <c r="P1115">
        <v>1</v>
      </c>
      <c r="Q1115" t="str">
        <f t="shared" si="88"/>
        <v>WR.2</v>
      </c>
      <c r="R1115" t="str">
        <f t="shared" si="89"/>
        <v>WR.2.1</v>
      </c>
      <c r="S1115" t="s">
        <v>246</v>
      </c>
      <c r="T1115">
        <v>4543009</v>
      </c>
      <c r="V1115" t="s">
        <v>222</v>
      </c>
      <c r="W1115">
        <f>T1115/1000</f>
        <v>4543.009</v>
      </c>
      <c r="X1115" t="s">
        <v>782</v>
      </c>
      <c r="Y1115" t="s">
        <v>1900</v>
      </c>
      <c r="Z1115">
        <v>80</v>
      </c>
      <c r="AB1115" t="s">
        <v>41</v>
      </c>
      <c r="AL1115">
        <v>548</v>
      </c>
    </row>
    <row r="1116" spans="1:38" ht="13.25" customHeight="1" x14ac:dyDescent="0.15">
      <c r="A1116" t="s">
        <v>31</v>
      </c>
      <c r="B1116" t="s">
        <v>30</v>
      </c>
      <c r="C1116" s="6" t="s">
        <v>32</v>
      </c>
      <c r="D1116" s="6" t="s">
        <v>33</v>
      </c>
      <c r="E1116" s="6" t="s">
        <v>34</v>
      </c>
      <c r="F1116" s="6" t="s">
        <v>35</v>
      </c>
      <c r="G1116" s="6" t="s">
        <v>35</v>
      </c>
      <c r="H1116" t="s">
        <v>82</v>
      </c>
      <c r="I1116" t="str">
        <f t="shared" si="92"/>
        <v>2020-01-01</v>
      </c>
      <c r="J1116">
        <v>2020</v>
      </c>
      <c r="M1116" t="s">
        <v>74</v>
      </c>
      <c r="N1116" t="s">
        <v>38</v>
      </c>
      <c r="O1116">
        <v>4</v>
      </c>
      <c r="P1116">
        <v>8</v>
      </c>
      <c r="Q1116" t="str">
        <f t="shared" si="88"/>
        <v>Em.4</v>
      </c>
      <c r="R1116" t="str">
        <f t="shared" si="89"/>
        <v>Em.4.8</v>
      </c>
      <c r="S1116" t="s">
        <v>83</v>
      </c>
      <c r="T1116">
        <v>16</v>
      </c>
      <c r="V1116" t="s">
        <v>73</v>
      </c>
      <c r="W1116">
        <f t="shared" ref="W1116:W1147" si="94">T1116</f>
        <v>16</v>
      </c>
      <c r="X1116" t="s">
        <v>73</v>
      </c>
      <c r="Y1116" t="s">
        <v>1900</v>
      </c>
      <c r="Z1116">
        <v>76</v>
      </c>
      <c r="AB1116" t="s">
        <v>41</v>
      </c>
      <c r="AL1116">
        <v>220</v>
      </c>
    </row>
    <row r="1117" spans="1:38" ht="13.25" customHeight="1" x14ac:dyDescent="0.15">
      <c r="A1117" t="s">
        <v>31</v>
      </c>
      <c r="B1117" t="s">
        <v>30</v>
      </c>
      <c r="C1117" s="6" t="s">
        <v>32</v>
      </c>
      <c r="D1117" s="6" t="s">
        <v>33</v>
      </c>
      <c r="E1117" s="6" t="s">
        <v>34</v>
      </c>
      <c r="F1117" s="6" t="s">
        <v>35</v>
      </c>
      <c r="G1117" s="6" t="s">
        <v>35</v>
      </c>
      <c r="I1117" t="str">
        <f t="shared" si="92"/>
        <v>2020-01-01</v>
      </c>
      <c r="J1117">
        <v>2020</v>
      </c>
      <c r="M1117" t="s">
        <v>154</v>
      </c>
      <c r="N1117" t="s">
        <v>38</v>
      </c>
      <c r="O1117">
        <v>17</v>
      </c>
      <c r="P1117">
        <v>1</v>
      </c>
      <c r="Q1117" t="str">
        <f t="shared" si="88"/>
        <v>Em.17</v>
      </c>
      <c r="R1117" t="str">
        <f t="shared" si="89"/>
        <v>Em.17.1</v>
      </c>
      <c r="S1117" t="s">
        <v>155</v>
      </c>
      <c r="T1117">
        <v>1584</v>
      </c>
      <c r="V1117" t="s">
        <v>73</v>
      </c>
      <c r="W1117">
        <f t="shared" si="94"/>
        <v>1584</v>
      </c>
      <c r="X1117" t="s">
        <v>73</v>
      </c>
      <c r="Y1117" t="s">
        <v>1900</v>
      </c>
      <c r="Z1117">
        <v>77</v>
      </c>
      <c r="AB1117" t="s">
        <v>41</v>
      </c>
      <c r="AL1117">
        <v>307</v>
      </c>
    </row>
    <row r="1118" spans="1:38" ht="13.25" customHeight="1" x14ac:dyDescent="0.15">
      <c r="A1118" t="s">
        <v>31</v>
      </c>
      <c r="B1118" t="s">
        <v>30</v>
      </c>
      <c r="C1118" s="6" t="s">
        <v>32</v>
      </c>
      <c r="D1118" s="6" t="s">
        <v>33</v>
      </c>
      <c r="E1118" s="6" t="s">
        <v>34</v>
      </c>
      <c r="F1118" s="6" t="s">
        <v>35</v>
      </c>
      <c r="G1118" s="6" t="s">
        <v>35</v>
      </c>
      <c r="I1118" t="str">
        <f t="shared" si="92"/>
        <v>2020-01-01</v>
      </c>
      <c r="J1118">
        <v>2020</v>
      </c>
      <c r="M1118" t="s">
        <v>1995</v>
      </c>
      <c r="N1118" t="s">
        <v>123</v>
      </c>
      <c r="O1118">
        <v>4</v>
      </c>
      <c r="P1118">
        <v>3</v>
      </c>
      <c r="Q1118" t="str">
        <f t="shared" si="88"/>
        <v>OE.4</v>
      </c>
      <c r="R1118" t="str">
        <f t="shared" si="89"/>
        <v>OE.4.3</v>
      </c>
      <c r="S1118" t="s">
        <v>130</v>
      </c>
      <c r="T1118">
        <v>8397</v>
      </c>
      <c r="V1118" t="s">
        <v>73</v>
      </c>
      <c r="W1118">
        <f t="shared" si="94"/>
        <v>8397</v>
      </c>
      <c r="X1118" t="s">
        <v>73</v>
      </c>
      <c r="Y1118" t="s">
        <v>1900</v>
      </c>
      <c r="Z1118">
        <v>75</v>
      </c>
      <c r="AB1118" t="s">
        <v>41</v>
      </c>
      <c r="AL1118">
        <v>146</v>
      </c>
    </row>
    <row r="1119" spans="1:38" ht="13.25" customHeight="1" x14ac:dyDescent="0.15">
      <c r="A1119" t="s">
        <v>31</v>
      </c>
      <c r="B1119" t="s">
        <v>30</v>
      </c>
      <c r="C1119" s="6" t="s">
        <v>32</v>
      </c>
      <c r="D1119" s="6" t="s">
        <v>33</v>
      </c>
      <c r="E1119" s="6" t="s">
        <v>34</v>
      </c>
      <c r="F1119" s="6" t="s">
        <v>35</v>
      </c>
      <c r="G1119" s="6" t="s">
        <v>35</v>
      </c>
      <c r="I1119" t="str">
        <f t="shared" si="92"/>
        <v>2020-01-01</v>
      </c>
      <c r="J1119">
        <v>2020</v>
      </c>
      <c r="M1119" t="s">
        <v>109</v>
      </c>
      <c r="N1119" t="s">
        <v>107</v>
      </c>
      <c r="O1119">
        <v>1</v>
      </c>
      <c r="P1119">
        <v>4</v>
      </c>
      <c r="Q1119" t="str">
        <f t="shared" si="88"/>
        <v>EF.1</v>
      </c>
      <c r="R1119" t="str">
        <f t="shared" si="89"/>
        <v>EF.1.4</v>
      </c>
      <c r="S1119" t="s">
        <v>110</v>
      </c>
      <c r="T1119">
        <v>9744834</v>
      </c>
      <c r="V1119" t="s">
        <v>108</v>
      </c>
      <c r="W1119">
        <f t="shared" si="94"/>
        <v>9744834</v>
      </c>
      <c r="X1119" t="s">
        <v>108</v>
      </c>
      <c r="Y1119" t="s">
        <v>1900</v>
      </c>
      <c r="Z1119">
        <v>74</v>
      </c>
      <c r="AA1119">
        <v>7</v>
      </c>
      <c r="AB1119" t="s">
        <v>41</v>
      </c>
      <c r="AL1119">
        <v>102</v>
      </c>
    </row>
    <row r="1120" spans="1:38" ht="13.25" customHeight="1" x14ac:dyDescent="0.15">
      <c r="A1120" t="s">
        <v>31</v>
      </c>
      <c r="B1120" t="s">
        <v>30</v>
      </c>
      <c r="C1120" s="6" t="s">
        <v>32</v>
      </c>
      <c r="D1120" s="6" t="s">
        <v>33</v>
      </c>
      <c r="E1120" s="6" t="s">
        <v>34</v>
      </c>
      <c r="F1120" s="6" t="s">
        <v>35</v>
      </c>
      <c r="G1120" s="6" t="s">
        <v>35</v>
      </c>
      <c r="I1120" t="str">
        <f t="shared" si="92"/>
        <v>2020-01-01</v>
      </c>
      <c r="J1120">
        <v>2020</v>
      </c>
      <c r="M1120" t="s">
        <v>1953</v>
      </c>
      <c r="N1120" t="s">
        <v>107</v>
      </c>
      <c r="O1120">
        <v>1</v>
      </c>
      <c r="P1120">
        <v>26</v>
      </c>
      <c r="Q1120" t="str">
        <f t="shared" si="88"/>
        <v>EF.1</v>
      </c>
      <c r="R1120" t="str">
        <f t="shared" si="89"/>
        <v>EF.1.26</v>
      </c>
      <c r="S1120" t="s">
        <v>1922</v>
      </c>
      <c r="T1120">
        <v>72</v>
      </c>
      <c r="V1120" t="s">
        <v>108</v>
      </c>
      <c r="W1120">
        <f t="shared" si="94"/>
        <v>72</v>
      </c>
      <c r="X1120" t="s">
        <v>108</v>
      </c>
      <c r="Y1120" t="s">
        <v>1900</v>
      </c>
      <c r="Z1120">
        <v>78</v>
      </c>
      <c r="AB1120" t="s">
        <v>41</v>
      </c>
      <c r="AL1120">
        <v>364</v>
      </c>
    </row>
    <row r="1121" spans="1:38" ht="13.25" customHeight="1" x14ac:dyDescent="0.15">
      <c r="A1121" t="s">
        <v>31</v>
      </c>
      <c r="B1121" t="s">
        <v>30</v>
      </c>
      <c r="C1121" s="6" t="s">
        <v>32</v>
      </c>
      <c r="D1121" s="6" t="s">
        <v>33</v>
      </c>
      <c r="E1121" s="6" t="s">
        <v>34</v>
      </c>
      <c r="F1121" s="6" t="s">
        <v>35</v>
      </c>
      <c r="G1121" s="6" t="s">
        <v>35</v>
      </c>
      <c r="I1121" t="str">
        <f t="shared" si="92"/>
        <v>2020-01-01</v>
      </c>
      <c r="J1121">
        <v>2020</v>
      </c>
      <c r="M1121" t="s">
        <v>131</v>
      </c>
      <c r="N1121" t="s">
        <v>123</v>
      </c>
      <c r="O1121">
        <v>1</v>
      </c>
      <c r="P1121">
        <v>2</v>
      </c>
      <c r="Q1121" t="str">
        <f t="shared" si="88"/>
        <v>OE.1</v>
      </c>
      <c r="R1121" t="str">
        <f t="shared" si="89"/>
        <v>OE.1.2</v>
      </c>
      <c r="S1121" t="s">
        <v>132</v>
      </c>
      <c r="T1121">
        <v>14534</v>
      </c>
      <c r="V1121" t="s">
        <v>73</v>
      </c>
      <c r="W1121">
        <f t="shared" si="94"/>
        <v>14534</v>
      </c>
      <c r="X1121" t="s">
        <v>73</v>
      </c>
      <c r="Y1121" t="s">
        <v>1900</v>
      </c>
      <c r="Z1121">
        <v>75</v>
      </c>
      <c r="AB1121" t="s">
        <v>41</v>
      </c>
      <c r="AL1121">
        <v>147</v>
      </c>
    </row>
    <row r="1122" spans="1:38" ht="13.25" customHeight="1" x14ac:dyDescent="0.15">
      <c r="A1122" t="s">
        <v>31</v>
      </c>
      <c r="B1122" t="s">
        <v>30</v>
      </c>
      <c r="C1122" s="6" t="s">
        <v>32</v>
      </c>
      <c r="D1122" s="6" t="s">
        <v>33</v>
      </c>
      <c r="E1122" s="6" t="s">
        <v>34</v>
      </c>
      <c r="F1122" s="6" t="s">
        <v>35</v>
      </c>
      <c r="G1122" s="6" t="s">
        <v>35</v>
      </c>
      <c r="I1122" t="str">
        <f t="shared" si="92"/>
        <v>2020-01-01</v>
      </c>
      <c r="J1122">
        <v>2020</v>
      </c>
      <c r="M1122" t="s">
        <v>127</v>
      </c>
      <c r="N1122" t="s">
        <v>123</v>
      </c>
      <c r="O1122">
        <v>1</v>
      </c>
      <c r="P1122">
        <v>1</v>
      </c>
      <c r="Q1122" t="str">
        <f t="shared" si="88"/>
        <v>OE.1</v>
      </c>
      <c r="R1122" t="str">
        <f t="shared" si="89"/>
        <v>OE.1.1</v>
      </c>
      <c r="S1122" t="s">
        <v>128</v>
      </c>
      <c r="T1122">
        <v>7563</v>
      </c>
      <c r="V1122" t="s">
        <v>73</v>
      </c>
      <c r="W1122">
        <f t="shared" si="94"/>
        <v>7563</v>
      </c>
      <c r="X1122" t="s">
        <v>73</v>
      </c>
      <c r="Y1122" t="s">
        <v>1900</v>
      </c>
      <c r="Z1122">
        <v>75</v>
      </c>
      <c r="AB1122" t="s">
        <v>41</v>
      </c>
      <c r="AL1122">
        <v>145</v>
      </c>
    </row>
    <row r="1123" spans="1:38" ht="13.25" customHeight="1" x14ac:dyDescent="0.15">
      <c r="A1123" t="s">
        <v>31</v>
      </c>
      <c r="B1123" t="s">
        <v>30</v>
      </c>
      <c r="C1123" s="6" t="s">
        <v>32</v>
      </c>
      <c r="D1123" s="6" t="s">
        <v>33</v>
      </c>
      <c r="E1123" s="6" t="s">
        <v>34</v>
      </c>
      <c r="F1123" s="6" t="s">
        <v>35</v>
      </c>
      <c r="G1123" s="6" t="s">
        <v>35</v>
      </c>
      <c r="I1123" t="str">
        <f t="shared" si="92"/>
        <v>2020-01-01</v>
      </c>
      <c r="J1123">
        <v>2020</v>
      </c>
      <c r="M1123" t="s">
        <v>1998</v>
      </c>
      <c r="N1123" t="s">
        <v>123</v>
      </c>
      <c r="O1123">
        <v>-2</v>
      </c>
      <c r="P1123">
        <v>1</v>
      </c>
      <c r="Q1123" t="str">
        <f t="shared" si="88"/>
        <v>OE.-2</v>
      </c>
      <c r="R1123" t="str">
        <f t="shared" si="89"/>
        <v>OE.-2.1</v>
      </c>
      <c r="S1123" t="s">
        <v>122</v>
      </c>
      <c r="T1123">
        <v>12063</v>
      </c>
      <c r="V1123" t="s">
        <v>73</v>
      </c>
      <c r="W1123">
        <f t="shared" si="94"/>
        <v>12063</v>
      </c>
      <c r="X1123" t="s">
        <v>73</v>
      </c>
      <c r="Y1123" t="s">
        <v>1900</v>
      </c>
      <c r="Z1123">
        <v>75</v>
      </c>
      <c r="AB1123" t="s">
        <v>41</v>
      </c>
      <c r="AL1123">
        <v>143</v>
      </c>
    </row>
    <row r="1124" spans="1:38" ht="13.25" customHeight="1" x14ac:dyDescent="0.15">
      <c r="A1124" t="s">
        <v>31</v>
      </c>
      <c r="B1124" t="s">
        <v>30</v>
      </c>
      <c r="C1124" s="6" t="s">
        <v>32</v>
      </c>
      <c r="D1124" s="6" t="s">
        <v>33</v>
      </c>
      <c r="E1124" s="6" t="s">
        <v>34</v>
      </c>
      <c r="F1124" s="6" t="s">
        <v>35</v>
      </c>
      <c r="G1124" s="6" t="s">
        <v>35</v>
      </c>
      <c r="I1124" t="str">
        <f t="shared" si="92"/>
        <v>2020-01-01</v>
      </c>
      <c r="J1124">
        <v>2020</v>
      </c>
      <c r="M1124" t="s">
        <v>169</v>
      </c>
      <c r="N1124" t="s">
        <v>107</v>
      </c>
      <c r="O1124">
        <v>1</v>
      </c>
      <c r="P1124">
        <v>15</v>
      </c>
      <c r="Q1124" t="str">
        <f t="shared" si="88"/>
        <v>EF.1</v>
      </c>
      <c r="R1124" t="str">
        <f t="shared" si="89"/>
        <v>EF.1.15</v>
      </c>
      <c r="S1124" t="s">
        <v>170</v>
      </c>
      <c r="V1124" t="s">
        <v>108</v>
      </c>
      <c r="W1124">
        <f t="shared" si="94"/>
        <v>0</v>
      </c>
      <c r="X1124" t="s">
        <v>108</v>
      </c>
      <c r="Y1124" t="s">
        <v>1900</v>
      </c>
      <c r="Z1124">
        <v>78</v>
      </c>
      <c r="AA1124" t="s">
        <v>171</v>
      </c>
      <c r="AB1124" t="s">
        <v>41</v>
      </c>
      <c r="AL1124">
        <v>360</v>
      </c>
    </row>
    <row r="1125" spans="1:38" ht="13.25" customHeight="1" x14ac:dyDescent="0.15">
      <c r="A1125" t="s">
        <v>31</v>
      </c>
      <c r="B1125" t="s">
        <v>30</v>
      </c>
      <c r="C1125" s="6" t="s">
        <v>32</v>
      </c>
      <c r="D1125" s="6" t="s">
        <v>33</v>
      </c>
      <c r="E1125" s="6" t="s">
        <v>34</v>
      </c>
      <c r="F1125" s="6" t="s">
        <v>35</v>
      </c>
      <c r="G1125" s="6" t="s">
        <v>35</v>
      </c>
      <c r="I1125" t="str">
        <f t="shared" si="92"/>
        <v>2020-01-01</v>
      </c>
      <c r="J1125">
        <v>2020</v>
      </c>
      <c r="M1125" t="s">
        <v>175</v>
      </c>
      <c r="N1125" t="s">
        <v>107</v>
      </c>
      <c r="O1125">
        <v>1</v>
      </c>
      <c r="P1125">
        <v>17</v>
      </c>
      <c r="Q1125" t="str">
        <f t="shared" si="88"/>
        <v>EF.1</v>
      </c>
      <c r="R1125" t="str">
        <f t="shared" si="89"/>
        <v>EF.1.17</v>
      </c>
      <c r="S1125" t="s">
        <v>176</v>
      </c>
      <c r="V1125" t="s">
        <v>108</v>
      </c>
      <c r="W1125">
        <f t="shared" si="94"/>
        <v>0</v>
      </c>
      <c r="X1125" t="s">
        <v>108</v>
      </c>
      <c r="Y1125" t="s">
        <v>1900</v>
      </c>
      <c r="Z1125">
        <v>78</v>
      </c>
      <c r="AA1125" t="s">
        <v>177</v>
      </c>
      <c r="AB1125" t="s">
        <v>41</v>
      </c>
      <c r="AL1125">
        <v>362</v>
      </c>
    </row>
    <row r="1126" spans="1:38" ht="13.25" customHeight="1" x14ac:dyDescent="0.15">
      <c r="A1126" t="s">
        <v>31</v>
      </c>
      <c r="B1126" t="s">
        <v>30</v>
      </c>
      <c r="C1126" s="6" t="s">
        <v>32</v>
      </c>
      <c r="D1126" s="6" t="s">
        <v>33</v>
      </c>
      <c r="E1126" s="6" t="s">
        <v>34</v>
      </c>
      <c r="F1126" s="6" t="s">
        <v>35</v>
      </c>
      <c r="G1126" s="6" t="s">
        <v>35</v>
      </c>
      <c r="I1126" t="str">
        <f t="shared" si="92"/>
        <v>2020-01-01</v>
      </c>
      <c r="J1126">
        <v>2020</v>
      </c>
      <c r="M1126" t="s">
        <v>178</v>
      </c>
      <c r="N1126" t="s">
        <v>107</v>
      </c>
      <c r="O1126">
        <v>1</v>
      </c>
      <c r="P1126">
        <v>18</v>
      </c>
      <c r="Q1126" t="str">
        <f t="shared" si="88"/>
        <v>EF.1</v>
      </c>
      <c r="R1126" t="str">
        <f t="shared" si="89"/>
        <v>EF.1.18</v>
      </c>
      <c r="S1126" t="s">
        <v>179</v>
      </c>
      <c r="V1126" t="s">
        <v>108</v>
      </c>
      <c r="W1126">
        <f t="shared" si="94"/>
        <v>0</v>
      </c>
      <c r="X1126" t="s">
        <v>108</v>
      </c>
      <c r="Y1126" t="s">
        <v>1900</v>
      </c>
      <c r="Z1126">
        <v>78</v>
      </c>
      <c r="AA1126" t="s">
        <v>180</v>
      </c>
      <c r="AB1126" t="s">
        <v>41</v>
      </c>
      <c r="AL1126">
        <v>363</v>
      </c>
    </row>
    <row r="1127" spans="1:38" ht="13.25" customHeight="1" x14ac:dyDescent="0.15">
      <c r="A1127" t="s">
        <v>31</v>
      </c>
      <c r="B1127" t="s">
        <v>30</v>
      </c>
      <c r="C1127" s="6" t="s">
        <v>32</v>
      </c>
      <c r="D1127" s="6" t="s">
        <v>33</v>
      </c>
      <c r="E1127" s="6" t="s">
        <v>34</v>
      </c>
      <c r="F1127" s="6" t="s">
        <v>35</v>
      </c>
      <c r="G1127" s="6" t="s">
        <v>35</v>
      </c>
      <c r="I1127" t="str">
        <f t="shared" si="92"/>
        <v>2020-01-01</v>
      </c>
      <c r="J1127">
        <v>2020</v>
      </c>
      <c r="M1127" t="s">
        <v>172</v>
      </c>
      <c r="N1127" t="s">
        <v>107</v>
      </c>
      <c r="O1127">
        <v>1</v>
      </c>
      <c r="P1127">
        <v>16</v>
      </c>
      <c r="Q1127" t="str">
        <f t="shared" si="88"/>
        <v>EF.1</v>
      </c>
      <c r="R1127" t="str">
        <f t="shared" si="89"/>
        <v>EF.1.16</v>
      </c>
      <c r="S1127" t="s">
        <v>173</v>
      </c>
      <c r="V1127" t="s">
        <v>108</v>
      </c>
      <c r="W1127">
        <f t="shared" si="94"/>
        <v>0</v>
      </c>
      <c r="X1127" t="s">
        <v>108</v>
      </c>
      <c r="Y1127" t="s">
        <v>1900</v>
      </c>
      <c r="Z1127">
        <v>78</v>
      </c>
      <c r="AA1127" t="s">
        <v>174</v>
      </c>
      <c r="AB1127" t="s">
        <v>41</v>
      </c>
      <c r="AL1127">
        <v>361</v>
      </c>
    </row>
    <row r="1128" spans="1:38" ht="13.25" customHeight="1" x14ac:dyDescent="0.15">
      <c r="A1128" t="s">
        <v>31</v>
      </c>
      <c r="B1128" t="s">
        <v>30</v>
      </c>
      <c r="C1128" s="6" t="s">
        <v>32</v>
      </c>
      <c r="D1128" s="6" t="s">
        <v>33</v>
      </c>
      <c r="E1128" s="6" t="s">
        <v>34</v>
      </c>
      <c r="F1128" s="6" t="s">
        <v>35</v>
      </c>
      <c r="G1128" s="6" t="s">
        <v>35</v>
      </c>
      <c r="I1128" t="str">
        <f t="shared" si="92"/>
        <v>2020-01-01</v>
      </c>
      <c r="J1128">
        <v>2020</v>
      </c>
      <c r="M1128" t="s">
        <v>1961</v>
      </c>
      <c r="N1128" t="s">
        <v>107</v>
      </c>
      <c r="O1128">
        <v>1</v>
      </c>
      <c r="P1128">
        <v>30</v>
      </c>
      <c r="Q1128" t="str">
        <f t="shared" si="88"/>
        <v>EF.1</v>
      </c>
      <c r="R1128" t="str">
        <f t="shared" si="89"/>
        <v>EF.1.30</v>
      </c>
      <c r="S1128" t="s">
        <v>216</v>
      </c>
      <c r="T1128">
        <v>51026</v>
      </c>
      <c r="U1128" t="s">
        <v>165</v>
      </c>
      <c r="V1128" t="s">
        <v>108</v>
      </c>
      <c r="W1128">
        <f t="shared" si="94"/>
        <v>51026</v>
      </c>
      <c r="X1128" t="s">
        <v>108</v>
      </c>
      <c r="Y1128" t="s">
        <v>1900</v>
      </c>
      <c r="Z1128">
        <v>79</v>
      </c>
      <c r="AB1128" t="s">
        <v>41</v>
      </c>
      <c r="AL1128">
        <v>454</v>
      </c>
    </row>
    <row r="1129" spans="1:38" ht="13.25" customHeight="1" x14ac:dyDescent="0.15">
      <c r="A1129" t="s">
        <v>31</v>
      </c>
      <c r="B1129" t="s">
        <v>30</v>
      </c>
      <c r="C1129" s="6" t="s">
        <v>32</v>
      </c>
      <c r="D1129" s="6" t="s">
        <v>33</v>
      </c>
      <c r="E1129" s="6" t="s">
        <v>34</v>
      </c>
      <c r="F1129" s="6" t="s">
        <v>35</v>
      </c>
      <c r="G1129" s="6" t="s">
        <v>35</v>
      </c>
      <c r="I1129" t="str">
        <f t="shared" si="92"/>
        <v>2020-01-01</v>
      </c>
      <c r="J1129">
        <v>2020</v>
      </c>
      <c r="M1129" t="s">
        <v>169</v>
      </c>
      <c r="N1129" t="s">
        <v>107</v>
      </c>
      <c r="O1129">
        <v>1</v>
      </c>
      <c r="P1129">
        <v>15</v>
      </c>
      <c r="Q1129" t="str">
        <f t="shared" si="88"/>
        <v>EF.1</v>
      </c>
      <c r="R1129" t="str">
        <f t="shared" si="89"/>
        <v>EF.1.15</v>
      </c>
      <c r="S1129" t="s">
        <v>211</v>
      </c>
      <c r="U1129" t="s">
        <v>165</v>
      </c>
      <c r="V1129" t="s">
        <v>108</v>
      </c>
      <c r="W1129">
        <f t="shared" si="94"/>
        <v>0</v>
      </c>
      <c r="X1129" t="s">
        <v>108</v>
      </c>
      <c r="Y1129" t="s">
        <v>1900</v>
      </c>
      <c r="Z1129">
        <v>79</v>
      </c>
      <c r="AB1129" t="s">
        <v>41</v>
      </c>
      <c r="AL1129">
        <v>449</v>
      </c>
    </row>
    <row r="1130" spans="1:38" ht="13.25" customHeight="1" x14ac:dyDescent="0.15">
      <c r="A1130" t="s">
        <v>31</v>
      </c>
      <c r="B1130" t="s">
        <v>30</v>
      </c>
      <c r="C1130" s="6" t="s">
        <v>32</v>
      </c>
      <c r="D1130" s="6" t="s">
        <v>33</v>
      </c>
      <c r="E1130" s="6" t="s">
        <v>34</v>
      </c>
      <c r="F1130" s="6" t="s">
        <v>35</v>
      </c>
      <c r="G1130" s="6" t="s">
        <v>35</v>
      </c>
      <c r="I1130" t="str">
        <f t="shared" si="92"/>
        <v>2020-01-01</v>
      </c>
      <c r="J1130">
        <v>2020</v>
      </c>
      <c r="M1130" t="s">
        <v>1955</v>
      </c>
      <c r="N1130" t="s">
        <v>107</v>
      </c>
      <c r="O1130">
        <v>1</v>
      </c>
      <c r="P1130">
        <v>27</v>
      </c>
      <c r="Q1130" t="str">
        <f t="shared" si="88"/>
        <v>EF.1</v>
      </c>
      <c r="R1130" t="str">
        <f t="shared" si="89"/>
        <v>EF.1.27</v>
      </c>
      <c r="S1130" t="s">
        <v>213</v>
      </c>
      <c r="T1130">
        <v>147297</v>
      </c>
      <c r="U1130" t="s">
        <v>165</v>
      </c>
      <c r="V1130" t="s">
        <v>108</v>
      </c>
      <c r="W1130">
        <f t="shared" si="94"/>
        <v>147297</v>
      </c>
      <c r="X1130" t="s">
        <v>108</v>
      </c>
      <c r="Y1130" t="s">
        <v>1900</v>
      </c>
      <c r="Z1130">
        <v>79</v>
      </c>
      <c r="AB1130" t="s">
        <v>41</v>
      </c>
      <c r="AL1130">
        <v>451</v>
      </c>
    </row>
    <row r="1131" spans="1:38" ht="13.25" customHeight="1" x14ac:dyDescent="0.15">
      <c r="A1131" t="s">
        <v>31</v>
      </c>
      <c r="B1131" t="s">
        <v>30</v>
      </c>
      <c r="C1131" s="6" t="s">
        <v>32</v>
      </c>
      <c r="D1131" s="6" t="s">
        <v>33</v>
      </c>
      <c r="E1131" s="6" t="s">
        <v>34</v>
      </c>
      <c r="F1131" s="6" t="s">
        <v>35</v>
      </c>
      <c r="G1131" s="6" t="s">
        <v>35</v>
      </c>
      <c r="I1131" t="str">
        <f t="shared" si="92"/>
        <v>2020-01-01</v>
      </c>
      <c r="J1131">
        <v>2020</v>
      </c>
      <c r="M1131" t="s">
        <v>1959</v>
      </c>
      <c r="N1131" t="s">
        <v>107</v>
      </c>
      <c r="O1131">
        <v>1</v>
      </c>
      <c r="P1131">
        <v>29</v>
      </c>
      <c r="Q1131" t="str">
        <f t="shared" si="88"/>
        <v>EF.1</v>
      </c>
      <c r="R1131" t="str">
        <f t="shared" si="89"/>
        <v>EF.1.29</v>
      </c>
      <c r="S1131" t="s">
        <v>215</v>
      </c>
      <c r="T1131">
        <v>43000</v>
      </c>
      <c r="U1131" t="s">
        <v>165</v>
      </c>
      <c r="V1131" t="s">
        <v>108</v>
      </c>
      <c r="W1131">
        <f t="shared" si="94"/>
        <v>43000</v>
      </c>
      <c r="X1131" t="s">
        <v>108</v>
      </c>
      <c r="Y1131" t="s">
        <v>1900</v>
      </c>
      <c r="Z1131">
        <v>79</v>
      </c>
      <c r="AB1131" t="s">
        <v>41</v>
      </c>
      <c r="AL1131">
        <v>453</v>
      </c>
    </row>
    <row r="1132" spans="1:38" ht="13.25" customHeight="1" x14ac:dyDescent="0.15">
      <c r="A1132" t="s">
        <v>31</v>
      </c>
      <c r="B1132" t="s">
        <v>30</v>
      </c>
      <c r="C1132" s="6" t="s">
        <v>32</v>
      </c>
      <c r="D1132" s="6" t="s">
        <v>33</v>
      </c>
      <c r="E1132" s="6" t="s">
        <v>34</v>
      </c>
      <c r="F1132" s="6" t="s">
        <v>35</v>
      </c>
      <c r="G1132" s="6" t="s">
        <v>35</v>
      </c>
      <c r="I1132" t="str">
        <f t="shared" si="92"/>
        <v>2020-01-01</v>
      </c>
      <c r="J1132">
        <v>2020</v>
      </c>
      <c r="M1132" t="s">
        <v>1962</v>
      </c>
      <c r="N1132" t="s">
        <v>107</v>
      </c>
      <c r="O1132">
        <v>1</v>
      </c>
      <c r="P1132">
        <v>31</v>
      </c>
      <c r="Q1132" t="str">
        <f t="shared" si="88"/>
        <v>EF.1</v>
      </c>
      <c r="R1132" t="str">
        <f t="shared" si="89"/>
        <v>EF.1.31</v>
      </c>
      <c r="S1132" t="s">
        <v>217</v>
      </c>
      <c r="T1132">
        <v>12458</v>
      </c>
      <c r="U1132" t="s">
        <v>165</v>
      </c>
      <c r="V1132" t="s">
        <v>108</v>
      </c>
      <c r="W1132">
        <f t="shared" si="94"/>
        <v>12458</v>
      </c>
      <c r="X1132" t="s">
        <v>108</v>
      </c>
      <c r="Y1132" t="s">
        <v>1900</v>
      </c>
      <c r="Z1132">
        <v>79</v>
      </c>
      <c r="AB1132" t="s">
        <v>41</v>
      </c>
      <c r="AL1132">
        <v>455</v>
      </c>
    </row>
    <row r="1133" spans="1:38" ht="13.25" customHeight="1" x14ac:dyDescent="0.15">
      <c r="A1133" t="s">
        <v>31</v>
      </c>
      <c r="B1133" t="s">
        <v>30</v>
      </c>
      <c r="C1133" s="6" t="s">
        <v>32</v>
      </c>
      <c r="D1133" s="6" t="s">
        <v>33</v>
      </c>
      <c r="E1133" s="6" t="s">
        <v>34</v>
      </c>
      <c r="F1133" s="6" t="s">
        <v>35</v>
      </c>
      <c r="G1133" s="6" t="s">
        <v>35</v>
      </c>
      <c r="I1133" t="str">
        <f t="shared" si="92"/>
        <v>2020-01-01</v>
      </c>
      <c r="J1133">
        <v>2020</v>
      </c>
      <c r="M1133" t="s">
        <v>1956</v>
      </c>
      <c r="N1133" t="s">
        <v>107</v>
      </c>
      <c r="O1133">
        <v>1</v>
      </c>
      <c r="P1133">
        <v>28</v>
      </c>
      <c r="Q1133" t="str">
        <f t="shared" si="88"/>
        <v>EF.1</v>
      </c>
      <c r="R1133" t="str">
        <f t="shared" si="89"/>
        <v>EF.1.28</v>
      </c>
      <c r="S1133" t="s">
        <v>214</v>
      </c>
      <c r="T1133">
        <v>40450</v>
      </c>
      <c r="U1133" t="s">
        <v>165</v>
      </c>
      <c r="V1133" t="s">
        <v>108</v>
      </c>
      <c r="W1133">
        <f t="shared" si="94"/>
        <v>40450</v>
      </c>
      <c r="X1133" t="s">
        <v>108</v>
      </c>
      <c r="Y1133" t="s">
        <v>1900</v>
      </c>
      <c r="Z1133">
        <v>79</v>
      </c>
      <c r="AB1133" t="s">
        <v>41</v>
      </c>
      <c r="AL1133">
        <v>452</v>
      </c>
    </row>
    <row r="1134" spans="1:38" ht="13.25" customHeight="1" x14ac:dyDescent="0.15">
      <c r="A1134" t="s">
        <v>31</v>
      </c>
      <c r="B1134" t="s">
        <v>30</v>
      </c>
      <c r="C1134" s="6" t="s">
        <v>32</v>
      </c>
      <c r="D1134" s="6" t="s">
        <v>33</v>
      </c>
      <c r="E1134" s="6" t="s">
        <v>34</v>
      </c>
      <c r="F1134" s="6" t="s">
        <v>35</v>
      </c>
      <c r="G1134" s="6" t="s">
        <v>35</v>
      </c>
      <c r="I1134" t="str">
        <f t="shared" si="92"/>
        <v>2020-01-01</v>
      </c>
      <c r="J1134">
        <v>2020</v>
      </c>
      <c r="M1134" t="s">
        <v>175</v>
      </c>
      <c r="N1134" t="s">
        <v>107</v>
      </c>
      <c r="O1134">
        <v>1</v>
      </c>
      <c r="P1134">
        <v>17</v>
      </c>
      <c r="Q1134" t="str">
        <f t="shared" si="88"/>
        <v>EF.1</v>
      </c>
      <c r="R1134" t="str">
        <f t="shared" si="89"/>
        <v>EF.1.17</v>
      </c>
      <c r="S1134" t="s">
        <v>212</v>
      </c>
      <c r="T1134">
        <v>218557</v>
      </c>
      <c r="U1134" t="s">
        <v>165</v>
      </c>
      <c r="V1134" t="s">
        <v>108</v>
      </c>
      <c r="W1134">
        <f t="shared" si="94"/>
        <v>218557</v>
      </c>
      <c r="X1134" t="s">
        <v>108</v>
      </c>
      <c r="Y1134" t="s">
        <v>1900</v>
      </c>
      <c r="Z1134">
        <v>79</v>
      </c>
      <c r="AB1134" t="s">
        <v>41</v>
      </c>
      <c r="AL1134">
        <v>450</v>
      </c>
    </row>
    <row r="1135" spans="1:38" ht="13.25" customHeight="1" x14ac:dyDescent="0.15">
      <c r="A1135" t="s">
        <v>31</v>
      </c>
      <c r="B1135" t="s">
        <v>30</v>
      </c>
      <c r="C1135" s="6" t="s">
        <v>32</v>
      </c>
      <c r="D1135" s="6" t="s">
        <v>33</v>
      </c>
      <c r="E1135" s="6" t="s">
        <v>34</v>
      </c>
      <c r="F1135" s="6" t="s">
        <v>35</v>
      </c>
      <c r="G1135" s="6" t="s">
        <v>35</v>
      </c>
      <c r="I1135" t="str">
        <f t="shared" si="92"/>
        <v>2020-01-01</v>
      </c>
      <c r="J1135">
        <v>2020</v>
      </c>
      <c r="M1135" t="s">
        <v>152</v>
      </c>
      <c r="N1135" t="s">
        <v>38</v>
      </c>
      <c r="O1135">
        <v>17</v>
      </c>
      <c r="P1135">
        <v>10</v>
      </c>
      <c r="Q1135" t="str">
        <f t="shared" ref="Q1135:Q1201" si="95">_xlfn.CONCAT($N1135,".",$O1135)</f>
        <v>Em.17</v>
      </c>
      <c r="R1135" t="str">
        <f t="shared" ref="R1135:R1201" si="96">_xlfn.CONCAT($N1135,".",$O1135,".",$P1135)</f>
        <v>Em.17.10</v>
      </c>
      <c r="S1135" t="s">
        <v>135</v>
      </c>
      <c r="T1135">
        <v>202</v>
      </c>
      <c r="V1135" t="s">
        <v>73</v>
      </c>
      <c r="W1135">
        <f t="shared" si="94"/>
        <v>202</v>
      </c>
      <c r="X1135" t="s">
        <v>73</v>
      </c>
      <c r="Y1135" t="s">
        <v>1900</v>
      </c>
      <c r="Z1135">
        <v>77</v>
      </c>
      <c r="AB1135" t="s">
        <v>41</v>
      </c>
      <c r="AL1135">
        <v>291</v>
      </c>
    </row>
    <row r="1136" spans="1:38" ht="13.25" customHeight="1" x14ac:dyDescent="0.15">
      <c r="A1136" t="s">
        <v>31</v>
      </c>
      <c r="B1136" t="s">
        <v>30</v>
      </c>
      <c r="C1136" s="6" t="s">
        <v>32</v>
      </c>
      <c r="D1136" s="6" t="s">
        <v>33</v>
      </c>
      <c r="E1136" s="6" t="s">
        <v>34</v>
      </c>
      <c r="F1136" s="6" t="s">
        <v>35</v>
      </c>
      <c r="G1136" s="6" t="s">
        <v>35</v>
      </c>
      <c r="I1136" t="str">
        <f t="shared" si="92"/>
        <v>2020-01-01</v>
      </c>
      <c r="J1136">
        <v>2020</v>
      </c>
      <c r="M1136" t="s">
        <v>119</v>
      </c>
      <c r="N1136" t="s">
        <v>107</v>
      </c>
      <c r="O1136">
        <v>1</v>
      </c>
      <c r="P1136">
        <v>13</v>
      </c>
      <c r="Q1136" t="str">
        <f t="shared" si="95"/>
        <v>EF.1</v>
      </c>
      <c r="R1136" t="str">
        <f t="shared" si="96"/>
        <v>EF.1.13</v>
      </c>
      <c r="S1136" t="s">
        <v>1919</v>
      </c>
      <c r="T1136">
        <v>587</v>
      </c>
      <c r="V1136" t="s">
        <v>108</v>
      </c>
      <c r="W1136">
        <f t="shared" si="94"/>
        <v>587</v>
      </c>
      <c r="X1136" t="s">
        <v>108</v>
      </c>
      <c r="Y1136" t="s">
        <v>1900</v>
      </c>
      <c r="Z1136">
        <v>74</v>
      </c>
      <c r="AB1136" t="s">
        <v>41</v>
      </c>
      <c r="AL1136">
        <v>107</v>
      </c>
    </row>
    <row r="1137" spans="1:38" ht="13.25" customHeight="1" x14ac:dyDescent="0.15">
      <c r="A1137" t="s">
        <v>31</v>
      </c>
      <c r="B1137" t="s">
        <v>30</v>
      </c>
      <c r="C1137" s="6" t="s">
        <v>32</v>
      </c>
      <c r="D1137" s="6" t="s">
        <v>33</v>
      </c>
      <c r="E1137" s="6" t="s">
        <v>34</v>
      </c>
      <c r="F1137" s="6" t="s">
        <v>35</v>
      </c>
      <c r="G1137" s="6" t="s">
        <v>35</v>
      </c>
      <c r="I1137" t="str">
        <f t="shared" si="92"/>
        <v>2020-01-01</v>
      </c>
      <c r="J1137">
        <v>2020</v>
      </c>
      <c r="M1137" t="s">
        <v>111</v>
      </c>
      <c r="N1137" t="s">
        <v>107</v>
      </c>
      <c r="O1137">
        <v>1</v>
      </c>
      <c r="P1137">
        <v>10</v>
      </c>
      <c r="Q1137" t="str">
        <f t="shared" si="95"/>
        <v>EF.1</v>
      </c>
      <c r="R1137" t="str">
        <f t="shared" si="96"/>
        <v>EF.1.10</v>
      </c>
      <c r="S1137" t="s">
        <v>1915</v>
      </c>
      <c r="T1137">
        <v>504527</v>
      </c>
      <c r="V1137" t="s">
        <v>108</v>
      </c>
      <c r="W1137">
        <f t="shared" si="94"/>
        <v>504527</v>
      </c>
      <c r="X1137" t="s">
        <v>108</v>
      </c>
      <c r="Y1137" t="s">
        <v>1900</v>
      </c>
      <c r="Z1137">
        <v>74</v>
      </c>
      <c r="AA1137" t="s">
        <v>1916</v>
      </c>
      <c r="AB1137" t="s">
        <v>41</v>
      </c>
      <c r="AL1137">
        <v>103</v>
      </c>
    </row>
    <row r="1138" spans="1:38" ht="13.25" customHeight="1" x14ac:dyDescent="0.15">
      <c r="A1138" t="s">
        <v>31</v>
      </c>
      <c r="B1138" t="s">
        <v>30</v>
      </c>
      <c r="C1138" s="6" t="s">
        <v>32</v>
      </c>
      <c r="D1138" s="6" t="s">
        <v>33</v>
      </c>
      <c r="E1138" s="6" t="s">
        <v>34</v>
      </c>
      <c r="F1138" s="6" t="s">
        <v>35</v>
      </c>
      <c r="G1138" s="6" t="s">
        <v>35</v>
      </c>
      <c r="I1138" t="str">
        <f t="shared" si="92"/>
        <v>2020-01-01</v>
      </c>
      <c r="J1138">
        <v>2020</v>
      </c>
      <c r="M1138" t="s">
        <v>156</v>
      </c>
      <c r="N1138" t="s">
        <v>38</v>
      </c>
      <c r="O1138">
        <v>17</v>
      </c>
      <c r="P1138">
        <v>2</v>
      </c>
      <c r="Q1138" t="str">
        <f t="shared" si="95"/>
        <v>Em.17</v>
      </c>
      <c r="R1138" t="str">
        <f t="shared" si="96"/>
        <v>Em.17.2</v>
      </c>
      <c r="S1138" t="s">
        <v>157</v>
      </c>
      <c r="T1138">
        <v>415</v>
      </c>
      <c r="V1138" t="s">
        <v>73</v>
      </c>
      <c r="W1138">
        <f t="shared" si="94"/>
        <v>415</v>
      </c>
      <c r="X1138" t="s">
        <v>73</v>
      </c>
      <c r="Y1138" t="s">
        <v>1900</v>
      </c>
      <c r="Z1138">
        <v>77</v>
      </c>
      <c r="AB1138" t="s">
        <v>41</v>
      </c>
      <c r="AL1138">
        <v>308</v>
      </c>
    </row>
    <row r="1139" spans="1:38" ht="13.25" customHeight="1" x14ac:dyDescent="0.15">
      <c r="A1139" t="s">
        <v>31</v>
      </c>
      <c r="B1139" t="s">
        <v>30</v>
      </c>
      <c r="C1139" s="6" t="s">
        <v>32</v>
      </c>
      <c r="D1139" s="6" t="s">
        <v>33</v>
      </c>
      <c r="E1139" s="6" t="s">
        <v>34</v>
      </c>
      <c r="F1139" s="6" t="s">
        <v>35</v>
      </c>
      <c r="G1139" s="6" t="s">
        <v>35</v>
      </c>
      <c r="I1139" t="str">
        <f t="shared" si="92"/>
        <v>2020-01-01</v>
      </c>
      <c r="J1139">
        <v>2020</v>
      </c>
      <c r="M1139" t="s">
        <v>594</v>
      </c>
      <c r="N1139" t="s">
        <v>107</v>
      </c>
      <c r="O1139">
        <v>2</v>
      </c>
      <c r="P1139">
        <v>7</v>
      </c>
      <c r="Q1139" t="str">
        <f t="shared" si="95"/>
        <v>EF.2</v>
      </c>
      <c r="R1139" t="str">
        <f t="shared" si="96"/>
        <v>EF.2.7</v>
      </c>
      <c r="S1139" t="s">
        <v>1920</v>
      </c>
      <c r="T1139" s="115">
        <v>1</v>
      </c>
      <c r="V1139" t="s">
        <v>108</v>
      </c>
      <c r="W1139">
        <f t="shared" si="94"/>
        <v>1</v>
      </c>
      <c r="X1139" t="s">
        <v>108</v>
      </c>
      <c r="Y1139" t="s">
        <v>1900</v>
      </c>
      <c r="Z1139">
        <v>74</v>
      </c>
      <c r="AB1139" t="s">
        <v>41</v>
      </c>
      <c r="AL1139">
        <v>108</v>
      </c>
    </row>
    <row r="1140" spans="1:38" ht="13.25" customHeight="1" x14ac:dyDescent="0.15">
      <c r="A1140" t="s">
        <v>31</v>
      </c>
      <c r="B1140" t="s">
        <v>30</v>
      </c>
      <c r="C1140" s="6" t="s">
        <v>32</v>
      </c>
      <c r="D1140" s="6" t="s">
        <v>33</v>
      </c>
      <c r="E1140" s="6" t="s">
        <v>34</v>
      </c>
      <c r="F1140" s="6" t="s">
        <v>35</v>
      </c>
      <c r="G1140" s="6" t="s">
        <v>35</v>
      </c>
      <c r="I1140" t="str">
        <f t="shared" si="92"/>
        <v>2020-01-01</v>
      </c>
      <c r="J1140">
        <v>2020</v>
      </c>
      <c r="M1140" t="s">
        <v>774</v>
      </c>
      <c r="N1140" t="s">
        <v>38</v>
      </c>
      <c r="O1140">
        <v>17</v>
      </c>
      <c r="P1140">
        <v>11</v>
      </c>
      <c r="Q1140" t="str">
        <f t="shared" si="95"/>
        <v>Em.17</v>
      </c>
      <c r="R1140" t="str">
        <f t="shared" si="96"/>
        <v>Em.17.11</v>
      </c>
      <c r="S1140" t="s">
        <v>153</v>
      </c>
      <c r="T1140">
        <v>8</v>
      </c>
      <c r="V1140" t="s">
        <v>73</v>
      </c>
      <c r="W1140">
        <f t="shared" si="94"/>
        <v>8</v>
      </c>
      <c r="X1140" t="s">
        <v>73</v>
      </c>
      <c r="Y1140" t="s">
        <v>1900</v>
      </c>
      <c r="Z1140">
        <v>77</v>
      </c>
      <c r="AB1140" t="s">
        <v>41</v>
      </c>
      <c r="AL1140">
        <v>306</v>
      </c>
    </row>
    <row r="1141" spans="1:38" ht="13.25" customHeight="1" x14ac:dyDescent="0.15">
      <c r="A1141" t="s">
        <v>31</v>
      </c>
      <c r="B1141" t="s">
        <v>30</v>
      </c>
      <c r="C1141" s="6" t="s">
        <v>32</v>
      </c>
      <c r="D1141" s="6" t="s">
        <v>33</v>
      </c>
      <c r="E1141" s="6" t="s">
        <v>34</v>
      </c>
      <c r="F1141" s="6" t="s">
        <v>35</v>
      </c>
      <c r="G1141" s="6" t="s">
        <v>35</v>
      </c>
      <c r="I1141" t="str">
        <f t="shared" si="92"/>
        <v>2020-01-01</v>
      </c>
      <c r="J1141">
        <v>2020</v>
      </c>
      <c r="M1141" t="s">
        <v>117</v>
      </c>
      <c r="N1141" t="s">
        <v>107</v>
      </c>
      <c r="O1141">
        <v>1</v>
      </c>
      <c r="P1141">
        <v>12</v>
      </c>
      <c r="Q1141" t="str">
        <f t="shared" si="95"/>
        <v>EF.1</v>
      </c>
      <c r="R1141" t="str">
        <f t="shared" si="96"/>
        <v>EF.1.12</v>
      </c>
      <c r="S1141" t="s">
        <v>1918</v>
      </c>
      <c r="V1141" t="s">
        <v>108</v>
      </c>
      <c r="W1141">
        <f t="shared" si="94"/>
        <v>0</v>
      </c>
      <c r="X1141" t="s">
        <v>108</v>
      </c>
      <c r="Y1141" t="s">
        <v>1900</v>
      </c>
      <c r="Z1141">
        <v>74</v>
      </c>
      <c r="AB1141" t="s">
        <v>41</v>
      </c>
      <c r="AL1141">
        <v>106</v>
      </c>
    </row>
    <row r="1142" spans="1:38" ht="13.25" customHeight="1" x14ac:dyDescent="0.15">
      <c r="A1142" t="s">
        <v>31</v>
      </c>
      <c r="B1142" t="s">
        <v>30</v>
      </c>
      <c r="C1142" s="6" t="s">
        <v>32</v>
      </c>
      <c r="D1142" s="6" t="s">
        <v>33</v>
      </c>
      <c r="E1142" s="6" t="s">
        <v>34</v>
      </c>
      <c r="F1142" s="6" t="s">
        <v>35</v>
      </c>
      <c r="G1142" s="6" t="s">
        <v>35</v>
      </c>
      <c r="I1142" t="str">
        <f t="shared" si="92"/>
        <v>2020-01-01</v>
      </c>
      <c r="J1142">
        <v>2020</v>
      </c>
      <c r="M1142" t="s">
        <v>125</v>
      </c>
      <c r="N1142" t="s">
        <v>123</v>
      </c>
      <c r="O1142">
        <v>4</v>
      </c>
      <c r="P1142">
        <v>1</v>
      </c>
      <c r="Q1142" t="str">
        <f t="shared" si="95"/>
        <v>OE.4</v>
      </c>
      <c r="R1142" t="str">
        <f t="shared" si="96"/>
        <v>OE.4.1</v>
      </c>
      <c r="S1142" t="s">
        <v>126</v>
      </c>
      <c r="T1142">
        <v>48364</v>
      </c>
      <c r="V1142" t="s">
        <v>73</v>
      </c>
      <c r="W1142">
        <f t="shared" si="94"/>
        <v>48364</v>
      </c>
      <c r="X1142" t="s">
        <v>73</v>
      </c>
      <c r="Y1142" t="s">
        <v>1900</v>
      </c>
      <c r="Z1142">
        <v>75</v>
      </c>
      <c r="AB1142" t="s">
        <v>41</v>
      </c>
      <c r="AL1142">
        <v>144</v>
      </c>
    </row>
    <row r="1143" spans="1:38" ht="13.25" customHeight="1" x14ac:dyDescent="0.15">
      <c r="A1143" t="s">
        <v>31</v>
      </c>
      <c r="B1143" t="s">
        <v>30</v>
      </c>
      <c r="C1143" s="6" t="s">
        <v>32</v>
      </c>
      <c r="D1143" s="6" t="s">
        <v>33</v>
      </c>
      <c r="E1143" s="6" t="s">
        <v>34</v>
      </c>
      <c r="F1143" s="6" t="s">
        <v>35</v>
      </c>
      <c r="G1143" s="6" t="s">
        <v>35</v>
      </c>
      <c r="I1143" t="str">
        <f t="shared" si="92"/>
        <v>2020-01-01</v>
      </c>
      <c r="J1143">
        <v>2020</v>
      </c>
      <c r="M1143" t="s">
        <v>129</v>
      </c>
      <c r="N1143" t="s">
        <v>123</v>
      </c>
      <c r="O1143">
        <v>4</v>
      </c>
      <c r="P1143">
        <v>2</v>
      </c>
      <c r="Q1143" t="str">
        <f t="shared" si="95"/>
        <v>OE.4</v>
      </c>
      <c r="R1143" t="str">
        <f t="shared" si="96"/>
        <v>OE.4.2</v>
      </c>
      <c r="S1143" t="s">
        <v>134</v>
      </c>
      <c r="T1143">
        <v>7280</v>
      </c>
      <c r="V1143" t="s">
        <v>73</v>
      </c>
      <c r="W1143">
        <f t="shared" si="94"/>
        <v>7280</v>
      </c>
      <c r="X1143" t="s">
        <v>73</v>
      </c>
      <c r="Y1143" t="s">
        <v>1900</v>
      </c>
      <c r="Z1143">
        <v>75</v>
      </c>
      <c r="AB1143" t="s">
        <v>41</v>
      </c>
      <c r="AL1143">
        <v>148</v>
      </c>
    </row>
    <row r="1144" spans="1:38" ht="13.25" customHeight="1" x14ac:dyDescent="0.15">
      <c r="A1144" t="s">
        <v>31</v>
      </c>
      <c r="B1144" t="s">
        <v>30</v>
      </c>
      <c r="C1144" s="6" t="s">
        <v>32</v>
      </c>
      <c r="D1144" s="6" t="s">
        <v>33</v>
      </c>
      <c r="E1144" s="6" t="s">
        <v>34</v>
      </c>
      <c r="F1144" s="6" t="s">
        <v>35</v>
      </c>
      <c r="G1144" s="6" t="s">
        <v>35</v>
      </c>
      <c r="I1144" t="str">
        <f t="shared" si="92"/>
        <v>2020-01-01</v>
      </c>
      <c r="J1144">
        <v>2020</v>
      </c>
      <c r="M1144" t="s">
        <v>115</v>
      </c>
      <c r="N1144" t="s">
        <v>107</v>
      </c>
      <c r="O1144">
        <v>1</v>
      </c>
      <c r="P1144">
        <v>11</v>
      </c>
      <c r="Q1144" t="str">
        <f t="shared" si="95"/>
        <v>EF.1</v>
      </c>
      <c r="R1144" t="str">
        <f t="shared" si="96"/>
        <v>EF.1.11</v>
      </c>
      <c r="S1144" t="s">
        <v>116</v>
      </c>
      <c r="T1144">
        <v>8744247</v>
      </c>
      <c r="V1144" t="s">
        <v>108</v>
      </c>
      <c r="W1144">
        <f t="shared" si="94"/>
        <v>8744247</v>
      </c>
      <c r="X1144" t="s">
        <v>108</v>
      </c>
      <c r="Y1144" t="s">
        <v>1900</v>
      </c>
      <c r="Z1144">
        <v>74</v>
      </c>
      <c r="AB1144" t="s">
        <v>41</v>
      </c>
      <c r="AL1144">
        <v>105</v>
      </c>
    </row>
    <row r="1145" spans="1:38" ht="13.25" customHeight="1" x14ac:dyDescent="0.15">
      <c r="A1145" t="s">
        <v>31</v>
      </c>
      <c r="B1145" t="s">
        <v>30</v>
      </c>
      <c r="C1145" s="6" t="s">
        <v>32</v>
      </c>
      <c r="D1145" s="6" t="s">
        <v>33</v>
      </c>
      <c r="E1145" s="6" t="s">
        <v>34</v>
      </c>
      <c r="F1145" s="6" t="s">
        <v>35</v>
      </c>
      <c r="G1145" s="6" t="s">
        <v>35</v>
      </c>
      <c r="I1145" t="str">
        <f t="shared" si="92"/>
        <v>2020-01-01</v>
      </c>
      <c r="J1145">
        <v>2020</v>
      </c>
      <c r="M1145" t="s">
        <v>192</v>
      </c>
      <c r="N1145" t="s">
        <v>107</v>
      </c>
      <c r="O1145">
        <v>1</v>
      </c>
      <c r="P1145">
        <v>22</v>
      </c>
      <c r="Q1145" t="str">
        <f t="shared" si="95"/>
        <v>EF.1</v>
      </c>
      <c r="R1145" t="str">
        <f t="shared" si="96"/>
        <v>EF.1.22</v>
      </c>
      <c r="S1145" t="s">
        <v>193</v>
      </c>
      <c r="V1145" t="s">
        <v>108</v>
      </c>
      <c r="W1145">
        <f t="shared" si="94"/>
        <v>0</v>
      </c>
      <c r="X1145" t="s">
        <v>108</v>
      </c>
      <c r="Y1145" t="s">
        <v>1900</v>
      </c>
      <c r="Z1145">
        <v>79</v>
      </c>
      <c r="AA1145" t="s">
        <v>194</v>
      </c>
      <c r="AB1145" t="s">
        <v>41</v>
      </c>
      <c r="AL1145">
        <v>401</v>
      </c>
    </row>
    <row r="1146" spans="1:38" ht="13.25" customHeight="1" x14ac:dyDescent="0.15">
      <c r="A1146" t="s">
        <v>31</v>
      </c>
      <c r="B1146" t="s">
        <v>30</v>
      </c>
      <c r="C1146" s="6" t="s">
        <v>32</v>
      </c>
      <c r="D1146" s="6" t="s">
        <v>33</v>
      </c>
      <c r="E1146" s="6" t="s">
        <v>34</v>
      </c>
      <c r="F1146" s="6" t="s">
        <v>35</v>
      </c>
      <c r="G1146" s="6" t="s">
        <v>35</v>
      </c>
      <c r="I1146" t="str">
        <f t="shared" si="92"/>
        <v>2020-01-01</v>
      </c>
      <c r="J1146">
        <v>2020</v>
      </c>
      <c r="M1146" t="s">
        <v>198</v>
      </c>
      <c r="N1146" t="s">
        <v>107</v>
      </c>
      <c r="O1146">
        <v>1</v>
      </c>
      <c r="P1146">
        <v>24</v>
      </c>
      <c r="Q1146" t="str">
        <f t="shared" si="95"/>
        <v>EF.1</v>
      </c>
      <c r="R1146" t="str">
        <f t="shared" si="96"/>
        <v>EF.1.24</v>
      </c>
      <c r="S1146" t="s">
        <v>199</v>
      </c>
      <c r="T1146">
        <v>409511</v>
      </c>
      <c r="V1146" t="s">
        <v>108</v>
      </c>
      <c r="W1146">
        <f t="shared" si="94"/>
        <v>409511</v>
      </c>
      <c r="X1146" t="s">
        <v>108</v>
      </c>
      <c r="Y1146" t="s">
        <v>1900</v>
      </c>
      <c r="Z1146">
        <v>79</v>
      </c>
      <c r="AA1146" t="s">
        <v>200</v>
      </c>
      <c r="AB1146" t="s">
        <v>41</v>
      </c>
      <c r="AL1146">
        <v>403</v>
      </c>
    </row>
    <row r="1147" spans="1:38" ht="13.25" customHeight="1" x14ac:dyDescent="0.15">
      <c r="A1147" t="s">
        <v>31</v>
      </c>
      <c r="B1147" t="s">
        <v>30</v>
      </c>
      <c r="C1147" s="6" t="s">
        <v>32</v>
      </c>
      <c r="D1147" s="6" t="s">
        <v>33</v>
      </c>
      <c r="E1147" s="6" t="s">
        <v>34</v>
      </c>
      <c r="F1147" s="6" t="s">
        <v>35</v>
      </c>
      <c r="G1147" s="6" t="s">
        <v>35</v>
      </c>
      <c r="I1147" t="str">
        <f t="shared" si="92"/>
        <v>2020-01-01</v>
      </c>
      <c r="J1147">
        <v>2020</v>
      </c>
      <c r="M1147" t="s">
        <v>195</v>
      </c>
      <c r="N1147" t="s">
        <v>107</v>
      </c>
      <c r="O1147">
        <v>1</v>
      </c>
      <c r="P1147">
        <v>23</v>
      </c>
      <c r="Q1147" t="str">
        <f t="shared" si="95"/>
        <v>EF.1</v>
      </c>
      <c r="R1147" t="str">
        <f t="shared" si="96"/>
        <v>EF.1.23</v>
      </c>
      <c r="S1147" t="s">
        <v>196</v>
      </c>
      <c r="T1147">
        <v>440834</v>
      </c>
      <c r="V1147" t="s">
        <v>108</v>
      </c>
      <c r="W1147">
        <f t="shared" si="94"/>
        <v>440834</v>
      </c>
      <c r="X1147" t="s">
        <v>108</v>
      </c>
      <c r="Y1147" t="s">
        <v>1900</v>
      </c>
      <c r="Z1147">
        <v>79</v>
      </c>
      <c r="AA1147" t="s">
        <v>197</v>
      </c>
      <c r="AB1147" t="s">
        <v>41</v>
      </c>
      <c r="AL1147">
        <v>402</v>
      </c>
    </row>
    <row r="1148" spans="1:38" ht="13.25" customHeight="1" x14ac:dyDescent="0.15">
      <c r="A1148" t="s">
        <v>31</v>
      </c>
      <c r="B1148" t="s">
        <v>30</v>
      </c>
      <c r="C1148" s="6" t="s">
        <v>32</v>
      </c>
      <c r="D1148" s="6" t="s">
        <v>33</v>
      </c>
      <c r="E1148" s="6" t="s">
        <v>34</v>
      </c>
      <c r="F1148" s="6" t="s">
        <v>35</v>
      </c>
      <c r="G1148" s="6" t="s">
        <v>35</v>
      </c>
      <c r="I1148" t="str">
        <f t="shared" si="92"/>
        <v>2020-01-01</v>
      </c>
      <c r="J1148">
        <v>2020</v>
      </c>
      <c r="M1148" t="s">
        <v>189</v>
      </c>
      <c r="N1148" t="s">
        <v>107</v>
      </c>
      <c r="O1148">
        <v>1</v>
      </c>
      <c r="P1148">
        <v>21</v>
      </c>
      <c r="Q1148" t="str">
        <f t="shared" si="95"/>
        <v>EF.1</v>
      </c>
      <c r="R1148" t="str">
        <f t="shared" si="96"/>
        <v>EF.1.21</v>
      </c>
      <c r="S1148" t="s">
        <v>190</v>
      </c>
      <c r="V1148" t="s">
        <v>108</v>
      </c>
      <c r="W1148">
        <f t="shared" ref="W1148:W1182" si="97">T1148</f>
        <v>0</v>
      </c>
      <c r="X1148" t="s">
        <v>108</v>
      </c>
      <c r="Y1148" t="s">
        <v>1900</v>
      </c>
      <c r="Z1148">
        <v>79</v>
      </c>
      <c r="AA1148" t="s">
        <v>191</v>
      </c>
      <c r="AB1148" t="s">
        <v>41</v>
      </c>
      <c r="AL1148">
        <v>400</v>
      </c>
    </row>
    <row r="1149" spans="1:38" ht="13.25" customHeight="1" x14ac:dyDescent="0.15">
      <c r="A1149" t="s">
        <v>31</v>
      </c>
      <c r="B1149" t="s">
        <v>30</v>
      </c>
      <c r="C1149" s="6" t="s">
        <v>32</v>
      </c>
      <c r="D1149" s="6" t="s">
        <v>33</v>
      </c>
      <c r="E1149" s="6" t="s">
        <v>34</v>
      </c>
      <c r="F1149" s="6" t="s">
        <v>35</v>
      </c>
      <c r="G1149" s="6" t="s">
        <v>35</v>
      </c>
      <c r="I1149" t="str">
        <f t="shared" si="92"/>
        <v>2020-01-01</v>
      </c>
      <c r="J1149">
        <v>2020</v>
      </c>
      <c r="M1149" t="s">
        <v>201</v>
      </c>
      <c r="N1149" t="s">
        <v>107</v>
      </c>
      <c r="O1149">
        <v>1</v>
      </c>
      <c r="P1149">
        <v>25</v>
      </c>
      <c r="Q1149" t="str">
        <f t="shared" si="95"/>
        <v>EF.1</v>
      </c>
      <c r="R1149" t="str">
        <f t="shared" si="96"/>
        <v>EF.1.25</v>
      </c>
      <c r="S1149" t="s">
        <v>202</v>
      </c>
      <c r="T1149">
        <v>805992</v>
      </c>
      <c r="V1149" t="s">
        <v>108</v>
      </c>
      <c r="W1149">
        <f t="shared" si="97"/>
        <v>805992</v>
      </c>
      <c r="X1149" t="s">
        <v>108</v>
      </c>
      <c r="Y1149" t="s">
        <v>1900</v>
      </c>
      <c r="Z1149">
        <v>79</v>
      </c>
      <c r="AA1149" t="s">
        <v>203</v>
      </c>
      <c r="AB1149" t="s">
        <v>41</v>
      </c>
      <c r="AL1149">
        <v>404</v>
      </c>
    </row>
    <row r="1150" spans="1:38" ht="13.25" customHeight="1" x14ac:dyDescent="0.15">
      <c r="A1150" t="s">
        <v>31</v>
      </c>
      <c r="B1150" t="s">
        <v>30</v>
      </c>
      <c r="C1150" s="6" t="s">
        <v>32</v>
      </c>
      <c r="D1150" s="6" t="s">
        <v>33</v>
      </c>
      <c r="E1150" s="6" t="s">
        <v>34</v>
      </c>
      <c r="F1150" s="6" t="s">
        <v>35</v>
      </c>
      <c r="G1150" s="6" t="s">
        <v>35</v>
      </c>
      <c r="I1150" t="str">
        <f t="shared" si="92"/>
        <v>2020-01-01</v>
      </c>
      <c r="J1150">
        <v>2020</v>
      </c>
      <c r="M1150" t="s">
        <v>186</v>
      </c>
      <c r="N1150" t="s">
        <v>107</v>
      </c>
      <c r="O1150">
        <v>1</v>
      </c>
      <c r="P1150">
        <v>20</v>
      </c>
      <c r="Q1150" t="str">
        <f t="shared" si="95"/>
        <v>EF.1</v>
      </c>
      <c r="R1150" t="str">
        <f t="shared" si="96"/>
        <v>EF.1.20</v>
      </c>
      <c r="S1150" t="s">
        <v>187</v>
      </c>
      <c r="T1150">
        <v>8588040</v>
      </c>
      <c r="V1150" t="s">
        <v>108</v>
      </c>
      <c r="W1150">
        <f t="shared" si="97"/>
        <v>8588040</v>
      </c>
      <c r="X1150" t="s">
        <v>108</v>
      </c>
      <c r="Y1150" t="s">
        <v>1900</v>
      </c>
      <c r="Z1150">
        <v>79</v>
      </c>
      <c r="AA1150" t="s">
        <v>188</v>
      </c>
      <c r="AB1150" t="s">
        <v>41</v>
      </c>
      <c r="AL1150">
        <v>399</v>
      </c>
    </row>
    <row r="1151" spans="1:38" ht="13.25" customHeight="1" x14ac:dyDescent="0.15">
      <c r="A1151" t="s">
        <v>31</v>
      </c>
      <c r="B1151" t="s">
        <v>30</v>
      </c>
      <c r="C1151" s="6" t="s">
        <v>32</v>
      </c>
      <c r="D1151" s="6" t="s">
        <v>33</v>
      </c>
      <c r="E1151" s="6" t="s">
        <v>34</v>
      </c>
      <c r="F1151" s="6" t="s">
        <v>35</v>
      </c>
      <c r="G1151" s="6" t="s">
        <v>35</v>
      </c>
      <c r="I1151" t="str">
        <f t="shared" si="92"/>
        <v>2020-01-01</v>
      </c>
      <c r="J1151">
        <v>2020</v>
      </c>
      <c r="M1151" t="s">
        <v>113</v>
      </c>
      <c r="N1151" t="s">
        <v>107</v>
      </c>
      <c r="O1151">
        <v>1</v>
      </c>
      <c r="P1151">
        <v>8</v>
      </c>
      <c r="Q1151" t="str">
        <f t="shared" si="95"/>
        <v>EF.1</v>
      </c>
      <c r="R1151" t="str">
        <f t="shared" si="96"/>
        <v>EF.1.8</v>
      </c>
      <c r="S1151" t="s">
        <v>1917</v>
      </c>
      <c r="T1151">
        <v>8744834</v>
      </c>
      <c r="V1151" t="s">
        <v>108</v>
      </c>
      <c r="W1151">
        <f t="shared" si="97"/>
        <v>8744834</v>
      </c>
      <c r="X1151" t="s">
        <v>108</v>
      </c>
      <c r="Y1151" t="s">
        <v>1900</v>
      </c>
      <c r="Z1151">
        <v>74</v>
      </c>
      <c r="AB1151" t="s">
        <v>41</v>
      </c>
      <c r="AL1151">
        <v>104</v>
      </c>
    </row>
    <row r="1152" spans="1:38" ht="13.25" customHeight="1" x14ac:dyDescent="0.15">
      <c r="A1152" t="s">
        <v>31</v>
      </c>
      <c r="B1152" t="s">
        <v>30</v>
      </c>
      <c r="C1152" s="6" t="s">
        <v>32</v>
      </c>
      <c r="D1152" s="6" t="s">
        <v>33</v>
      </c>
      <c r="E1152" s="6" t="s">
        <v>34</v>
      </c>
      <c r="F1152" s="6" t="s">
        <v>35</v>
      </c>
      <c r="G1152" s="6" t="s">
        <v>35</v>
      </c>
      <c r="I1152" t="str">
        <f t="shared" si="92"/>
        <v>2020-01-01</v>
      </c>
      <c r="J1152">
        <v>2020</v>
      </c>
      <c r="M1152" t="s">
        <v>1950</v>
      </c>
      <c r="N1152" t="s">
        <v>123</v>
      </c>
      <c r="O1152">
        <v>13</v>
      </c>
      <c r="P1152">
        <v>1</v>
      </c>
      <c r="Q1152" t="str">
        <f t="shared" si="95"/>
        <v>OE.13</v>
      </c>
      <c r="R1152" t="str">
        <f t="shared" si="96"/>
        <v>OE.13.1</v>
      </c>
      <c r="S1152" t="s">
        <v>1921</v>
      </c>
      <c r="T1152">
        <v>1325</v>
      </c>
      <c r="V1152" t="s">
        <v>73</v>
      </c>
      <c r="W1152">
        <f t="shared" si="97"/>
        <v>1325</v>
      </c>
      <c r="X1152" t="s">
        <v>73</v>
      </c>
      <c r="Y1152" t="s">
        <v>1900</v>
      </c>
      <c r="Z1152">
        <v>75</v>
      </c>
      <c r="AB1152" t="s">
        <v>41</v>
      </c>
      <c r="AL1152">
        <v>142</v>
      </c>
    </row>
    <row r="1153" spans="1:38" ht="13.25" customHeight="1" x14ac:dyDescent="0.15">
      <c r="A1153" t="s">
        <v>31</v>
      </c>
      <c r="B1153" t="s">
        <v>30</v>
      </c>
      <c r="C1153" s="6" t="s">
        <v>32</v>
      </c>
      <c r="D1153" s="6" t="s">
        <v>33</v>
      </c>
      <c r="E1153" s="6" t="s">
        <v>34</v>
      </c>
      <c r="F1153" s="6" t="s">
        <v>35</v>
      </c>
      <c r="G1153" s="6" t="s">
        <v>35</v>
      </c>
      <c r="I1153" t="str">
        <f t="shared" si="92"/>
        <v>2020-01-01</v>
      </c>
      <c r="J1153">
        <v>2020</v>
      </c>
      <c r="M1153" t="s">
        <v>29</v>
      </c>
      <c r="N1153" t="s">
        <v>38</v>
      </c>
      <c r="O1153">
        <v>1</v>
      </c>
      <c r="P1153">
        <v>1</v>
      </c>
      <c r="Q1153" t="str">
        <f t="shared" si="95"/>
        <v>Em.1</v>
      </c>
      <c r="R1153" t="str">
        <f t="shared" si="96"/>
        <v>Em.1.1</v>
      </c>
      <c r="S1153" t="s">
        <v>37</v>
      </c>
      <c r="T1153">
        <v>118100</v>
      </c>
      <c r="V1153" t="s">
        <v>39</v>
      </c>
      <c r="W1153">
        <f t="shared" si="97"/>
        <v>118100</v>
      </c>
      <c r="X1153" t="s">
        <v>39</v>
      </c>
      <c r="Y1153" t="s">
        <v>1900</v>
      </c>
      <c r="Z1153">
        <v>73</v>
      </c>
      <c r="AA1153" t="s">
        <v>1901</v>
      </c>
      <c r="AB1153" t="s">
        <v>41</v>
      </c>
      <c r="AL1153">
        <v>46</v>
      </c>
    </row>
    <row r="1154" spans="1:38" ht="13.25" customHeight="1" x14ac:dyDescent="0.15">
      <c r="A1154" t="s">
        <v>31</v>
      </c>
      <c r="B1154" t="s">
        <v>30</v>
      </c>
      <c r="C1154" s="6" t="s">
        <v>32</v>
      </c>
      <c r="D1154" s="6" t="s">
        <v>33</v>
      </c>
      <c r="E1154" s="6" t="s">
        <v>34</v>
      </c>
      <c r="F1154" s="6" t="s">
        <v>35</v>
      </c>
      <c r="G1154" s="6" t="s">
        <v>35</v>
      </c>
      <c r="I1154" t="str">
        <f t="shared" ref="I1154:I1217" si="98">_xlfn.CONCAT(SUBSTITUTE(J1154,"FY","20"),"-01-01")</f>
        <v>2020-01-01</v>
      </c>
      <c r="J1154">
        <v>2020</v>
      </c>
      <c r="M1154" t="s">
        <v>1988</v>
      </c>
      <c r="N1154" t="s">
        <v>38</v>
      </c>
      <c r="O1154">
        <v>13</v>
      </c>
      <c r="P1154">
        <v>40</v>
      </c>
      <c r="Q1154" t="str">
        <f t="shared" si="95"/>
        <v>Em.13</v>
      </c>
      <c r="R1154" t="str">
        <f t="shared" si="96"/>
        <v>Em.13.40</v>
      </c>
      <c r="S1154" t="s">
        <v>37</v>
      </c>
      <c r="T1154">
        <v>0.8</v>
      </c>
      <c r="V1154" t="s">
        <v>1914</v>
      </c>
      <c r="W1154">
        <f t="shared" si="97"/>
        <v>0.8</v>
      </c>
      <c r="X1154" t="s">
        <v>1914</v>
      </c>
      <c r="Y1154" t="s">
        <v>1900</v>
      </c>
      <c r="Z1154">
        <v>74</v>
      </c>
      <c r="AB1154" t="s">
        <v>41</v>
      </c>
      <c r="AL1154">
        <v>73</v>
      </c>
    </row>
    <row r="1155" spans="1:38" ht="13.25" customHeight="1" x14ac:dyDescent="0.15">
      <c r="A1155" t="s">
        <v>31</v>
      </c>
      <c r="B1155" t="s">
        <v>30</v>
      </c>
      <c r="C1155" s="6" t="s">
        <v>32</v>
      </c>
      <c r="D1155" s="6" t="s">
        <v>33</v>
      </c>
      <c r="E1155" s="6" t="s">
        <v>34</v>
      </c>
      <c r="F1155" s="6" t="s">
        <v>35</v>
      </c>
      <c r="G1155" s="6" t="s">
        <v>35</v>
      </c>
      <c r="I1155" t="str">
        <f t="shared" si="98"/>
        <v>2020-01-01</v>
      </c>
      <c r="J1155">
        <v>2020</v>
      </c>
      <c r="M1155" t="s">
        <v>74</v>
      </c>
      <c r="N1155" t="s">
        <v>38</v>
      </c>
      <c r="O1155">
        <v>4</v>
      </c>
      <c r="P1155">
        <v>8</v>
      </c>
      <c r="Q1155" t="str">
        <f t="shared" si="95"/>
        <v>Em.4</v>
      </c>
      <c r="R1155" t="str">
        <f t="shared" si="96"/>
        <v>Em.4.8</v>
      </c>
      <c r="S1155" t="s">
        <v>75</v>
      </c>
      <c r="T1155">
        <v>53</v>
      </c>
      <c r="V1155" t="s">
        <v>73</v>
      </c>
      <c r="W1155">
        <f t="shared" si="97"/>
        <v>53</v>
      </c>
      <c r="X1155" t="s">
        <v>73</v>
      </c>
      <c r="Y1155" t="s">
        <v>1900</v>
      </c>
      <c r="Z1155">
        <v>76</v>
      </c>
      <c r="AB1155" t="s">
        <v>41</v>
      </c>
      <c r="AL1155">
        <v>216</v>
      </c>
    </row>
    <row r="1156" spans="1:38" ht="13.25" customHeight="1" x14ac:dyDescent="0.15">
      <c r="A1156" t="s">
        <v>31</v>
      </c>
      <c r="B1156" t="s">
        <v>30</v>
      </c>
      <c r="C1156" s="6" t="s">
        <v>32</v>
      </c>
      <c r="D1156" s="6" t="s">
        <v>33</v>
      </c>
      <c r="E1156" s="6" t="s">
        <v>34</v>
      </c>
      <c r="F1156" s="6" t="s">
        <v>35</v>
      </c>
      <c r="G1156" s="6" t="s">
        <v>35</v>
      </c>
      <c r="I1156" t="str">
        <f t="shared" si="98"/>
        <v>2020-01-01</v>
      </c>
      <c r="J1156">
        <v>2020</v>
      </c>
      <c r="M1156" t="s">
        <v>70</v>
      </c>
      <c r="N1156" t="s">
        <v>38</v>
      </c>
      <c r="O1156">
        <v>4</v>
      </c>
      <c r="P1156">
        <v>7</v>
      </c>
      <c r="Q1156" t="str">
        <f t="shared" si="95"/>
        <v>Em.4</v>
      </c>
      <c r="R1156" t="str">
        <f t="shared" si="96"/>
        <v>Em.4.7</v>
      </c>
      <c r="S1156" t="s">
        <v>72</v>
      </c>
      <c r="T1156">
        <v>96700</v>
      </c>
      <c r="V1156" t="s">
        <v>73</v>
      </c>
      <c r="W1156">
        <f t="shared" si="97"/>
        <v>96700</v>
      </c>
      <c r="X1156" t="s">
        <v>73</v>
      </c>
      <c r="Y1156" t="s">
        <v>1900</v>
      </c>
      <c r="Z1156">
        <v>76</v>
      </c>
      <c r="AB1156" t="s">
        <v>41</v>
      </c>
      <c r="AL1156">
        <v>215</v>
      </c>
    </row>
    <row r="1157" spans="1:38" ht="13.25" customHeight="1" x14ac:dyDescent="0.15">
      <c r="A1157" t="s">
        <v>31</v>
      </c>
      <c r="B1157" t="s">
        <v>30</v>
      </c>
      <c r="C1157" s="6" t="s">
        <v>32</v>
      </c>
      <c r="D1157" s="6" t="s">
        <v>33</v>
      </c>
      <c r="E1157" s="6" t="s">
        <v>34</v>
      </c>
      <c r="F1157" s="6" t="s">
        <v>35</v>
      </c>
      <c r="G1157" s="6" t="s">
        <v>35</v>
      </c>
      <c r="I1157" t="str">
        <f t="shared" si="98"/>
        <v>2020-01-01</v>
      </c>
      <c r="J1157">
        <v>2020</v>
      </c>
      <c r="M1157" t="s">
        <v>86</v>
      </c>
      <c r="N1157" t="s">
        <v>38</v>
      </c>
      <c r="O1157">
        <v>4</v>
      </c>
      <c r="P1157">
        <v>10</v>
      </c>
      <c r="Q1157" t="str">
        <f t="shared" si="95"/>
        <v>Em.4</v>
      </c>
      <c r="R1157" t="str">
        <f t="shared" si="96"/>
        <v>Em.4.10</v>
      </c>
      <c r="S1157" t="s">
        <v>87</v>
      </c>
      <c r="T1157">
        <v>21070</v>
      </c>
      <c r="V1157" t="s">
        <v>73</v>
      </c>
      <c r="W1157">
        <f t="shared" si="97"/>
        <v>21070</v>
      </c>
      <c r="X1157" t="s">
        <v>73</v>
      </c>
      <c r="Y1157" t="s">
        <v>1900</v>
      </c>
      <c r="Z1157">
        <v>76</v>
      </c>
      <c r="AB1157" t="s">
        <v>41</v>
      </c>
      <c r="AL1157">
        <v>222</v>
      </c>
    </row>
    <row r="1158" spans="1:38" ht="13.25" customHeight="1" x14ac:dyDescent="0.15">
      <c r="A1158" t="s">
        <v>31</v>
      </c>
      <c r="B1158" t="s">
        <v>30</v>
      </c>
      <c r="C1158" s="6" t="s">
        <v>32</v>
      </c>
      <c r="D1158" s="6" t="s">
        <v>33</v>
      </c>
      <c r="E1158" s="6" t="s">
        <v>34</v>
      </c>
      <c r="F1158" s="6" t="s">
        <v>35</v>
      </c>
      <c r="G1158" s="6" t="s">
        <v>35</v>
      </c>
      <c r="I1158" t="str">
        <f t="shared" si="98"/>
        <v>2020-01-01</v>
      </c>
      <c r="J1158">
        <v>2020</v>
      </c>
      <c r="M1158" t="s">
        <v>84</v>
      </c>
      <c r="N1158" t="s">
        <v>38</v>
      </c>
      <c r="O1158">
        <v>4</v>
      </c>
      <c r="P1158">
        <v>9</v>
      </c>
      <c r="Q1158" t="str">
        <f t="shared" si="95"/>
        <v>Em.4</v>
      </c>
      <c r="R1158" t="str">
        <f t="shared" si="96"/>
        <v>Em.4.9</v>
      </c>
      <c r="S1158" t="s">
        <v>85</v>
      </c>
      <c r="T1158">
        <v>236</v>
      </c>
      <c r="V1158" t="s">
        <v>73</v>
      </c>
      <c r="W1158">
        <f t="shared" si="97"/>
        <v>236</v>
      </c>
      <c r="X1158" t="s">
        <v>73</v>
      </c>
      <c r="Y1158" t="s">
        <v>1900</v>
      </c>
      <c r="Z1158">
        <v>76</v>
      </c>
      <c r="AB1158" t="s">
        <v>41</v>
      </c>
      <c r="AL1158">
        <v>221</v>
      </c>
    </row>
    <row r="1159" spans="1:38" ht="13.25" customHeight="1" x14ac:dyDescent="0.15">
      <c r="A1159" t="s">
        <v>31</v>
      </c>
      <c r="B1159" t="s">
        <v>30</v>
      </c>
      <c r="C1159" s="6" t="s">
        <v>32</v>
      </c>
      <c r="D1159" s="6" t="s">
        <v>33</v>
      </c>
      <c r="E1159" s="6" t="s">
        <v>34</v>
      </c>
      <c r="F1159" s="6" t="s">
        <v>35</v>
      </c>
      <c r="G1159" s="6" t="s">
        <v>35</v>
      </c>
      <c r="I1159" t="str">
        <f t="shared" si="98"/>
        <v>2020-01-01</v>
      </c>
      <c r="J1159">
        <v>2020</v>
      </c>
      <c r="M1159" t="s">
        <v>88</v>
      </c>
      <c r="N1159" t="s">
        <v>38</v>
      </c>
      <c r="O1159">
        <v>4</v>
      </c>
      <c r="P1159">
        <v>11</v>
      </c>
      <c r="Q1159" t="str">
        <f t="shared" si="95"/>
        <v>Em.4</v>
      </c>
      <c r="R1159" t="str">
        <f t="shared" si="96"/>
        <v>Em.4.11</v>
      </c>
      <c r="S1159" t="s">
        <v>89</v>
      </c>
      <c r="V1159" t="s">
        <v>73</v>
      </c>
      <c r="W1159">
        <f t="shared" si="97"/>
        <v>0</v>
      </c>
      <c r="X1159" t="s">
        <v>73</v>
      </c>
      <c r="Y1159" t="s">
        <v>1900</v>
      </c>
      <c r="Z1159">
        <v>76</v>
      </c>
      <c r="AB1159" t="s">
        <v>41</v>
      </c>
      <c r="AL1159">
        <v>223</v>
      </c>
    </row>
    <row r="1160" spans="1:38" ht="13.25" customHeight="1" x14ac:dyDescent="0.15">
      <c r="A1160" t="s">
        <v>31</v>
      </c>
      <c r="B1160" t="s">
        <v>30</v>
      </c>
      <c r="C1160" s="6" t="s">
        <v>32</v>
      </c>
      <c r="D1160" s="6" t="s">
        <v>33</v>
      </c>
      <c r="E1160" s="6" t="s">
        <v>34</v>
      </c>
      <c r="F1160" s="6" t="s">
        <v>35</v>
      </c>
      <c r="G1160" s="6" t="s">
        <v>35</v>
      </c>
      <c r="I1160" t="str">
        <f t="shared" si="98"/>
        <v>2020-01-01</v>
      </c>
      <c r="J1160">
        <v>2020</v>
      </c>
      <c r="M1160" t="s">
        <v>90</v>
      </c>
      <c r="N1160" t="s">
        <v>38</v>
      </c>
      <c r="O1160">
        <v>4</v>
      </c>
      <c r="P1160">
        <v>12</v>
      </c>
      <c r="Q1160" t="str">
        <f t="shared" si="95"/>
        <v>Em.4</v>
      </c>
      <c r="R1160" t="str">
        <f t="shared" si="96"/>
        <v>Em.4.12</v>
      </c>
      <c r="S1160" t="s">
        <v>91</v>
      </c>
      <c r="T1160">
        <v>41</v>
      </c>
      <c r="V1160" t="s">
        <v>73</v>
      </c>
      <c r="W1160">
        <f t="shared" si="97"/>
        <v>41</v>
      </c>
      <c r="X1160" t="s">
        <v>73</v>
      </c>
      <c r="Y1160" t="s">
        <v>1900</v>
      </c>
      <c r="Z1160">
        <v>76</v>
      </c>
      <c r="AA1160">
        <v>13</v>
      </c>
      <c r="AB1160" t="s">
        <v>41</v>
      </c>
      <c r="AL1160">
        <v>224</v>
      </c>
    </row>
    <row r="1161" spans="1:38" ht="13.25" customHeight="1" x14ac:dyDescent="0.15">
      <c r="A1161" t="s">
        <v>31</v>
      </c>
      <c r="B1161" t="s">
        <v>30</v>
      </c>
      <c r="C1161" s="6" t="s">
        <v>32</v>
      </c>
      <c r="D1161" s="6" t="s">
        <v>33</v>
      </c>
      <c r="E1161" s="6" t="s">
        <v>34</v>
      </c>
      <c r="F1161" s="6" t="s">
        <v>35</v>
      </c>
      <c r="G1161" s="6" t="s">
        <v>35</v>
      </c>
      <c r="I1161" t="str">
        <f t="shared" si="98"/>
        <v>2020-01-01</v>
      </c>
      <c r="J1161">
        <v>2020</v>
      </c>
      <c r="M1161" t="s">
        <v>42</v>
      </c>
      <c r="N1161" t="s">
        <v>38</v>
      </c>
      <c r="O1161">
        <v>7</v>
      </c>
      <c r="P1161">
        <v>1</v>
      </c>
      <c r="Q1161" t="str">
        <f t="shared" si="95"/>
        <v>Em.7</v>
      </c>
      <c r="R1161" t="str">
        <f t="shared" si="96"/>
        <v>Em.7.1</v>
      </c>
      <c r="S1161" t="s">
        <v>43</v>
      </c>
      <c r="T1161">
        <v>4102445</v>
      </c>
      <c r="V1161" t="s">
        <v>39</v>
      </c>
      <c r="W1161">
        <f t="shared" si="97"/>
        <v>4102445</v>
      </c>
      <c r="X1161" t="s">
        <v>39</v>
      </c>
      <c r="Y1161" t="s">
        <v>1900</v>
      </c>
      <c r="Z1161">
        <v>73</v>
      </c>
      <c r="AA1161">
        <v>2</v>
      </c>
      <c r="AB1161" t="s">
        <v>41</v>
      </c>
      <c r="AL1161">
        <v>47</v>
      </c>
    </row>
    <row r="1162" spans="1:38" ht="13.25" customHeight="1" x14ac:dyDescent="0.15">
      <c r="A1162" t="s">
        <v>31</v>
      </c>
      <c r="B1162" t="s">
        <v>30</v>
      </c>
      <c r="C1162" s="6" t="s">
        <v>32</v>
      </c>
      <c r="D1162" s="6" t="s">
        <v>33</v>
      </c>
      <c r="E1162" s="6" t="s">
        <v>34</v>
      </c>
      <c r="F1162" s="6" t="s">
        <v>35</v>
      </c>
      <c r="G1162" s="6" t="s">
        <v>35</v>
      </c>
      <c r="I1162" t="str">
        <f t="shared" si="98"/>
        <v>2020-01-01</v>
      </c>
      <c r="J1162">
        <v>2020</v>
      </c>
      <c r="M1162" t="s">
        <v>1989</v>
      </c>
      <c r="N1162" t="s">
        <v>38</v>
      </c>
      <c r="O1162">
        <v>13</v>
      </c>
      <c r="P1162">
        <v>41</v>
      </c>
      <c r="Q1162" t="str">
        <f t="shared" si="95"/>
        <v>Em.13</v>
      </c>
      <c r="R1162" t="str">
        <f t="shared" si="96"/>
        <v>Em.13.41</v>
      </c>
      <c r="S1162" t="s">
        <v>43</v>
      </c>
      <c r="T1162">
        <v>28.7</v>
      </c>
      <c r="V1162" t="s">
        <v>1914</v>
      </c>
      <c r="W1162">
        <f t="shared" si="97"/>
        <v>28.7</v>
      </c>
      <c r="X1162" t="s">
        <v>1914</v>
      </c>
      <c r="Y1162" t="s">
        <v>1900</v>
      </c>
      <c r="Z1162">
        <v>74</v>
      </c>
      <c r="AB1162" t="s">
        <v>41</v>
      </c>
      <c r="AL1162">
        <v>74</v>
      </c>
    </row>
    <row r="1163" spans="1:38" ht="13.25" customHeight="1" x14ac:dyDescent="0.15">
      <c r="A1163" t="s">
        <v>31</v>
      </c>
      <c r="B1163" t="s">
        <v>30</v>
      </c>
      <c r="C1163" s="6" t="s">
        <v>32</v>
      </c>
      <c r="D1163" s="6" t="s">
        <v>33</v>
      </c>
      <c r="E1163" s="6" t="s">
        <v>34</v>
      </c>
      <c r="F1163" s="6" t="s">
        <v>35</v>
      </c>
      <c r="G1163" s="6" t="s">
        <v>35</v>
      </c>
      <c r="I1163" t="str">
        <f t="shared" si="98"/>
        <v>2020-01-01</v>
      </c>
      <c r="J1163">
        <v>2020</v>
      </c>
      <c r="M1163" t="s">
        <v>44</v>
      </c>
      <c r="N1163" t="s">
        <v>38</v>
      </c>
      <c r="O1163">
        <v>7</v>
      </c>
      <c r="P1163">
        <v>2</v>
      </c>
      <c r="Q1163" t="str">
        <f t="shared" si="95"/>
        <v>Em.7</v>
      </c>
      <c r="R1163" t="str">
        <f t="shared" si="96"/>
        <v>Em.7.2</v>
      </c>
      <c r="S1163" t="s">
        <v>1902</v>
      </c>
      <c r="T1163">
        <v>228194</v>
      </c>
      <c r="V1163" t="s">
        <v>39</v>
      </c>
      <c r="W1163">
        <f t="shared" si="97"/>
        <v>228194</v>
      </c>
      <c r="X1163" t="s">
        <v>39</v>
      </c>
      <c r="Y1163" t="s">
        <v>1900</v>
      </c>
      <c r="Z1163">
        <v>73</v>
      </c>
      <c r="AA1163" t="s">
        <v>1901</v>
      </c>
      <c r="AB1163" t="s">
        <v>41</v>
      </c>
      <c r="AL1163">
        <v>48</v>
      </c>
    </row>
    <row r="1164" spans="1:38" ht="13.25" customHeight="1" x14ac:dyDescent="0.15">
      <c r="A1164" t="s">
        <v>31</v>
      </c>
      <c r="B1164" t="s">
        <v>30</v>
      </c>
      <c r="C1164" s="6" t="s">
        <v>32</v>
      </c>
      <c r="D1164" s="6" t="s">
        <v>33</v>
      </c>
      <c r="E1164" s="6" t="s">
        <v>34</v>
      </c>
      <c r="F1164" s="6" t="s">
        <v>35</v>
      </c>
      <c r="G1164" s="6" t="s">
        <v>35</v>
      </c>
      <c r="I1164" t="str">
        <f t="shared" si="98"/>
        <v>2020-01-01</v>
      </c>
      <c r="J1164">
        <v>2020</v>
      </c>
      <c r="M1164" t="s">
        <v>1990</v>
      </c>
      <c r="N1164" t="s">
        <v>38</v>
      </c>
      <c r="O1164">
        <v>13</v>
      </c>
      <c r="P1164">
        <v>42</v>
      </c>
      <c r="Q1164" t="str">
        <f t="shared" si="95"/>
        <v>Em.13</v>
      </c>
      <c r="R1164" t="str">
        <f t="shared" si="96"/>
        <v>Em.13.42</v>
      </c>
      <c r="S1164" t="s">
        <v>1902</v>
      </c>
      <c r="T1164">
        <v>1.6</v>
      </c>
      <c r="V1164" t="s">
        <v>1914</v>
      </c>
      <c r="W1164">
        <f t="shared" si="97"/>
        <v>1.6</v>
      </c>
      <c r="X1164" t="s">
        <v>1914</v>
      </c>
      <c r="Y1164" t="s">
        <v>1900</v>
      </c>
      <c r="Z1164">
        <v>74</v>
      </c>
      <c r="AB1164" t="s">
        <v>41</v>
      </c>
      <c r="AL1164">
        <v>75</v>
      </c>
    </row>
    <row r="1165" spans="1:38" ht="13.25" customHeight="1" x14ac:dyDescent="0.15">
      <c r="A1165" t="s">
        <v>31</v>
      </c>
      <c r="B1165" t="s">
        <v>30</v>
      </c>
      <c r="C1165" s="6" t="s">
        <v>32</v>
      </c>
      <c r="D1165" s="6" t="s">
        <v>33</v>
      </c>
      <c r="E1165" s="6" t="s">
        <v>34</v>
      </c>
      <c r="F1165" s="6" t="s">
        <v>35</v>
      </c>
      <c r="G1165" s="6" t="s">
        <v>35</v>
      </c>
      <c r="I1165" t="str">
        <f t="shared" si="98"/>
        <v>2020-01-01</v>
      </c>
      <c r="J1165">
        <v>2020</v>
      </c>
      <c r="M1165" t="s">
        <v>1940</v>
      </c>
      <c r="N1165" t="s">
        <v>38</v>
      </c>
      <c r="O1165">
        <v>11</v>
      </c>
      <c r="P1165">
        <v>2</v>
      </c>
      <c r="Q1165" t="str">
        <f t="shared" si="95"/>
        <v>Em.11</v>
      </c>
      <c r="R1165" t="str">
        <f t="shared" si="96"/>
        <v>Em.11.2</v>
      </c>
      <c r="S1165" t="s">
        <v>1905</v>
      </c>
      <c r="T1165">
        <v>2750000</v>
      </c>
      <c r="V1165" t="s">
        <v>39</v>
      </c>
      <c r="W1165">
        <f t="shared" si="97"/>
        <v>2750000</v>
      </c>
      <c r="X1165" t="s">
        <v>39</v>
      </c>
      <c r="Y1165" t="s">
        <v>1900</v>
      </c>
      <c r="Z1165">
        <v>73</v>
      </c>
      <c r="AA1165" t="s">
        <v>1904</v>
      </c>
      <c r="AB1165" t="s">
        <v>41</v>
      </c>
      <c r="AL1165">
        <v>50</v>
      </c>
    </row>
    <row r="1166" spans="1:38" ht="13.25" customHeight="1" x14ac:dyDescent="0.15">
      <c r="A1166" t="s">
        <v>31</v>
      </c>
      <c r="B1166" t="s">
        <v>30</v>
      </c>
      <c r="C1166" s="6" t="s">
        <v>32</v>
      </c>
      <c r="D1166" s="6" t="s">
        <v>33</v>
      </c>
      <c r="E1166" s="6" t="s">
        <v>34</v>
      </c>
      <c r="F1166" s="6" t="s">
        <v>35</v>
      </c>
      <c r="G1166" s="6" t="s">
        <v>35</v>
      </c>
      <c r="I1166" t="str">
        <f t="shared" si="98"/>
        <v>2020-01-01</v>
      </c>
      <c r="J1166">
        <v>2020</v>
      </c>
      <c r="M1166" t="s">
        <v>54</v>
      </c>
      <c r="N1166" t="s">
        <v>38</v>
      </c>
      <c r="O1166">
        <v>11</v>
      </c>
      <c r="P1166">
        <v>6</v>
      </c>
      <c r="Q1166" t="str">
        <f t="shared" si="95"/>
        <v>Em.11</v>
      </c>
      <c r="R1166" t="str">
        <f t="shared" si="96"/>
        <v>Em.11.6</v>
      </c>
      <c r="S1166" t="s">
        <v>1908</v>
      </c>
      <c r="T1166">
        <v>329356</v>
      </c>
      <c r="V1166" t="s">
        <v>39</v>
      </c>
      <c r="W1166">
        <f t="shared" si="97"/>
        <v>329356</v>
      </c>
      <c r="X1166" t="s">
        <v>39</v>
      </c>
      <c r="Y1166" t="s">
        <v>1900</v>
      </c>
      <c r="Z1166">
        <v>73</v>
      </c>
      <c r="AA1166">
        <v>5</v>
      </c>
      <c r="AB1166" t="s">
        <v>41</v>
      </c>
      <c r="AL1166">
        <v>54</v>
      </c>
    </row>
    <row r="1167" spans="1:38" ht="13.25" customHeight="1" x14ac:dyDescent="0.15">
      <c r="A1167" t="s">
        <v>31</v>
      </c>
      <c r="B1167" t="s">
        <v>30</v>
      </c>
      <c r="C1167" s="6" t="s">
        <v>32</v>
      </c>
      <c r="D1167" s="6" t="s">
        <v>33</v>
      </c>
      <c r="E1167" s="6" t="s">
        <v>34</v>
      </c>
      <c r="F1167" s="6" t="s">
        <v>35</v>
      </c>
      <c r="G1167" s="6" t="s">
        <v>35</v>
      </c>
      <c r="I1167" t="str">
        <f t="shared" si="98"/>
        <v>2020-01-01</v>
      </c>
      <c r="J1167">
        <v>2020</v>
      </c>
      <c r="M1167" t="s">
        <v>1991</v>
      </c>
      <c r="N1167" t="s">
        <v>38</v>
      </c>
      <c r="O1167">
        <v>13</v>
      </c>
      <c r="P1167">
        <v>43</v>
      </c>
      <c r="Q1167" t="str">
        <f t="shared" si="95"/>
        <v>Em.13</v>
      </c>
      <c r="R1167" t="str">
        <f t="shared" si="96"/>
        <v>Em.13.43</v>
      </c>
      <c r="S1167" t="s">
        <v>1908</v>
      </c>
      <c r="T1167">
        <v>2.2999999999999998</v>
      </c>
      <c r="V1167" t="s">
        <v>1914</v>
      </c>
      <c r="W1167">
        <f t="shared" si="97"/>
        <v>2.2999999999999998</v>
      </c>
      <c r="X1167" t="s">
        <v>1914</v>
      </c>
      <c r="Y1167" t="s">
        <v>1900</v>
      </c>
      <c r="Z1167">
        <v>74</v>
      </c>
      <c r="AB1167" t="s">
        <v>41</v>
      </c>
      <c r="AL1167">
        <v>76</v>
      </c>
    </row>
    <row r="1168" spans="1:38" ht="13.25" customHeight="1" x14ac:dyDescent="0.15">
      <c r="A1168" t="s">
        <v>31</v>
      </c>
      <c r="B1168" t="s">
        <v>30</v>
      </c>
      <c r="C1168" s="6" t="s">
        <v>32</v>
      </c>
      <c r="D1168" s="6" t="s">
        <v>33</v>
      </c>
      <c r="E1168" s="6" t="s">
        <v>34</v>
      </c>
      <c r="F1168" s="6" t="s">
        <v>35</v>
      </c>
      <c r="G1168" s="6" t="s">
        <v>35</v>
      </c>
      <c r="I1168" t="str">
        <f t="shared" si="98"/>
        <v>2020-01-01</v>
      </c>
      <c r="J1168">
        <v>2020</v>
      </c>
      <c r="M1168" t="s">
        <v>1996</v>
      </c>
      <c r="N1168" t="s">
        <v>38</v>
      </c>
      <c r="O1168">
        <v>11</v>
      </c>
      <c r="P1168">
        <v>-1</v>
      </c>
      <c r="Q1168" t="str">
        <f t="shared" si="95"/>
        <v>Em.11</v>
      </c>
      <c r="R1168" t="str">
        <f t="shared" si="96"/>
        <v>Em.11.-1</v>
      </c>
      <c r="S1168" t="s">
        <v>218</v>
      </c>
      <c r="T1168">
        <v>850000</v>
      </c>
      <c r="U1168" t="s">
        <v>165</v>
      </c>
      <c r="V1168" t="s">
        <v>108</v>
      </c>
      <c r="W1168">
        <f t="shared" si="97"/>
        <v>850000</v>
      </c>
      <c r="X1168" t="s">
        <v>108</v>
      </c>
      <c r="Y1168" t="s">
        <v>1900</v>
      </c>
      <c r="Z1168">
        <v>79</v>
      </c>
      <c r="AB1168" t="s">
        <v>41</v>
      </c>
      <c r="AL1168">
        <v>456</v>
      </c>
    </row>
    <row r="1169" spans="1:38" ht="13.25" customHeight="1" x14ac:dyDescent="0.15">
      <c r="A1169" t="s">
        <v>31</v>
      </c>
      <c r="B1169" t="s">
        <v>30</v>
      </c>
      <c r="C1169" s="6" t="s">
        <v>32</v>
      </c>
      <c r="D1169" s="6" t="s">
        <v>33</v>
      </c>
      <c r="E1169" s="6" t="s">
        <v>34</v>
      </c>
      <c r="F1169" s="6" t="s">
        <v>35</v>
      </c>
      <c r="G1169" s="6" t="s">
        <v>35</v>
      </c>
      <c r="I1169" t="str">
        <f t="shared" si="98"/>
        <v>2020-01-01</v>
      </c>
      <c r="J1169">
        <v>2020</v>
      </c>
      <c r="M1169" t="s">
        <v>64</v>
      </c>
      <c r="N1169" t="s">
        <v>38</v>
      </c>
      <c r="O1169">
        <v>11</v>
      </c>
      <c r="P1169">
        <v>13</v>
      </c>
      <c r="Q1169" t="str">
        <f t="shared" si="95"/>
        <v>Em.11</v>
      </c>
      <c r="R1169" t="str">
        <f t="shared" si="96"/>
        <v>Em.11.13</v>
      </c>
      <c r="S1169" t="s">
        <v>65</v>
      </c>
      <c r="T1169">
        <v>4600</v>
      </c>
      <c r="V1169" t="s">
        <v>39</v>
      </c>
      <c r="W1169">
        <f t="shared" si="97"/>
        <v>4600</v>
      </c>
      <c r="X1169" t="s">
        <v>39</v>
      </c>
      <c r="Y1169" t="s">
        <v>1900</v>
      </c>
      <c r="Z1169">
        <v>73</v>
      </c>
      <c r="AB1169" t="s">
        <v>41</v>
      </c>
      <c r="AL1169">
        <v>59</v>
      </c>
    </row>
    <row r="1170" spans="1:38" ht="13.25" customHeight="1" x14ac:dyDescent="0.15">
      <c r="A1170" t="s">
        <v>31</v>
      </c>
      <c r="B1170" t="s">
        <v>30</v>
      </c>
      <c r="C1170" s="6" t="s">
        <v>32</v>
      </c>
      <c r="D1170" s="6" t="s">
        <v>33</v>
      </c>
      <c r="E1170" s="6" t="s">
        <v>34</v>
      </c>
      <c r="F1170" s="6" t="s">
        <v>35</v>
      </c>
      <c r="G1170" s="6" t="s">
        <v>35</v>
      </c>
      <c r="I1170" t="str">
        <f t="shared" si="98"/>
        <v>2020-01-01</v>
      </c>
      <c r="J1170">
        <v>2020</v>
      </c>
      <c r="M1170" t="s">
        <v>58</v>
      </c>
      <c r="N1170" t="s">
        <v>38</v>
      </c>
      <c r="O1170">
        <v>11</v>
      </c>
      <c r="P1170">
        <v>9</v>
      </c>
      <c r="Q1170" t="str">
        <f t="shared" si="95"/>
        <v>Em.11</v>
      </c>
      <c r="R1170" t="str">
        <f t="shared" si="96"/>
        <v>Em.11.9</v>
      </c>
      <c r="S1170" t="s">
        <v>1911</v>
      </c>
      <c r="T1170">
        <v>44000</v>
      </c>
      <c r="V1170" t="s">
        <v>39</v>
      </c>
      <c r="W1170">
        <f t="shared" si="97"/>
        <v>44000</v>
      </c>
      <c r="X1170" t="s">
        <v>39</v>
      </c>
      <c r="Y1170" t="s">
        <v>1900</v>
      </c>
      <c r="Z1170">
        <v>73</v>
      </c>
      <c r="AA1170" t="s">
        <v>1912</v>
      </c>
      <c r="AB1170" t="s">
        <v>41</v>
      </c>
      <c r="AL1170">
        <v>56</v>
      </c>
    </row>
    <row r="1171" spans="1:38" ht="13.25" customHeight="1" x14ac:dyDescent="0.15">
      <c r="A1171" t="s">
        <v>31</v>
      </c>
      <c r="B1171" t="s">
        <v>30</v>
      </c>
      <c r="C1171" s="6" t="s">
        <v>32</v>
      </c>
      <c r="D1171" s="6" t="s">
        <v>33</v>
      </c>
      <c r="E1171" s="6" t="s">
        <v>34</v>
      </c>
      <c r="F1171" s="6" t="s">
        <v>35</v>
      </c>
      <c r="G1171" s="6" t="s">
        <v>35</v>
      </c>
      <c r="I1171" t="str">
        <f t="shared" si="98"/>
        <v>2020-01-01</v>
      </c>
      <c r="J1171">
        <v>2020</v>
      </c>
      <c r="M1171" t="s">
        <v>56</v>
      </c>
      <c r="N1171" t="s">
        <v>38</v>
      </c>
      <c r="O1171">
        <v>11</v>
      </c>
      <c r="P1171">
        <v>7</v>
      </c>
      <c r="Q1171" t="str">
        <f t="shared" si="95"/>
        <v>Em.11</v>
      </c>
      <c r="R1171" t="str">
        <f t="shared" si="96"/>
        <v>Em.11.7</v>
      </c>
      <c r="S1171" t="s">
        <v>1909</v>
      </c>
      <c r="T1171">
        <v>317000</v>
      </c>
      <c r="V1171" t="s">
        <v>39</v>
      </c>
      <c r="W1171">
        <f t="shared" si="97"/>
        <v>317000</v>
      </c>
      <c r="X1171" t="s">
        <v>39</v>
      </c>
      <c r="Y1171" t="s">
        <v>1900</v>
      </c>
      <c r="Z1171">
        <v>73</v>
      </c>
      <c r="AA1171" t="s">
        <v>1910</v>
      </c>
      <c r="AB1171" t="s">
        <v>41</v>
      </c>
      <c r="AL1171">
        <v>55</v>
      </c>
    </row>
    <row r="1172" spans="1:38" ht="13.25" customHeight="1" x14ac:dyDescent="0.15">
      <c r="A1172" t="s">
        <v>31</v>
      </c>
      <c r="B1172" t="s">
        <v>30</v>
      </c>
      <c r="C1172" s="6" t="s">
        <v>32</v>
      </c>
      <c r="D1172" s="6" t="s">
        <v>33</v>
      </c>
      <c r="E1172" s="6" t="s">
        <v>34</v>
      </c>
      <c r="F1172" s="6" t="s">
        <v>35</v>
      </c>
      <c r="G1172" s="6" t="s">
        <v>35</v>
      </c>
      <c r="I1172" t="str">
        <f t="shared" si="98"/>
        <v>2020-01-01</v>
      </c>
      <c r="J1172">
        <v>2020</v>
      </c>
      <c r="M1172" t="s">
        <v>62</v>
      </c>
      <c r="N1172" t="s">
        <v>38</v>
      </c>
      <c r="O1172">
        <v>11</v>
      </c>
      <c r="P1172">
        <v>12</v>
      </c>
      <c r="Q1172" t="str">
        <f t="shared" si="95"/>
        <v>Em.11</v>
      </c>
      <c r="R1172" t="str">
        <f t="shared" si="96"/>
        <v>Em.11.12</v>
      </c>
      <c r="S1172" t="s">
        <v>63</v>
      </c>
      <c r="T1172">
        <v>17000</v>
      </c>
      <c r="V1172" t="s">
        <v>39</v>
      </c>
      <c r="W1172">
        <f t="shared" si="97"/>
        <v>17000</v>
      </c>
      <c r="X1172" t="s">
        <v>39</v>
      </c>
      <c r="Y1172" t="s">
        <v>1900</v>
      </c>
      <c r="Z1172">
        <v>73</v>
      </c>
      <c r="AA1172" t="s">
        <v>1912</v>
      </c>
      <c r="AB1172" t="s">
        <v>41</v>
      </c>
      <c r="AL1172">
        <v>58</v>
      </c>
    </row>
    <row r="1173" spans="1:38" ht="13.25" customHeight="1" x14ac:dyDescent="0.15">
      <c r="A1173" t="s">
        <v>31</v>
      </c>
      <c r="B1173" t="s">
        <v>30</v>
      </c>
      <c r="C1173" s="6" t="s">
        <v>32</v>
      </c>
      <c r="D1173" s="6" t="s">
        <v>33</v>
      </c>
      <c r="E1173" s="6" t="s">
        <v>34</v>
      </c>
      <c r="F1173" s="6" t="s">
        <v>35</v>
      </c>
      <c r="G1173" s="6" t="s">
        <v>35</v>
      </c>
      <c r="I1173" t="str">
        <f t="shared" si="98"/>
        <v>2020-01-01</v>
      </c>
      <c r="J1173">
        <v>2020</v>
      </c>
      <c r="M1173" t="s">
        <v>48</v>
      </c>
      <c r="N1173" t="s">
        <v>38</v>
      </c>
      <c r="O1173">
        <v>11</v>
      </c>
      <c r="P1173">
        <v>3</v>
      </c>
      <c r="Q1173" t="str">
        <f t="shared" si="95"/>
        <v>Em.11</v>
      </c>
      <c r="R1173" t="str">
        <f t="shared" si="96"/>
        <v>Em.11.3</v>
      </c>
      <c r="S1173" t="s">
        <v>49</v>
      </c>
      <c r="T1173">
        <v>770000</v>
      </c>
      <c r="V1173" t="s">
        <v>39</v>
      </c>
      <c r="W1173">
        <f t="shared" si="97"/>
        <v>770000</v>
      </c>
      <c r="X1173" t="s">
        <v>39</v>
      </c>
      <c r="Y1173" t="s">
        <v>1900</v>
      </c>
      <c r="Z1173">
        <v>73</v>
      </c>
      <c r="AA1173">
        <v>5</v>
      </c>
      <c r="AB1173" t="s">
        <v>41</v>
      </c>
      <c r="AL1173">
        <v>51</v>
      </c>
    </row>
    <row r="1174" spans="1:38" ht="13.25" customHeight="1" x14ac:dyDescent="0.15">
      <c r="A1174" t="s">
        <v>31</v>
      </c>
      <c r="B1174" t="s">
        <v>30</v>
      </c>
      <c r="C1174" s="6" t="s">
        <v>32</v>
      </c>
      <c r="D1174" s="6" t="s">
        <v>33</v>
      </c>
      <c r="E1174" s="6" t="s">
        <v>34</v>
      </c>
      <c r="F1174" s="6" t="s">
        <v>35</v>
      </c>
      <c r="G1174" s="6" t="s">
        <v>35</v>
      </c>
      <c r="I1174" t="str">
        <f t="shared" si="98"/>
        <v>2020-01-01</v>
      </c>
      <c r="J1174">
        <v>2020</v>
      </c>
      <c r="M1174" t="s">
        <v>1938</v>
      </c>
      <c r="N1174" t="s">
        <v>38</v>
      </c>
      <c r="O1174">
        <v>11</v>
      </c>
      <c r="P1174">
        <v>1</v>
      </c>
      <c r="Q1174" t="str">
        <f t="shared" si="95"/>
        <v>Em.11</v>
      </c>
      <c r="R1174" t="str">
        <f t="shared" si="96"/>
        <v>Em.11.1</v>
      </c>
      <c r="S1174" t="s">
        <v>1903</v>
      </c>
      <c r="T1174">
        <v>4050000</v>
      </c>
      <c r="V1174" t="s">
        <v>39</v>
      </c>
      <c r="W1174">
        <f t="shared" si="97"/>
        <v>4050000</v>
      </c>
      <c r="X1174" t="s">
        <v>39</v>
      </c>
      <c r="Y1174" t="s">
        <v>1900</v>
      </c>
      <c r="Z1174">
        <v>73</v>
      </c>
      <c r="AA1174" t="s">
        <v>1904</v>
      </c>
      <c r="AB1174" t="s">
        <v>41</v>
      </c>
      <c r="AL1174">
        <v>49</v>
      </c>
    </row>
    <row r="1175" spans="1:38" ht="13.25" customHeight="1" x14ac:dyDescent="0.15">
      <c r="A1175" t="s">
        <v>31</v>
      </c>
      <c r="B1175" t="s">
        <v>30</v>
      </c>
      <c r="C1175" s="6" t="s">
        <v>32</v>
      </c>
      <c r="D1175" s="6" t="s">
        <v>33</v>
      </c>
      <c r="E1175" s="6" t="s">
        <v>34</v>
      </c>
      <c r="F1175" s="6" t="s">
        <v>35</v>
      </c>
      <c r="G1175" s="6" t="s">
        <v>35</v>
      </c>
      <c r="I1175" t="str">
        <f t="shared" si="98"/>
        <v>2020-01-01</v>
      </c>
      <c r="J1175">
        <v>2020</v>
      </c>
      <c r="M1175" t="s">
        <v>50</v>
      </c>
      <c r="N1175" t="s">
        <v>38</v>
      </c>
      <c r="O1175">
        <v>11</v>
      </c>
      <c r="P1175">
        <v>4</v>
      </c>
      <c r="Q1175" t="str">
        <f t="shared" si="95"/>
        <v>Em.11</v>
      </c>
      <c r="R1175" t="str">
        <f t="shared" si="96"/>
        <v>Em.11.4</v>
      </c>
      <c r="S1175" t="s">
        <v>1906</v>
      </c>
      <c r="T1175">
        <v>100000</v>
      </c>
      <c r="V1175" t="s">
        <v>39</v>
      </c>
      <c r="W1175">
        <f t="shared" si="97"/>
        <v>100000</v>
      </c>
      <c r="X1175" t="s">
        <v>39</v>
      </c>
      <c r="Y1175" t="s">
        <v>1900</v>
      </c>
      <c r="Z1175">
        <v>73</v>
      </c>
      <c r="AA1175">
        <v>5</v>
      </c>
      <c r="AB1175" t="s">
        <v>41</v>
      </c>
      <c r="AL1175">
        <v>52</v>
      </c>
    </row>
    <row r="1176" spans="1:38" ht="13.25" customHeight="1" x14ac:dyDescent="0.15">
      <c r="A1176" t="s">
        <v>31</v>
      </c>
      <c r="B1176" t="s">
        <v>30</v>
      </c>
      <c r="C1176" s="6" t="s">
        <v>32</v>
      </c>
      <c r="D1176" s="6" t="s">
        <v>33</v>
      </c>
      <c r="E1176" s="6" t="s">
        <v>34</v>
      </c>
      <c r="F1176" s="6" t="s">
        <v>35</v>
      </c>
      <c r="G1176" s="6" t="s">
        <v>35</v>
      </c>
      <c r="I1176" t="str">
        <f t="shared" si="98"/>
        <v>2020-01-01</v>
      </c>
      <c r="J1176">
        <v>2020</v>
      </c>
      <c r="M1176" t="s">
        <v>60</v>
      </c>
      <c r="N1176" t="s">
        <v>38</v>
      </c>
      <c r="O1176">
        <v>11</v>
      </c>
      <c r="P1176">
        <v>11</v>
      </c>
      <c r="Q1176" t="str">
        <f t="shared" si="95"/>
        <v>Em.11</v>
      </c>
      <c r="R1176" t="str">
        <f t="shared" si="96"/>
        <v>Em.11.11</v>
      </c>
      <c r="S1176" t="s">
        <v>1913</v>
      </c>
      <c r="T1176">
        <v>3025000</v>
      </c>
      <c r="V1176" t="s">
        <v>39</v>
      </c>
      <c r="W1176">
        <f t="shared" si="97"/>
        <v>3025000</v>
      </c>
      <c r="X1176" t="s">
        <v>39</v>
      </c>
      <c r="Y1176" t="s">
        <v>1900</v>
      </c>
      <c r="Z1176">
        <v>73</v>
      </c>
      <c r="AA1176" t="s">
        <v>1912</v>
      </c>
      <c r="AB1176" t="s">
        <v>41</v>
      </c>
      <c r="AL1176">
        <v>57</v>
      </c>
    </row>
    <row r="1177" spans="1:38" ht="13.25" customHeight="1" x14ac:dyDescent="0.15">
      <c r="A1177" t="s">
        <v>31</v>
      </c>
      <c r="B1177" t="s">
        <v>30</v>
      </c>
      <c r="C1177" s="6" t="s">
        <v>32</v>
      </c>
      <c r="D1177" s="6" t="s">
        <v>33</v>
      </c>
      <c r="E1177" s="6" t="s">
        <v>34</v>
      </c>
      <c r="F1177" s="6" t="s">
        <v>35</v>
      </c>
      <c r="G1177" s="6" t="s">
        <v>35</v>
      </c>
      <c r="I1177" t="str">
        <f t="shared" si="98"/>
        <v>2020-01-01</v>
      </c>
      <c r="J1177">
        <v>2020</v>
      </c>
      <c r="M1177" t="s">
        <v>52</v>
      </c>
      <c r="N1177" t="s">
        <v>38</v>
      </c>
      <c r="O1177">
        <v>11</v>
      </c>
      <c r="P1177">
        <v>5</v>
      </c>
      <c r="Q1177" t="str">
        <f t="shared" si="95"/>
        <v>Em.11</v>
      </c>
      <c r="R1177" t="str">
        <f t="shared" si="96"/>
        <v>Em.11.5</v>
      </c>
      <c r="S1177" t="s">
        <v>1907</v>
      </c>
      <c r="T1177">
        <v>800</v>
      </c>
      <c r="V1177" t="s">
        <v>39</v>
      </c>
      <c r="W1177">
        <f t="shared" si="97"/>
        <v>800</v>
      </c>
      <c r="X1177" t="s">
        <v>39</v>
      </c>
      <c r="Y1177" t="s">
        <v>1900</v>
      </c>
      <c r="Z1177">
        <v>73</v>
      </c>
      <c r="AA1177" t="s">
        <v>1904</v>
      </c>
      <c r="AB1177" t="s">
        <v>41</v>
      </c>
      <c r="AL1177">
        <v>53</v>
      </c>
    </row>
    <row r="1178" spans="1:38" ht="13.25" customHeight="1" x14ac:dyDescent="0.15">
      <c r="A1178" t="s">
        <v>31</v>
      </c>
      <c r="B1178" t="s">
        <v>30</v>
      </c>
      <c r="C1178" s="6" t="s">
        <v>32</v>
      </c>
      <c r="D1178" s="6" t="s">
        <v>33</v>
      </c>
      <c r="E1178" s="6" t="s">
        <v>34</v>
      </c>
      <c r="F1178" s="6" t="s">
        <v>35</v>
      </c>
      <c r="G1178" s="6" t="s">
        <v>35</v>
      </c>
      <c r="I1178" t="str">
        <f t="shared" si="98"/>
        <v>2020-01-01</v>
      </c>
      <c r="J1178">
        <v>2020</v>
      </c>
      <c r="M1178" t="s">
        <v>145</v>
      </c>
      <c r="N1178" t="s">
        <v>38</v>
      </c>
      <c r="O1178">
        <v>17</v>
      </c>
      <c r="P1178">
        <v>13</v>
      </c>
      <c r="Q1178" t="str">
        <f t="shared" si="95"/>
        <v>Em.17</v>
      </c>
      <c r="R1178" t="str">
        <f t="shared" si="96"/>
        <v>Em.17.13</v>
      </c>
      <c r="S1178" t="s">
        <v>140</v>
      </c>
      <c r="T1178">
        <v>12</v>
      </c>
      <c r="V1178" t="s">
        <v>73</v>
      </c>
      <c r="W1178">
        <f t="shared" si="97"/>
        <v>12</v>
      </c>
      <c r="X1178" t="s">
        <v>73</v>
      </c>
      <c r="Y1178" t="s">
        <v>1900</v>
      </c>
      <c r="Z1178">
        <v>77</v>
      </c>
      <c r="AB1178" t="s">
        <v>41</v>
      </c>
      <c r="AL1178">
        <v>296</v>
      </c>
    </row>
    <row r="1179" spans="1:38" ht="13.25" customHeight="1" x14ac:dyDescent="0.15">
      <c r="A1179" t="s">
        <v>31</v>
      </c>
      <c r="B1179" t="s">
        <v>30</v>
      </c>
      <c r="C1179" s="6" t="s">
        <v>32</v>
      </c>
      <c r="D1179" s="6" t="s">
        <v>33</v>
      </c>
      <c r="E1179" s="6" t="s">
        <v>34</v>
      </c>
      <c r="F1179" s="6" t="s">
        <v>35</v>
      </c>
      <c r="G1179" s="6" t="s">
        <v>35</v>
      </c>
      <c r="I1179" t="str">
        <f t="shared" si="98"/>
        <v>2020-01-01</v>
      </c>
      <c r="J1179">
        <v>2020</v>
      </c>
      <c r="M1179" t="s">
        <v>66</v>
      </c>
      <c r="N1179" t="s">
        <v>38</v>
      </c>
      <c r="O1179">
        <v>12</v>
      </c>
      <c r="P1179">
        <v>1</v>
      </c>
      <c r="Q1179" t="str">
        <f t="shared" si="95"/>
        <v>Em.12</v>
      </c>
      <c r="R1179" t="str">
        <f t="shared" si="96"/>
        <v>Em.12.1</v>
      </c>
      <c r="S1179" t="s">
        <v>801</v>
      </c>
      <c r="T1179">
        <v>11164000</v>
      </c>
      <c r="V1179" t="s">
        <v>39</v>
      </c>
      <c r="W1179">
        <f t="shared" si="97"/>
        <v>11164000</v>
      </c>
      <c r="X1179" t="s">
        <v>39</v>
      </c>
      <c r="Y1179" t="s">
        <v>1900</v>
      </c>
      <c r="Z1179">
        <v>73</v>
      </c>
      <c r="AA1179">
        <v>6</v>
      </c>
      <c r="AB1179" t="s">
        <v>41</v>
      </c>
      <c r="AL1179">
        <v>60</v>
      </c>
    </row>
    <row r="1180" spans="1:38" ht="13.25" customHeight="1" x14ac:dyDescent="0.15">
      <c r="A1180" t="s">
        <v>31</v>
      </c>
      <c r="B1180" t="s">
        <v>30</v>
      </c>
      <c r="C1180" s="6" t="s">
        <v>32</v>
      </c>
      <c r="D1180" s="6" t="s">
        <v>33</v>
      </c>
      <c r="E1180" s="6" t="s">
        <v>34</v>
      </c>
      <c r="F1180" s="6" t="s">
        <v>35</v>
      </c>
      <c r="G1180" s="6" t="s">
        <v>35</v>
      </c>
      <c r="I1180" t="str">
        <f t="shared" si="98"/>
        <v>2020-01-01</v>
      </c>
      <c r="J1180">
        <v>2020</v>
      </c>
      <c r="M1180" t="s">
        <v>109</v>
      </c>
      <c r="N1180" t="s">
        <v>107</v>
      </c>
      <c r="O1180">
        <v>1</v>
      </c>
      <c r="P1180">
        <v>4</v>
      </c>
      <c r="Q1180" t="str">
        <f t="shared" si="95"/>
        <v>EF.1</v>
      </c>
      <c r="R1180" t="str">
        <f t="shared" si="96"/>
        <v>EF.1.4</v>
      </c>
      <c r="S1180" t="s">
        <v>158</v>
      </c>
      <c r="T1180">
        <v>10244377</v>
      </c>
      <c r="V1180" t="s">
        <v>108</v>
      </c>
      <c r="W1180">
        <f t="shared" si="97"/>
        <v>10244377</v>
      </c>
      <c r="X1180" t="s">
        <v>108</v>
      </c>
      <c r="Y1180" t="s">
        <v>1900</v>
      </c>
      <c r="Z1180">
        <v>78</v>
      </c>
      <c r="AB1180" t="s">
        <v>41</v>
      </c>
      <c r="AL1180">
        <v>351</v>
      </c>
    </row>
    <row r="1181" spans="1:38" ht="13.25" customHeight="1" x14ac:dyDescent="0.15">
      <c r="A1181" t="s">
        <v>31</v>
      </c>
      <c r="B1181" t="s">
        <v>30</v>
      </c>
      <c r="C1181" s="6" t="s">
        <v>32</v>
      </c>
      <c r="D1181" s="6" t="s">
        <v>33</v>
      </c>
      <c r="E1181" s="6" t="s">
        <v>34</v>
      </c>
      <c r="F1181" s="6" t="s">
        <v>35</v>
      </c>
      <c r="G1181" s="6" t="s">
        <v>35</v>
      </c>
      <c r="I1181" t="str">
        <f t="shared" si="98"/>
        <v>2020-01-01</v>
      </c>
      <c r="J1181">
        <v>2020</v>
      </c>
      <c r="M1181" t="s">
        <v>105</v>
      </c>
      <c r="N1181" t="s">
        <v>107</v>
      </c>
      <c r="O1181">
        <v>1</v>
      </c>
      <c r="P1181">
        <v>1</v>
      </c>
      <c r="Q1181" t="str">
        <f t="shared" si="95"/>
        <v>EF.1</v>
      </c>
      <c r="R1181" t="str">
        <f t="shared" si="96"/>
        <v>EF.1.1</v>
      </c>
      <c r="S1181" t="s">
        <v>106</v>
      </c>
      <c r="T1181">
        <v>9249361</v>
      </c>
      <c r="V1181" t="s">
        <v>108</v>
      </c>
      <c r="W1181">
        <f t="shared" si="97"/>
        <v>9249361</v>
      </c>
      <c r="X1181" t="s">
        <v>108</v>
      </c>
      <c r="Y1181" t="s">
        <v>1900</v>
      </c>
      <c r="Z1181">
        <v>74</v>
      </c>
      <c r="AA1181">
        <v>7</v>
      </c>
      <c r="AB1181" t="s">
        <v>41</v>
      </c>
      <c r="AL1181">
        <v>101</v>
      </c>
    </row>
    <row r="1182" spans="1:38" ht="13.25" customHeight="1" x14ac:dyDescent="0.15">
      <c r="A1182" t="s">
        <v>31</v>
      </c>
      <c r="B1182" t="s">
        <v>30</v>
      </c>
      <c r="C1182" s="6" t="s">
        <v>32</v>
      </c>
      <c r="D1182" s="6" t="s">
        <v>33</v>
      </c>
      <c r="E1182" s="6" t="s">
        <v>34</v>
      </c>
      <c r="F1182" s="6" t="s">
        <v>35</v>
      </c>
      <c r="G1182" s="6" t="s">
        <v>35</v>
      </c>
      <c r="I1182" t="str">
        <f t="shared" si="98"/>
        <v>2020-01-01</v>
      </c>
      <c r="J1182">
        <v>2020</v>
      </c>
      <c r="M1182" t="s">
        <v>181</v>
      </c>
      <c r="N1182" t="s">
        <v>107</v>
      </c>
      <c r="O1182">
        <v>1</v>
      </c>
      <c r="P1182">
        <v>19</v>
      </c>
      <c r="Q1182" t="str">
        <f t="shared" si="95"/>
        <v>EF.1</v>
      </c>
      <c r="R1182" t="str">
        <f t="shared" si="96"/>
        <v>EF.1.19</v>
      </c>
      <c r="S1182" t="s">
        <v>205</v>
      </c>
      <c r="T1182">
        <v>512788</v>
      </c>
      <c r="U1182" t="s">
        <v>165</v>
      </c>
      <c r="V1182" t="s">
        <v>108</v>
      </c>
      <c r="W1182">
        <f t="shared" si="97"/>
        <v>512788</v>
      </c>
      <c r="X1182" t="s">
        <v>108</v>
      </c>
      <c r="Y1182" t="s">
        <v>1900</v>
      </c>
      <c r="Z1182">
        <v>79</v>
      </c>
      <c r="AB1182" t="s">
        <v>41</v>
      </c>
      <c r="AL1182">
        <v>444</v>
      </c>
    </row>
    <row r="1183" spans="1:38" ht="13.25" customHeight="1" x14ac:dyDescent="0.15">
      <c r="A1183" t="s">
        <v>31</v>
      </c>
      <c r="B1183" t="s">
        <v>30</v>
      </c>
      <c r="C1183" s="6" t="s">
        <v>32</v>
      </c>
      <c r="D1183" s="6" t="s">
        <v>33</v>
      </c>
      <c r="E1183" s="6" t="s">
        <v>34</v>
      </c>
      <c r="F1183" s="6" t="s">
        <v>35</v>
      </c>
      <c r="G1183" s="6" t="s">
        <v>35</v>
      </c>
      <c r="I1183" t="str">
        <f t="shared" si="98"/>
        <v>2020-01-01</v>
      </c>
      <c r="J1183">
        <v>2020</v>
      </c>
      <c r="M1183" t="s">
        <v>224</v>
      </c>
      <c r="N1183" t="s">
        <v>221</v>
      </c>
      <c r="O1183">
        <v>1</v>
      </c>
      <c r="P1183">
        <v>1</v>
      </c>
      <c r="Q1183" t="str">
        <f t="shared" si="95"/>
        <v>WR.1</v>
      </c>
      <c r="R1183" t="str">
        <f t="shared" si="96"/>
        <v>WR.1.1</v>
      </c>
      <c r="S1183" t="s">
        <v>248</v>
      </c>
      <c r="T1183">
        <v>3966639</v>
      </c>
      <c r="V1183" t="s">
        <v>222</v>
      </c>
      <c r="W1183">
        <f>T1183/1000</f>
        <v>3966.6390000000001</v>
      </c>
      <c r="X1183" t="s">
        <v>782</v>
      </c>
      <c r="Y1183" t="s">
        <v>1900</v>
      </c>
      <c r="Z1183">
        <v>80</v>
      </c>
      <c r="AB1183" t="s">
        <v>41</v>
      </c>
      <c r="AL1183">
        <v>549</v>
      </c>
    </row>
    <row r="1184" spans="1:38" ht="13.25" customHeight="1" x14ac:dyDescent="0.15">
      <c r="A1184" t="s">
        <v>31</v>
      </c>
      <c r="B1184" t="s">
        <v>30</v>
      </c>
      <c r="C1184" s="6" t="s">
        <v>32</v>
      </c>
      <c r="D1184" s="6" t="s">
        <v>33</v>
      </c>
      <c r="E1184" s="6" t="s">
        <v>34</v>
      </c>
      <c r="F1184" s="6" t="s">
        <v>35</v>
      </c>
      <c r="G1184" s="6" t="s">
        <v>35</v>
      </c>
      <c r="I1184" t="str">
        <f t="shared" si="98"/>
        <v>2020-01-01</v>
      </c>
      <c r="J1184">
        <v>2020</v>
      </c>
      <c r="M1184" t="s">
        <v>2000</v>
      </c>
      <c r="N1184" t="s">
        <v>221</v>
      </c>
      <c r="O1184">
        <v>14</v>
      </c>
      <c r="P1184">
        <v>2</v>
      </c>
      <c r="Q1184" t="str">
        <f t="shared" si="95"/>
        <v>WR.14</v>
      </c>
      <c r="R1184" t="str">
        <f t="shared" si="96"/>
        <v>WR.14.2</v>
      </c>
      <c r="S1184" t="s">
        <v>259</v>
      </c>
      <c r="T1184">
        <v>3651450</v>
      </c>
      <c r="V1184" t="s">
        <v>222</v>
      </c>
      <c r="W1184">
        <f>T1184/1000</f>
        <v>3651.45</v>
      </c>
      <c r="X1184" t="s">
        <v>782</v>
      </c>
      <c r="Y1184" t="s">
        <v>1900</v>
      </c>
      <c r="Z1184">
        <v>80</v>
      </c>
      <c r="AB1184" t="s">
        <v>41</v>
      </c>
      <c r="AL1184">
        <v>560</v>
      </c>
    </row>
    <row r="1185" spans="1:38" ht="13.25" customHeight="1" x14ac:dyDescent="0.15">
      <c r="A1185" t="s">
        <v>31</v>
      </c>
      <c r="B1185" t="s">
        <v>30</v>
      </c>
      <c r="C1185" s="6" t="s">
        <v>32</v>
      </c>
      <c r="D1185" s="6" t="s">
        <v>33</v>
      </c>
      <c r="E1185" s="6" t="s">
        <v>34</v>
      </c>
      <c r="F1185" s="6" t="s">
        <v>35</v>
      </c>
      <c r="G1185" s="6" t="s">
        <v>35</v>
      </c>
      <c r="I1185" t="str">
        <f t="shared" si="98"/>
        <v>2020-01-01</v>
      </c>
      <c r="J1185">
        <v>2020</v>
      </c>
      <c r="M1185" t="s">
        <v>219</v>
      </c>
      <c r="N1185" t="s">
        <v>221</v>
      </c>
      <c r="O1185">
        <v>2</v>
      </c>
      <c r="P1185">
        <v>1</v>
      </c>
      <c r="Q1185" t="str">
        <f t="shared" si="95"/>
        <v>WR.2</v>
      </c>
      <c r="R1185" t="str">
        <f t="shared" si="96"/>
        <v>WR.2.1</v>
      </c>
      <c r="S1185" t="s">
        <v>230</v>
      </c>
      <c r="T1185">
        <v>7618089</v>
      </c>
      <c r="V1185" t="s">
        <v>222</v>
      </c>
      <c r="W1185">
        <f>T1185/1000</f>
        <v>7618.0889999999999</v>
      </c>
      <c r="X1185" t="s">
        <v>782</v>
      </c>
      <c r="Y1185" t="s">
        <v>1900</v>
      </c>
      <c r="Z1185">
        <v>80</v>
      </c>
      <c r="AB1185" t="s">
        <v>41</v>
      </c>
      <c r="AL1185">
        <v>538</v>
      </c>
    </row>
    <row r="1186" spans="1:38" ht="13.25" customHeight="1" x14ac:dyDescent="0.15">
      <c r="A1186" t="s">
        <v>31</v>
      </c>
      <c r="B1186" t="s">
        <v>30</v>
      </c>
      <c r="C1186" s="6" t="s">
        <v>32</v>
      </c>
      <c r="D1186" s="6" t="s">
        <v>33</v>
      </c>
      <c r="E1186" s="6" t="s">
        <v>34</v>
      </c>
      <c r="F1186" s="6" t="s">
        <v>35</v>
      </c>
      <c r="G1186" s="6" t="s">
        <v>35</v>
      </c>
      <c r="I1186" t="str">
        <f t="shared" si="98"/>
        <v>2020-01-01</v>
      </c>
      <c r="J1186">
        <v>2020</v>
      </c>
      <c r="M1186" t="s">
        <v>146</v>
      </c>
      <c r="N1186" t="s">
        <v>38</v>
      </c>
      <c r="O1186">
        <v>17</v>
      </c>
      <c r="P1186">
        <v>14</v>
      </c>
      <c r="Q1186" t="str">
        <f t="shared" si="95"/>
        <v>Em.17</v>
      </c>
      <c r="R1186" t="str">
        <f t="shared" si="96"/>
        <v>Em.17.14</v>
      </c>
      <c r="S1186" t="s">
        <v>147</v>
      </c>
      <c r="T1186">
        <v>170</v>
      </c>
      <c r="V1186" t="s">
        <v>73</v>
      </c>
      <c r="W1186">
        <f>T1186</f>
        <v>170</v>
      </c>
      <c r="X1186" t="s">
        <v>73</v>
      </c>
      <c r="Y1186" t="s">
        <v>1900</v>
      </c>
      <c r="Z1186">
        <v>77</v>
      </c>
      <c r="AB1186" t="s">
        <v>41</v>
      </c>
      <c r="AL1186">
        <v>301</v>
      </c>
    </row>
    <row r="1187" spans="1:38" ht="13.25" customHeight="1" x14ac:dyDescent="0.15">
      <c r="A1187" t="s">
        <v>31</v>
      </c>
      <c r="B1187" t="s">
        <v>30</v>
      </c>
      <c r="C1187" s="6" t="s">
        <v>32</v>
      </c>
      <c r="D1187" s="6" t="s">
        <v>33</v>
      </c>
      <c r="E1187" s="6" t="s">
        <v>34</v>
      </c>
      <c r="F1187" s="6" t="s">
        <v>35</v>
      </c>
      <c r="G1187" s="6" t="s">
        <v>35</v>
      </c>
      <c r="I1187" t="str">
        <f t="shared" si="98"/>
        <v>2020-01-01</v>
      </c>
      <c r="J1187">
        <v>2020</v>
      </c>
      <c r="M1187" t="s">
        <v>1968</v>
      </c>
      <c r="N1187" t="s">
        <v>221</v>
      </c>
      <c r="O1187">
        <v>1</v>
      </c>
      <c r="P1187">
        <v>12</v>
      </c>
      <c r="Q1187" t="str">
        <f t="shared" si="95"/>
        <v>WR.1</v>
      </c>
      <c r="R1187" t="str">
        <f t="shared" si="96"/>
        <v>WR.1.12</v>
      </c>
      <c r="S1187" t="s">
        <v>251</v>
      </c>
      <c r="T1187">
        <v>1564</v>
      </c>
      <c r="V1187" t="s">
        <v>222</v>
      </c>
      <c r="W1187">
        <f>T1187/1000</f>
        <v>1.5640000000000001</v>
      </c>
      <c r="X1187" t="s">
        <v>782</v>
      </c>
      <c r="Y1187" t="s">
        <v>1900</v>
      </c>
      <c r="Z1187">
        <v>80</v>
      </c>
      <c r="AB1187" t="s">
        <v>41</v>
      </c>
      <c r="AL1187">
        <v>552</v>
      </c>
    </row>
    <row r="1188" spans="1:38" ht="13.25" customHeight="1" x14ac:dyDescent="0.15">
      <c r="A1188" t="s">
        <v>31</v>
      </c>
      <c r="B1188" t="s">
        <v>30</v>
      </c>
      <c r="C1188" s="6" t="s">
        <v>32</v>
      </c>
      <c r="D1188" s="6" t="s">
        <v>33</v>
      </c>
      <c r="E1188" s="6" t="s">
        <v>34</v>
      </c>
      <c r="F1188" s="6" t="s">
        <v>35</v>
      </c>
      <c r="G1188" s="6" t="s">
        <v>35</v>
      </c>
      <c r="I1188" t="str">
        <f t="shared" si="98"/>
        <v>2020-01-01</v>
      </c>
      <c r="J1188">
        <v>2020</v>
      </c>
      <c r="M1188" t="s">
        <v>1965</v>
      </c>
      <c r="N1188" t="s">
        <v>221</v>
      </c>
      <c r="O1188">
        <v>1</v>
      </c>
      <c r="P1188">
        <v>10</v>
      </c>
      <c r="Q1188" t="str">
        <f t="shared" si="95"/>
        <v>WR.1</v>
      </c>
      <c r="R1188" t="str">
        <f t="shared" si="96"/>
        <v>WR.1.10</v>
      </c>
      <c r="S1188" t="s">
        <v>249</v>
      </c>
      <c r="T1188">
        <v>3650118</v>
      </c>
      <c r="V1188" t="s">
        <v>222</v>
      </c>
      <c r="W1188">
        <f>T1188/1000</f>
        <v>3650.1179999999999</v>
      </c>
      <c r="X1188" t="s">
        <v>782</v>
      </c>
      <c r="Y1188" t="s">
        <v>1900</v>
      </c>
      <c r="Z1188">
        <v>80</v>
      </c>
      <c r="AB1188" t="s">
        <v>41</v>
      </c>
      <c r="AL1188">
        <v>550</v>
      </c>
    </row>
    <row r="1189" spans="1:38" ht="13.25" customHeight="1" x14ac:dyDescent="0.15">
      <c r="A1189" t="s">
        <v>31</v>
      </c>
      <c r="B1189" t="s">
        <v>30</v>
      </c>
      <c r="C1189" s="6" t="s">
        <v>32</v>
      </c>
      <c r="D1189" s="6" t="s">
        <v>33</v>
      </c>
      <c r="E1189" s="6" t="s">
        <v>34</v>
      </c>
      <c r="F1189" s="6" t="s">
        <v>35</v>
      </c>
      <c r="G1189" s="6" t="s">
        <v>35</v>
      </c>
      <c r="I1189" t="str">
        <f t="shared" si="98"/>
        <v>2020-01-01</v>
      </c>
      <c r="J1189">
        <v>2020</v>
      </c>
      <c r="M1189" t="s">
        <v>1971</v>
      </c>
      <c r="N1189" t="s">
        <v>221</v>
      </c>
      <c r="O1189">
        <v>1</v>
      </c>
      <c r="P1189">
        <v>15</v>
      </c>
      <c r="Q1189" t="str">
        <f t="shared" si="95"/>
        <v>WR.1</v>
      </c>
      <c r="R1189" t="str">
        <f t="shared" si="96"/>
        <v>WR.1.15</v>
      </c>
      <c r="S1189" t="s">
        <v>254</v>
      </c>
      <c r="T1189">
        <v>290177</v>
      </c>
      <c r="V1189" t="s">
        <v>222</v>
      </c>
      <c r="W1189">
        <f>T1189/1000</f>
        <v>290.17700000000002</v>
      </c>
      <c r="X1189" t="s">
        <v>782</v>
      </c>
      <c r="Y1189" t="s">
        <v>1900</v>
      </c>
      <c r="Z1189">
        <v>80</v>
      </c>
      <c r="AB1189" t="s">
        <v>41</v>
      </c>
      <c r="AL1189">
        <v>555</v>
      </c>
    </row>
    <row r="1190" spans="1:38" ht="13.25" customHeight="1" x14ac:dyDescent="0.15">
      <c r="A1190" t="s">
        <v>31</v>
      </c>
      <c r="B1190" t="s">
        <v>30</v>
      </c>
      <c r="C1190" s="6" t="s">
        <v>32</v>
      </c>
      <c r="D1190" s="6" t="s">
        <v>33</v>
      </c>
      <c r="E1190" s="6" t="s">
        <v>34</v>
      </c>
      <c r="F1190" s="6" t="s">
        <v>35</v>
      </c>
      <c r="G1190" s="6" t="s">
        <v>35</v>
      </c>
      <c r="I1190" t="str">
        <f t="shared" si="98"/>
        <v>2020-01-01</v>
      </c>
      <c r="J1190">
        <v>2020</v>
      </c>
      <c r="M1190" t="s">
        <v>1970</v>
      </c>
      <c r="N1190" t="s">
        <v>221</v>
      </c>
      <c r="O1190">
        <v>1</v>
      </c>
      <c r="P1190">
        <v>14</v>
      </c>
      <c r="Q1190" t="str">
        <f t="shared" si="95"/>
        <v>WR.1</v>
      </c>
      <c r="R1190" t="str">
        <f t="shared" si="96"/>
        <v>WR.1.14</v>
      </c>
      <c r="S1190" t="s">
        <v>253</v>
      </c>
      <c r="T1190">
        <v>24780</v>
      </c>
      <c r="V1190" t="s">
        <v>222</v>
      </c>
      <c r="W1190">
        <f>T1190/1000</f>
        <v>24.78</v>
      </c>
      <c r="X1190" t="s">
        <v>782</v>
      </c>
      <c r="Y1190" t="s">
        <v>1900</v>
      </c>
      <c r="Z1190">
        <v>80</v>
      </c>
      <c r="AB1190" t="s">
        <v>41</v>
      </c>
      <c r="AL1190">
        <v>554</v>
      </c>
    </row>
    <row r="1191" spans="1:38" ht="13.25" customHeight="1" x14ac:dyDescent="0.15">
      <c r="A1191" t="s">
        <v>31</v>
      </c>
      <c r="B1191" t="s">
        <v>30</v>
      </c>
      <c r="C1191" s="6" t="s">
        <v>32</v>
      </c>
      <c r="D1191" s="6" t="s">
        <v>33</v>
      </c>
      <c r="E1191" s="6" t="s">
        <v>34</v>
      </c>
      <c r="F1191" s="6" t="s">
        <v>35</v>
      </c>
      <c r="G1191" s="6" t="s">
        <v>35</v>
      </c>
      <c r="I1191" t="str">
        <f t="shared" si="98"/>
        <v>2020-01-01</v>
      </c>
      <c r="J1191">
        <v>2020</v>
      </c>
      <c r="M1191" t="s">
        <v>1969</v>
      </c>
      <c r="N1191" t="s">
        <v>221</v>
      </c>
      <c r="O1191">
        <v>1</v>
      </c>
      <c r="P1191">
        <v>13</v>
      </c>
      <c r="Q1191" t="str">
        <f t="shared" si="95"/>
        <v>WR.1</v>
      </c>
      <c r="R1191" t="str">
        <f t="shared" si="96"/>
        <v>WR.1.13</v>
      </c>
      <c r="S1191" t="s">
        <v>252</v>
      </c>
      <c r="V1191" t="s">
        <v>222</v>
      </c>
      <c r="X1191" t="s">
        <v>782</v>
      </c>
      <c r="Y1191" t="s">
        <v>1900</v>
      </c>
      <c r="Z1191">
        <v>80</v>
      </c>
      <c r="AB1191" t="s">
        <v>41</v>
      </c>
      <c r="AL1191">
        <v>553</v>
      </c>
    </row>
    <row r="1192" spans="1:38" ht="13.25" customHeight="1" x14ac:dyDescent="0.15">
      <c r="A1192" t="s">
        <v>31</v>
      </c>
      <c r="B1192" t="s">
        <v>30</v>
      </c>
      <c r="C1192" s="6" t="s">
        <v>32</v>
      </c>
      <c r="D1192" s="6" t="s">
        <v>33</v>
      </c>
      <c r="E1192" s="6" t="s">
        <v>34</v>
      </c>
      <c r="F1192" s="6" t="s">
        <v>35</v>
      </c>
      <c r="G1192" s="6" t="s">
        <v>35</v>
      </c>
      <c r="I1192" t="str">
        <f t="shared" si="98"/>
        <v>2020-01-01</v>
      </c>
      <c r="J1192">
        <v>2020</v>
      </c>
      <c r="M1192" t="s">
        <v>1967</v>
      </c>
      <c r="N1192" t="s">
        <v>221</v>
      </c>
      <c r="O1192">
        <v>1</v>
      </c>
      <c r="P1192">
        <v>11</v>
      </c>
      <c r="Q1192" t="str">
        <f t="shared" si="95"/>
        <v>WR.1</v>
      </c>
      <c r="R1192" t="str">
        <f t="shared" si="96"/>
        <v>WR.1.11</v>
      </c>
      <c r="S1192" t="s">
        <v>250</v>
      </c>
      <c r="V1192" t="s">
        <v>222</v>
      </c>
      <c r="X1192" t="s">
        <v>782</v>
      </c>
      <c r="Y1192" t="s">
        <v>1900</v>
      </c>
      <c r="Z1192">
        <v>80</v>
      </c>
      <c r="AB1192" t="s">
        <v>41</v>
      </c>
      <c r="AL1192">
        <v>551</v>
      </c>
    </row>
    <row r="1193" spans="1:38" ht="13.25" customHeight="1" x14ac:dyDescent="0.15">
      <c r="A1193" t="s">
        <v>31</v>
      </c>
      <c r="B1193" t="s">
        <v>30</v>
      </c>
      <c r="C1193" s="6" t="s">
        <v>32</v>
      </c>
      <c r="D1193" s="6" t="s">
        <v>33</v>
      </c>
      <c r="E1193" s="6" t="s">
        <v>34</v>
      </c>
      <c r="F1193" s="6" t="s">
        <v>35</v>
      </c>
      <c r="G1193" s="6" t="s">
        <v>35</v>
      </c>
      <c r="I1193" t="str">
        <f t="shared" si="98"/>
        <v>2020-01-01</v>
      </c>
      <c r="J1193">
        <v>2020</v>
      </c>
      <c r="M1193" t="s">
        <v>224</v>
      </c>
      <c r="N1193" t="s">
        <v>221</v>
      </c>
      <c r="O1193">
        <v>1</v>
      </c>
      <c r="P1193">
        <v>1</v>
      </c>
      <c r="Q1193" t="str">
        <f t="shared" si="95"/>
        <v>WR.1</v>
      </c>
      <c r="R1193" t="str">
        <f t="shared" si="96"/>
        <v>WR.1.1</v>
      </c>
      <c r="S1193" t="s">
        <v>1927</v>
      </c>
      <c r="T1193">
        <v>3966639</v>
      </c>
      <c r="V1193" t="s">
        <v>222</v>
      </c>
      <c r="W1193">
        <f>T1193</f>
        <v>3966639</v>
      </c>
      <c r="X1193" t="s">
        <v>222</v>
      </c>
      <c r="Y1193" t="s">
        <v>1900</v>
      </c>
      <c r="Z1193">
        <v>75</v>
      </c>
      <c r="AB1193" t="s">
        <v>41</v>
      </c>
      <c r="AL1193">
        <v>119</v>
      </c>
    </row>
    <row r="1194" spans="1:38" ht="13.25" customHeight="1" x14ac:dyDescent="0.15">
      <c r="A1194" t="s">
        <v>31</v>
      </c>
      <c r="B1194" t="s">
        <v>30</v>
      </c>
      <c r="C1194" s="6" t="s">
        <v>32</v>
      </c>
      <c r="D1194" s="6" t="s">
        <v>33</v>
      </c>
      <c r="E1194" s="6" t="s">
        <v>34</v>
      </c>
      <c r="F1194" s="6" t="s">
        <v>35</v>
      </c>
      <c r="G1194" s="6" t="s">
        <v>35</v>
      </c>
      <c r="I1194" t="str">
        <f t="shared" si="98"/>
        <v>2020-01-01</v>
      </c>
      <c r="J1194">
        <v>2020</v>
      </c>
      <c r="M1194" t="s">
        <v>1999</v>
      </c>
      <c r="N1194" t="s">
        <v>221</v>
      </c>
      <c r="O1194">
        <v>14</v>
      </c>
      <c r="P1194">
        <v>1</v>
      </c>
      <c r="Q1194" t="str">
        <f t="shared" si="95"/>
        <v>WR.14</v>
      </c>
      <c r="R1194" t="str">
        <f t="shared" si="96"/>
        <v>WR.14.1</v>
      </c>
      <c r="S1194" t="s">
        <v>1926</v>
      </c>
      <c r="T1194">
        <v>3651450</v>
      </c>
      <c r="V1194" t="s">
        <v>222</v>
      </c>
      <c r="W1194">
        <f>T1194</f>
        <v>3651450</v>
      </c>
      <c r="X1194" t="s">
        <v>222</v>
      </c>
      <c r="Y1194" t="s">
        <v>1900</v>
      </c>
      <c r="Z1194">
        <v>75</v>
      </c>
      <c r="AB1194" t="s">
        <v>41</v>
      </c>
      <c r="AL1194">
        <v>120</v>
      </c>
    </row>
    <row r="1195" spans="1:38" ht="13.25" customHeight="1" x14ac:dyDescent="0.15">
      <c r="A1195" t="s">
        <v>31</v>
      </c>
      <c r="B1195" t="s">
        <v>30</v>
      </c>
      <c r="C1195" s="6" t="s">
        <v>32</v>
      </c>
      <c r="D1195" s="6" t="s">
        <v>33</v>
      </c>
      <c r="E1195" s="6" t="s">
        <v>34</v>
      </c>
      <c r="F1195" s="6" t="s">
        <v>35</v>
      </c>
      <c r="G1195" s="6" t="s">
        <v>35</v>
      </c>
      <c r="I1195" t="str">
        <f t="shared" si="98"/>
        <v>2020-01-01</v>
      </c>
      <c r="J1195">
        <v>2020</v>
      </c>
      <c r="M1195" t="s">
        <v>1979</v>
      </c>
      <c r="N1195" t="s">
        <v>221</v>
      </c>
      <c r="O1195">
        <v>2</v>
      </c>
      <c r="P1195">
        <v>12</v>
      </c>
      <c r="Q1195" t="str">
        <f t="shared" si="95"/>
        <v>WR.2</v>
      </c>
      <c r="R1195" t="str">
        <f t="shared" si="96"/>
        <v>WR.2.12</v>
      </c>
      <c r="S1195" t="s">
        <v>236</v>
      </c>
      <c r="T1195">
        <v>15636</v>
      </c>
      <c r="V1195" t="s">
        <v>222</v>
      </c>
      <c r="W1195">
        <f>T1195/1000</f>
        <v>15.635999999999999</v>
      </c>
      <c r="X1195" t="s">
        <v>782</v>
      </c>
      <c r="Y1195" t="s">
        <v>1900</v>
      </c>
      <c r="Z1195">
        <v>80</v>
      </c>
      <c r="AB1195" t="s">
        <v>41</v>
      </c>
      <c r="AL1195">
        <v>541</v>
      </c>
    </row>
    <row r="1196" spans="1:38" ht="13.25" customHeight="1" x14ac:dyDescent="0.15">
      <c r="A1196" t="s">
        <v>31</v>
      </c>
      <c r="B1196" t="s">
        <v>30</v>
      </c>
      <c r="C1196" s="6" t="s">
        <v>32</v>
      </c>
      <c r="D1196" s="6" t="s">
        <v>33</v>
      </c>
      <c r="E1196" s="6" t="s">
        <v>34</v>
      </c>
      <c r="F1196" s="6" t="s">
        <v>35</v>
      </c>
      <c r="G1196" s="6" t="s">
        <v>35</v>
      </c>
      <c r="I1196" t="str">
        <f t="shared" si="98"/>
        <v>2020-01-01</v>
      </c>
      <c r="J1196">
        <v>2020</v>
      </c>
      <c r="M1196" t="s">
        <v>1977</v>
      </c>
      <c r="N1196" t="s">
        <v>221</v>
      </c>
      <c r="O1196">
        <v>2</v>
      </c>
      <c r="P1196">
        <v>10</v>
      </c>
      <c r="Q1196" t="str">
        <f t="shared" si="95"/>
        <v>WR.2</v>
      </c>
      <c r="R1196" t="str">
        <f t="shared" si="96"/>
        <v>WR.2.10</v>
      </c>
      <c r="S1196" t="s">
        <v>232</v>
      </c>
      <c r="T1196">
        <v>7085228</v>
      </c>
      <c r="V1196" t="s">
        <v>222</v>
      </c>
      <c r="W1196">
        <f>T1196/1000</f>
        <v>7085.2280000000001</v>
      </c>
      <c r="X1196" t="s">
        <v>782</v>
      </c>
      <c r="Y1196" t="s">
        <v>1900</v>
      </c>
      <c r="Z1196">
        <v>80</v>
      </c>
      <c r="AB1196" t="s">
        <v>41</v>
      </c>
      <c r="AL1196">
        <v>539</v>
      </c>
    </row>
    <row r="1197" spans="1:38" ht="13.25" customHeight="1" x14ac:dyDescent="0.15">
      <c r="A1197" t="s">
        <v>31</v>
      </c>
      <c r="B1197" t="s">
        <v>30</v>
      </c>
      <c r="C1197" s="6" t="s">
        <v>32</v>
      </c>
      <c r="D1197" s="6" t="s">
        <v>33</v>
      </c>
      <c r="E1197" s="6" t="s">
        <v>34</v>
      </c>
      <c r="F1197" s="6" t="s">
        <v>35</v>
      </c>
      <c r="G1197" s="6" t="s">
        <v>35</v>
      </c>
      <c r="I1197" t="str">
        <f t="shared" si="98"/>
        <v>2020-01-01</v>
      </c>
      <c r="J1197">
        <v>2020</v>
      </c>
      <c r="M1197" t="s">
        <v>1982</v>
      </c>
      <c r="N1197" t="s">
        <v>221</v>
      </c>
      <c r="O1197">
        <v>2</v>
      </c>
      <c r="P1197">
        <v>15</v>
      </c>
      <c r="Q1197" t="str">
        <f t="shared" si="95"/>
        <v>WR.2</v>
      </c>
      <c r="R1197" t="str">
        <f t="shared" si="96"/>
        <v>WR.2.15</v>
      </c>
      <c r="S1197" t="s">
        <v>242</v>
      </c>
      <c r="T1197">
        <v>428110</v>
      </c>
      <c r="V1197" t="s">
        <v>222</v>
      </c>
      <c r="W1197">
        <f>T1197/1000</f>
        <v>428.11</v>
      </c>
      <c r="X1197" t="s">
        <v>782</v>
      </c>
      <c r="Y1197" t="s">
        <v>1900</v>
      </c>
      <c r="Z1197">
        <v>80</v>
      </c>
      <c r="AB1197" t="s">
        <v>41</v>
      </c>
      <c r="AL1197">
        <v>544</v>
      </c>
    </row>
    <row r="1198" spans="1:38" ht="13.25" customHeight="1" x14ac:dyDescent="0.15">
      <c r="A1198" t="s">
        <v>31</v>
      </c>
      <c r="B1198" t="s">
        <v>30</v>
      </c>
      <c r="C1198" s="6" t="s">
        <v>32</v>
      </c>
      <c r="D1198" s="6" t="s">
        <v>33</v>
      </c>
      <c r="E1198" s="6" t="s">
        <v>34</v>
      </c>
      <c r="F1198" s="6" t="s">
        <v>35</v>
      </c>
      <c r="G1198" s="6" t="s">
        <v>35</v>
      </c>
      <c r="I1198" t="str">
        <f t="shared" si="98"/>
        <v>2020-01-01</v>
      </c>
      <c r="J1198">
        <v>2020</v>
      </c>
      <c r="M1198" t="s">
        <v>1981</v>
      </c>
      <c r="N1198" t="s">
        <v>221</v>
      </c>
      <c r="O1198">
        <v>2</v>
      </c>
      <c r="P1198">
        <v>14</v>
      </c>
      <c r="Q1198" t="str">
        <f t="shared" si="95"/>
        <v>WR.2</v>
      </c>
      <c r="R1198" t="str">
        <f t="shared" si="96"/>
        <v>WR.2.14</v>
      </c>
      <c r="S1198" t="s">
        <v>240</v>
      </c>
      <c r="T1198">
        <v>89115</v>
      </c>
      <c r="V1198" t="s">
        <v>222</v>
      </c>
      <c r="W1198">
        <f>T1198/1000</f>
        <v>89.114999999999995</v>
      </c>
      <c r="X1198" t="s">
        <v>782</v>
      </c>
      <c r="Y1198" t="s">
        <v>1900</v>
      </c>
      <c r="Z1198">
        <v>80</v>
      </c>
      <c r="AB1198" t="s">
        <v>41</v>
      </c>
      <c r="AL1198">
        <v>543</v>
      </c>
    </row>
    <row r="1199" spans="1:38" ht="13.25" customHeight="1" x14ac:dyDescent="0.15">
      <c r="A1199" t="s">
        <v>31</v>
      </c>
      <c r="B1199" t="s">
        <v>30</v>
      </c>
      <c r="C1199" s="6" t="s">
        <v>32</v>
      </c>
      <c r="D1199" s="6" t="s">
        <v>33</v>
      </c>
      <c r="E1199" s="6" t="s">
        <v>34</v>
      </c>
      <c r="F1199" s="6" t="s">
        <v>35</v>
      </c>
      <c r="G1199" s="6" t="s">
        <v>35</v>
      </c>
      <c r="I1199" t="str">
        <f t="shared" si="98"/>
        <v>2020-01-01</v>
      </c>
      <c r="J1199">
        <v>2020</v>
      </c>
      <c r="M1199" t="s">
        <v>1980</v>
      </c>
      <c r="N1199" t="s">
        <v>221</v>
      </c>
      <c r="O1199">
        <v>2</v>
      </c>
      <c r="P1199">
        <v>13</v>
      </c>
      <c r="Q1199" t="str">
        <f t="shared" si="95"/>
        <v>WR.2</v>
      </c>
      <c r="R1199" t="str">
        <f t="shared" si="96"/>
        <v>WR.2.13</v>
      </c>
      <c r="S1199" t="s">
        <v>238</v>
      </c>
      <c r="V1199" t="s">
        <v>222</v>
      </c>
      <c r="X1199" t="s">
        <v>782</v>
      </c>
      <c r="Y1199" t="s">
        <v>1900</v>
      </c>
      <c r="Z1199">
        <v>80</v>
      </c>
      <c r="AB1199" t="s">
        <v>41</v>
      </c>
      <c r="AL1199">
        <v>542</v>
      </c>
    </row>
    <row r="1200" spans="1:38" ht="13.25" customHeight="1" x14ac:dyDescent="0.15">
      <c r="A1200" t="s">
        <v>31</v>
      </c>
      <c r="B1200" t="s">
        <v>30</v>
      </c>
      <c r="C1200" s="6" t="s">
        <v>32</v>
      </c>
      <c r="D1200" s="6" t="s">
        <v>33</v>
      </c>
      <c r="E1200" s="6" t="s">
        <v>34</v>
      </c>
      <c r="F1200" s="6" t="s">
        <v>35</v>
      </c>
      <c r="G1200" s="6" t="s">
        <v>35</v>
      </c>
      <c r="I1200" t="str">
        <f t="shared" si="98"/>
        <v>2020-01-01</v>
      </c>
      <c r="J1200">
        <v>2020</v>
      </c>
      <c r="M1200" t="s">
        <v>1978</v>
      </c>
      <c r="N1200" t="s">
        <v>221</v>
      </c>
      <c r="O1200">
        <v>2</v>
      </c>
      <c r="P1200">
        <v>11</v>
      </c>
      <c r="Q1200" t="str">
        <f t="shared" si="95"/>
        <v>WR.2</v>
      </c>
      <c r="R1200" t="str">
        <f t="shared" si="96"/>
        <v>WR.2.11</v>
      </c>
      <c r="S1200" t="s">
        <v>234</v>
      </c>
      <c r="V1200" t="s">
        <v>222</v>
      </c>
      <c r="X1200" t="s">
        <v>782</v>
      </c>
      <c r="Y1200" t="s">
        <v>1900</v>
      </c>
      <c r="Z1200">
        <v>80</v>
      </c>
      <c r="AB1200" t="s">
        <v>41</v>
      </c>
      <c r="AL1200">
        <v>540</v>
      </c>
    </row>
    <row r="1201" spans="1:38" ht="13.25" customHeight="1" x14ac:dyDescent="0.15">
      <c r="A1201" t="s">
        <v>31</v>
      </c>
      <c r="B1201" t="s">
        <v>30</v>
      </c>
      <c r="C1201" s="6" t="s">
        <v>32</v>
      </c>
      <c r="D1201" s="6" t="s">
        <v>33</v>
      </c>
      <c r="E1201" s="6" t="s">
        <v>34</v>
      </c>
      <c r="F1201" s="6" t="s">
        <v>35</v>
      </c>
      <c r="G1201" s="6" t="s">
        <v>35</v>
      </c>
      <c r="I1201" t="str">
        <f t="shared" si="98"/>
        <v>2020-01-01</v>
      </c>
      <c r="J1201">
        <v>2020</v>
      </c>
      <c r="M1201" t="s">
        <v>219</v>
      </c>
      <c r="N1201" t="s">
        <v>221</v>
      </c>
      <c r="O1201">
        <v>2</v>
      </c>
      <c r="P1201">
        <v>1</v>
      </c>
      <c r="Q1201" t="str">
        <f t="shared" si="95"/>
        <v>WR.2</v>
      </c>
      <c r="R1201" t="str">
        <f t="shared" si="96"/>
        <v>WR.2.1</v>
      </c>
      <c r="S1201" t="s">
        <v>1925</v>
      </c>
      <c r="T1201">
        <v>7618089</v>
      </c>
      <c r="V1201" t="s">
        <v>222</v>
      </c>
      <c r="W1201">
        <f>T1201</f>
        <v>7618089</v>
      </c>
      <c r="X1201" t="s">
        <v>222</v>
      </c>
      <c r="Y1201" t="s">
        <v>1900</v>
      </c>
      <c r="Z1201">
        <v>75</v>
      </c>
      <c r="AB1201" t="s">
        <v>41</v>
      </c>
      <c r="AL1201">
        <v>118</v>
      </c>
    </row>
  </sheetData>
  <autoFilter ref="A1:AK637" xr:uid="{A3716297-15F1-4E9A-8F8D-B5765DB48708}">
    <sortState xmlns:xlrd2="http://schemas.microsoft.com/office/spreadsheetml/2017/richdata2" ref="A2:AK637">
      <sortCondition ref="A1:A637"/>
    </sortState>
  </autoFilter>
  <hyperlinks>
    <hyperlink ref="Y202" r:id="rId1" xr:uid="{ABB1F713-B55B-4B9A-971D-A2DDA95AA35D}"/>
    <hyperlink ref="Y201" r:id="rId2" xr:uid="{0A552A98-9B6B-45B2-9B8D-8EAC714A7635}"/>
    <hyperlink ref="Y200" r:id="rId3" xr:uid="{8B4FB23A-AE37-44F8-9138-23B428E2A5F1}"/>
    <hyperlink ref="Y113" r:id="rId4" xr:uid="{0950330A-2345-4656-B215-2D4EF3A31FE3}"/>
    <hyperlink ref="AA109" r:id="rId5" xr:uid="{2FE0B383-E572-47EC-A81D-F64090D059AE}"/>
    <hyperlink ref="Y62" r:id="rId6" xr:uid="{41CDF11B-CAEA-004F-9433-ACE354992DD7}"/>
    <hyperlink ref="AA58" r:id="rId7" xr:uid="{754620FD-640C-5C4F-87A4-7E8EC9383327}"/>
  </hyperlinks>
  <pageMargins left="0.7" right="0.7" top="0.75" bottom="0.75" header="0.3" footer="0.3"/>
  <pageSetup scale="31" fitToWidth="2" fitToHeight="7" orientation="landscape"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5C6A6-C629-BD44-B526-5E2192FDED60}">
  <dimension ref="A1:B35"/>
  <sheetViews>
    <sheetView zoomScale="150" zoomScaleNormal="150" workbookViewId="0">
      <selection activeCell="B10" sqref="B10"/>
    </sheetView>
  </sheetViews>
  <sheetFormatPr baseColWidth="10" defaultRowHeight="13" x14ac:dyDescent="0.15"/>
  <cols>
    <col min="1" max="1" width="28.5" customWidth="1"/>
    <col min="2" max="2" width="31.83203125" bestFit="1" customWidth="1"/>
  </cols>
  <sheetData>
    <row r="1" spans="1:2" x14ac:dyDescent="0.15">
      <c r="A1" t="s">
        <v>1896</v>
      </c>
      <c r="B1" t="s">
        <v>12</v>
      </c>
    </row>
    <row r="2" spans="1:2" x14ac:dyDescent="0.15">
      <c r="A2" t="s">
        <v>828</v>
      </c>
      <c r="B2" t="s">
        <v>657</v>
      </c>
    </row>
    <row r="3" spans="1:2" x14ac:dyDescent="0.15">
      <c r="A3" t="s">
        <v>829</v>
      </c>
      <c r="B3" t="s">
        <v>719</v>
      </c>
    </row>
    <row r="4" spans="1:2" x14ac:dyDescent="0.15">
      <c r="A4" t="s">
        <v>830</v>
      </c>
      <c r="B4" t="s">
        <v>687</v>
      </c>
    </row>
    <row r="5" spans="1:2" x14ac:dyDescent="0.15">
      <c r="A5" t="s">
        <v>831</v>
      </c>
      <c r="B5" t="s">
        <v>566</v>
      </c>
    </row>
    <row r="6" spans="1:2" x14ac:dyDescent="0.15">
      <c r="A6" t="s">
        <v>832</v>
      </c>
      <c r="B6" t="s">
        <v>705</v>
      </c>
    </row>
    <row r="7" spans="1:2" x14ac:dyDescent="0.15">
      <c r="A7" t="s">
        <v>833</v>
      </c>
      <c r="B7" t="s">
        <v>697</v>
      </c>
    </row>
    <row r="8" spans="1:2" x14ac:dyDescent="0.15">
      <c r="A8" t="s">
        <v>1984</v>
      </c>
      <c r="B8" s="55" t="s">
        <v>2004</v>
      </c>
    </row>
    <row r="9" spans="1:2" x14ac:dyDescent="0.15">
      <c r="A9" t="s">
        <v>1985</v>
      </c>
      <c r="B9" s="55" t="s">
        <v>2005</v>
      </c>
    </row>
    <row r="10" spans="1:2" x14ac:dyDescent="0.15">
      <c r="A10" t="s">
        <v>834</v>
      </c>
      <c r="B10" t="s">
        <v>319</v>
      </c>
    </row>
    <row r="11" spans="1:2" x14ac:dyDescent="0.15">
      <c r="A11" t="s">
        <v>835</v>
      </c>
      <c r="B11" t="s">
        <v>682</v>
      </c>
    </row>
    <row r="12" spans="1:2" x14ac:dyDescent="0.15">
      <c r="A12" t="s">
        <v>836</v>
      </c>
      <c r="B12" t="s">
        <v>654</v>
      </c>
    </row>
    <row r="13" spans="1:2" x14ac:dyDescent="0.15">
      <c r="A13" t="s">
        <v>837</v>
      </c>
      <c r="B13" t="s">
        <v>372</v>
      </c>
    </row>
    <row r="14" spans="1:2" x14ac:dyDescent="0.15">
      <c r="A14" t="s">
        <v>838</v>
      </c>
      <c r="B14" t="s">
        <v>677</v>
      </c>
    </row>
    <row r="15" spans="1:2" x14ac:dyDescent="0.15">
      <c r="A15" t="s">
        <v>839</v>
      </c>
      <c r="B15" t="s">
        <v>722</v>
      </c>
    </row>
    <row r="16" spans="1:2" x14ac:dyDescent="0.15">
      <c r="A16" t="s">
        <v>840</v>
      </c>
      <c r="B16" t="s">
        <v>380</v>
      </c>
    </row>
    <row r="17" spans="1:2" x14ac:dyDescent="0.15">
      <c r="A17" t="s">
        <v>841</v>
      </c>
      <c r="B17" t="s">
        <v>681</v>
      </c>
    </row>
    <row r="18" spans="1:2" x14ac:dyDescent="0.15">
      <c r="A18" t="s">
        <v>842</v>
      </c>
      <c r="B18" t="s">
        <v>630</v>
      </c>
    </row>
    <row r="19" spans="1:2" x14ac:dyDescent="0.15">
      <c r="A19" t="s">
        <v>843</v>
      </c>
      <c r="B19" t="s">
        <v>651</v>
      </c>
    </row>
    <row r="20" spans="1:2" x14ac:dyDescent="0.15">
      <c r="A20" t="s">
        <v>844</v>
      </c>
      <c r="B20" t="s">
        <v>559</v>
      </c>
    </row>
    <row r="21" spans="1:2" x14ac:dyDescent="0.15">
      <c r="A21" t="s">
        <v>845</v>
      </c>
      <c r="B21" t="s">
        <v>685</v>
      </c>
    </row>
    <row r="22" spans="1:2" x14ac:dyDescent="0.15">
      <c r="A22" t="s">
        <v>846</v>
      </c>
      <c r="B22" t="s">
        <v>344</v>
      </c>
    </row>
    <row r="23" spans="1:2" x14ac:dyDescent="0.15">
      <c r="A23" t="s">
        <v>1986</v>
      </c>
      <c r="B23" t="s">
        <v>1987</v>
      </c>
    </row>
    <row r="24" spans="1:2" x14ac:dyDescent="0.15">
      <c r="A24" t="s">
        <v>1883</v>
      </c>
      <c r="B24" t="s">
        <v>1883</v>
      </c>
    </row>
    <row r="25" spans="1:2" x14ac:dyDescent="0.15">
      <c r="A25" t="s">
        <v>1884</v>
      </c>
      <c r="B25" t="s">
        <v>1884</v>
      </c>
    </row>
    <row r="26" spans="1:2" x14ac:dyDescent="0.15">
      <c r="A26" t="s">
        <v>847</v>
      </c>
      <c r="B26" t="s">
        <v>1944</v>
      </c>
    </row>
    <row r="27" spans="1:2" x14ac:dyDescent="0.15">
      <c r="A27" t="s">
        <v>848</v>
      </c>
      <c r="B27" t="s">
        <v>1947</v>
      </c>
    </row>
    <row r="28" spans="1:2" x14ac:dyDescent="0.15">
      <c r="A28" t="s">
        <v>1994</v>
      </c>
      <c r="B28" t="s">
        <v>1921</v>
      </c>
    </row>
    <row r="29" spans="1:2" x14ac:dyDescent="0.15">
      <c r="A29" t="s">
        <v>1885</v>
      </c>
      <c r="B29" t="s">
        <v>1885</v>
      </c>
    </row>
    <row r="30" spans="1:2" x14ac:dyDescent="0.15">
      <c r="A30" t="s">
        <v>849</v>
      </c>
      <c r="B30" t="s">
        <v>849</v>
      </c>
    </row>
    <row r="31" spans="1:2" x14ac:dyDescent="0.15">
      <c r="A31" t="s">
        <v>850</v>
      </c>
      <c r="B31" t="s">
        <v>850</v>
      </c>
    </row>
    <row r="32" spans="1:2" x14ac:dyDescent="0.15">
      <c r="A32" t="s">
        <v>851</v>
      </c>
      <c r="B32" t="s">
        <v>401</v>
      </c>
    </row>
    <row r="33" spans="1:2" x14ac:dyDescent="0.15">
      <c r="A33" t="s">
        <v>852</v>
      </c>
      <c r="B33" t="s">
        <v>225</v>
      </c>
    </row>
    <row r="34" spans="1:2" x14ac:dyDescent="0.15">
      <c r="A34" t="s">
        <v>853</v>
      </c>
      <c r="B34" t="s">
        <v>674</v>
      </c>
    </row>
    <row r="35" spans="1:2" x14ac:dyDescent="0.15">
      <c r="A35" t="s">
        <v>854</v>
      </c>
      <c r="B35" t="s">
        <v>1930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92943-EB96-B74F-8465-30C68525B13D}">
  <dimension ref="A1:B149"/>
  <sheetViews>
    <sheetView topLeftCell="A80" zoomScale="150" zoomScaleNormal="150" workbookViewId="0">
      <selection activeCell="A123" sqref="A123:XFD123"/>
    </sheetView>
  </sheetViews>
  <sheetFormatPr baseColWidth="10" defaultRowHeight="13" x14ac:dyDescent="0.15"/>
  <cols>
    <col min="1" max="1" width="13.83203125" customWidth="1"/>
    <col min="2" max="2" width="80.6640625" bestFit="1" customWidth="1"/>
  </cols>
  <sheetData>
    <row r="1" spans="1:2" x14ac:dyDescent="0.15">
      <c r="A1" t="s">
        <v>777</v>
      </c>
      <c r="B1" t="s">
        <v>1897</v>
      </c>
    </row>
    <row r="2" spans="1:2" x14ac:dyDescent="0.15">
      <c r="A2" t="s">
        <v>105</v>
      </c>
      <c r="B2" t="s">
        <v>668</v>
      </c>
    </row>
    <row r="3" spans="1:2" x14ac:dyDescent="0.15">
      <c r="A3" t="s">
        <v>111</v>
      </c>
      <c r="B3" t="s">
        <v>660</v>
      </c>
    </row>
    <row r="4" spans="1:2" x14ac:dyDescent="0.15">
      <c r="A4" t="s">
        <v>115</v>
      </c>
      <c r="B4" t="s">
        <v>116</v>
      </c>
    </row>
    <row r="5" spans="1:2" x14ac:dyDescent="0.15">
      <c r="A5" t="s">
        <v>117</v>
      </c>
      <c r="B5" t="s">
        <v>118</v>
      </c>
    </row>
    <row r="6" spans="1:2" x14ac:dyDescent="0.15">
      <c r="A6" t="s">
        <v>119</v>
      </c>
      <c r="B6" t="s">
        <v>120</v>
      </c>
    </row>
    <row r="7" spans="1:2" x14ac:dyDescent="0.15">
      <c r="A7" t="s">
        <v>163</v>
      </c>
      <c r="B7" t="s">
        <v>666</v>
      </c>
    </row>
    <row r="8" spans="1:2" x14ac:dyDescent="0.15">
      <c r="A8" t="s">
        <v>169</v>
      </c>
      <c r="B8" t="s">
        <v>170</v>
      </c>
    </row>
    <row r="9" spans="1:2" x14ac:dyDescent="0.15">
      <c r="A9" t="s">
        <v>172</v>
      </c>
      <c r="B9" t="s">
        <v>173</v>
      </c>
    </row>
    <row r="10" spans="1:2" x14ac:dyDescent="0.15">
      <c r="A10" t="s">
        <v>175</v>
      </c>
      <c r="B10" t="s">
        <v>176</v>
      </c>
    </row>
    <row r="11" spans="1:2" x14ac:dyDescent="0.15">
      <c r="A11" t="s">
        <v>178</v>
      </c>
      <c r="B11" t="s">
        <v>179</v>
      </c>
    </row>
    <row r="12" spans="1:2" x14ac:dyDescent="0.15">
      <c r="A12" t="s">
        <v>181</v>
      </c>
      <c r="B12" t="s">
        <v>667</v>
      </c>
    </row>
    <row r="13" spans="1:2" x14ac:dyDescent="0.15">
      <c r="A13" t="s">
        <v>186</v>
      </c>
      <c r="B13" t="s">
        <v>187</v>
      </c>
    </row>
    <row r="14" spans="1:2" x14ac:dyDescent="0.15">
      <c r="A14" t="s">
        <v>189</v>
      </c>
      <c r="B14" t="s">
        <v>190</v>
      </c>
    </row>
    <row r="15" spans="1:2" x14ac:dyDescent="0.15">
      <c r="A15" t="s">
        <v>192</v>
      </c>
      <c r="B15" t="s">
        <v>193</v>
      </c>
    </row>
    <row r="16" spans="1:2" x14ac:dyDescent="0.15">
      <c r="A16" t="s">
        <v>195</v>
      </c>
      <c r="B16" t="s">
        <v>196</v>
      </c>
    </row>
    <row r="17" spans="1:2" x14ac:dyDescent="0.15">
      <c r="A17" t="s">
        <v>198</v>
      </c>
      <c r="B17" t="s">
        <v>199</v>
      </c>
    </row>
    <row r="18" spans="1:2" x14ac:dyDescent="0.15">
      <c r="A18" t="s">
        <v>201</v>
      </c>
      <c r="B18" t="s">
        <v>202</v>
      </c>
    </row>
    <row r="19" spans="1:2" x14ac:dyDescent="0.15">
      <c r="A19" t="s">
        <v>1953</v>
      </c>
      <c r="B19" t="s">
        <v>1922</v>
      </c>
    </row>
    <row r="20" spans="1:2" x14ac:dyDescent="0.15">
      <c r="A20" t="s">
        <v>1955</v>
      </c>
      <c r="B20" t="s">
        <v>213</v>
      </c>
    </row>
    <row r="21" spans="1:2" x14ac:dyDescent="0.15">
      <c r="A21" t="s">
        <v>1956</v>
      </c>
      <c r="B21" t="s">
        <v>214</v>
      </c>
    </row>
    <row r="22" spans="1:2" x14ac:dyDescent="0.15">
      <c r="A22" t="s">
        <v>1959</v>
      </c>
      <c r="B22" t="s">
        <v>215</v>
      </c>
    </row>
    <row r="23" spans="1:2" x14ac:dyDescent="0.15">
      <c r="A23" t="s">
        <v>1961</v>
      </c>
      <c r="B23" t="s">
        <v>216</v>
      </c>
    </row>
    <row r="24" spans="1:2" x14ac:dyDescent="0.15">
      <c r="A24" t="s">
        <v>1962</v>
      </c>
      <c r="B24" t="s">
        <v>217</v>
      </c>
    </row>
    <row r="25" spans="1:2" x14ac:dyDescent="0.15">
      <c r="A25" t="s">
        <v>109</v>
      </c>
      <c r="B25" t="s">
        <v>659</v>
      </c>
    </row>
    <row r="26" spans="1:2" x14ac:dyDescent="0.15">
      <c r="A26" t="s">
        <v>113</v>
      </c>
      <c r="B26" t="s">
        <v>661</v>
      </c>
    </row>
    <row r="27" spans="1:2" x14ac:dyDescent="0.15">
      <c r="A27" t="s">
        <v>1931</v>
      </c>
      <c r="B27" t="s">
        <v>2006</v>
      </c>
    </row>
    <row r="28" spans="1:2" x14ac:dyDescent="0.15">
      <c r="A28" t="s">
        <v>617</v>
      </c>
      <c r="B28" t="s">
        <v>727</v>
      </c>
    </row>
    <row r="29" spans="1:2" x14ac:dyDescent="0.15">
      <c r="A29" t="s">
        <v>591</v>
      </c>
      <c r="B29" t="s">
        <v>720</v>
      </c>
    </row>
    <row r="30" spans="1:2" x14ac:dyDescent="0.15">
      <c r="A30" t="s">
        <v>594</v>
      </c>
      <c r="B30" t="s">
        <v>721</v>
      </c>
    </row>
    <row r="31" spans="1:2" x14ac:dyDescent="0.15">
      <c r="A31" t="s">
        <v>1932</v>
      </c>
      <c r="B31" t="s">
        <v>2003</v>
      </c>
    </row>
    <row r="32" spans="1:2" x14ac:dyDescent="0.15">
      <c r="A32" t="s">
        <v>444</v>
      </c>
      <c r="B32" t="s">
        <v>688</v>
      </c>
    </row>
    <row r="33" spans="1:2" x14ac:dyDescent="0.15">
      <c r="A33" t="s">
        <v>447</v>
      </c>
      <c r="B33" t="s">
        <v>689</v>
      </c>
    </row>
    <row r="34" spans="1:2" x14ac:dyDescent="0.15">
      <c r="A34" t="s">
        <v>538</v>
      </c>
      <c r="B34" t="s">
        <v>686</v>
      </c>
    </row>
    <row r="35" spans="1:2" x14ac:dyDescent="0.15">
      <c r="A35" t="s">
        <v>541</v>
      </c>
      <c r="B35" t="s">
        <v>714</v>
      </c>
    </row>
    <row r="36" spans="1:2" x14ac:dyDescent="0.15">
      <c r="A36" t="s">
        <v>497</v>
      </c>
      <c r="B36" t="s">
        <v>567</v>
      </c>
    </row>
    <row r="37" spans="1:2" x14ac:dyDescent="0.15">
      <c r="A37" t="s">
        <v>503</v>
      </c>
      <c r="B37" t="s">
        <v>568</v>
      </c>
    </row>
    <row r="38" spans="1:2" x14ac:dyDescent="0.15">
      <c r="A38" t="s">
        <v>507</v>
      </c>
      <c r="B38" t="s">
        <v>569</v>
      </c>
    </row>
    <row r="39" spans="1:2" x14ac:dyDescent="0.15">
      <c r="A39" t="s">
        <v>552</v>
      </c>
      <c r="B39" t="s">
        <v>715</v>
      </c>
    </row>
    <row r="40" spans="1:2" x14ac:dyDescent="0.15">
      <c r="A40" t="s">
        <v>493</v>
      </c>
      <c r="B40" t="s">
        <v>706</v>
      </c>
    </row>
    <row r="41" spans="1:2" x14ac:dyDescent="0.15">
      <c r="A41" t="s">
        <v>495</v>
      </c>
      <c r="B41" t="s">
        <v>707</v>
      </c>
    </row>
    <row r="42" spans="1:2" x14ac:dyDescent="0.15">
      <c r="A42" t="s">
        <v>516</v>
      </c>
      <c r="B42" t="s">
        <v>708</v>
      </c>
    </row>
    <row r="43" spans="1:2" x14ac:dyDescent="0.15">
      <c r="A43" t="s">
        <v>521</v>
      </c>
      <c r="B43" t="s">
        <v>709</v>
      </c>
    </row>
    <row r="44" spans="1:2" x14ac:dyDescent="0.15">
      <c r="A44" t="s">
        <v>523</v>
      </c>
      <c r="B44" t="s">
        <v>710</v>
      </c>
    </row>
    <row r="45" spans="1:2" x14ac:dyDescent="0.15">
      <c r="A45" t="s">
        <v>526</v>
      </c>
      <c r="B45" t="s">
        <v>711</v>
      </c>
    </row>
    <row r="46" spans="1:2" x14ac:dyDescent="0.15">
      <c r="A46" t="s">
        <v>475</v>
      </c>
      <c r="B46" t="s">
        <v>698</v>
      </c>
    </row>
    <row r="47" spans="1:2" x14ac:dyDescent="0.15">
      <c r="A47" t="s">
        <v>478</v>
      </c>
      <c r="B47" t="s">
        <v>699</v>
      </c>
    </row>
    <row r="48" spans="1:2" x14ac:dyDescent="0.15">
      <c r="A48" t="s">
        <v>480</v>
      </c>
      <c r="B48" t="s">
        <v>700</v>
      </c>
    </row>
    <row r="49" spans="1:2" x14ac:dyDescent="0.15">
      <c r="A49" t="s">
        <v>482</v>
      </c>
      <c r="B49" t="s">
        <v>701</v>
      </c>
    </row>
    <row r="50" spans="1:2" x14ac:dyDescent="0.15">
      <c r="A50" t="s">
        <v>485</v>
      </c>
      <c r="B50" t="s">
        <v>702</v>
      </c>
    </row>
    <row r="51" spans="1:2" x14ac:dyDescent="0.15">
      <c r="A51" t="s">
        <v>488</v>
      </c>
      <c r="B51" t="s">
        <v>703</v>
      </c>
    </row>
    <row r="52" spans="1:2" x14ac:dyDescent="0.15">
      <c r="A52" t="s">
        <v>491</v>
      </c>
      <c r="B52" t="s">
        <v>704</v>
      </c>
    </row>
    <row r="53" spans="1:2" x14ac:dyDescent="0.15">
      <c r="A53" t="s">
        <v>530</v>
      </c>
      <c r="B53" t="s">
        <v>712</v>
      </c>
    </row>
    <row r="54" spans="1:2" x14ac:dyDescent="0.15">
      <c r="A54" t="s">
        <v>29</v>
      </c>
      <c r="B54" t="s">
        <v>1890</v>
      </c>
    </row>
    <row r="55" spans="1:2" x14ac:dyDescent="0.15">
      <c r="A55" t="s">
        <v>1996</v>
      </c>
      <c r="B55" t="s">
        <v>218</v>
      </c>
    </row>
    <row r="56" spans="1:2" x14ac:dyDescent="0.15">
      <c r="A56" t="s">
        <v>1938</v>
      </c>
      <c r="B56" t="s">
        <v>1997</v>
      </c>
    </row>
    <row r="57" spans="1:2" x14ac:dyDescent="0.15">
      <c r="A57" t="s">
        <v>60</v>
      </c>
      <c r="B57" t="s">
        <v>645</v>
      </c>
    </row>
    <row r="58" spans="1:2" x14ac:dyDescent="0.15">
      <c r="A58" t="s">
        <v>62</v>
      </c>
      <c r="B58" t="s">
        <v>647</v>
      </c>
    </row>
    <row r="59" spans="1:2" x14ac:dyDescent="0.15">
      <c r="A59" t="s">
        <v>64</v>
      </c>
      <c r="B59" t="s">
        <v>649</v>
      </c>
    </row>
    <row r="60" spans="1:2" x14ac:dyDescent="0.15">
      <c r="A60" t="s">
        <v>46</v>
      </c>
      <c r="B60" t="s">
        <v>631</v>
      </c>
    </row>
    <row r="61" spans="1:2" x14ac:dyDescent="0.15">
      <c r="A61" t="s">
        <v>1940</v>
      </c>
      <c r="B61" s="54" t="s">
        <v>1928</v>
      </c>
    </row>
    <row r="62" spans="1:2" x14ac:dyDescent="0.15">
      <c r="A62" t="s">
        <v>48</v>
      </c>
      <c r="B62" t="s">
        <v>632</v>
      </c>
    </row>
    <row r="63" spans="1:2" x14ac:dyDescent="0.15">
      <c r="A63" t="s">
        <v>50</v>
      </c>
      <c r="B63" t="s">
        <v>635</v>
      </c>
    </row>
    <row r="64" spans="1:2" x14ac:dyDescent="0.15">
      <c r="A64" t="s">
        <v>52</v>
      </c>
      <c r="B64" t="s">
        <v>637</v>
      </c>
    </row>
    <row r="65" spans="1:2" x14ac:dyDescent="0.15">
      <c r="A65" t="s">
        <v>54</v>
      </c>
      <c r="B65" t="s">
        <v>639</v>
      </c>
    </row>
    <row r="66" spans="1:2" x14ac:dyDescent="0.15">
      <c r="A66" t="s">
        <v>56</v>
      </c>
      <c r="B66" t="s">
        <v>641</v>
      </c>
    </row>
    <row r="67" spans="1:2" x14ac:dyDescent="0.15">
      <c r="A67" t="s">
        <v>58</v>
      </c>
      <c r="B67" t="s">
        <v>643</v>
      </c>
    </row>
    <row r="68" spans="1:2" x14ac:dyDescent="0.15">
      <c r="A68" t="s">
        <v>66</v>
      </c>
      <c r="B68" s="54" t="s">
        <v>1895</v>
      </c>
    </row>
    <row r="69" spans="1:2" x14ac:dyDescent="0.15">
      <c r="A69" t="s">
        <v>403</v>
      </c>
      <c r="B69" t="s">
        <v>560</v>
      </c>
    </row>
    <row r="70" spans="1:2" x14ac:dyDescent="0.15">
      <c r="A70" t="s">
        <v>423</v>
      </c>
      <c r="B70" t="s">
        <v>424</v>
      </c>
    </row>
    <row r="71" spans="1:2" x14ac:dyDescent="0.15">
      <c r="A71" t="s">
        <v>426</v>
      </c>
      <c r="B71" t="s">
        <v>427</v>
      </c>
    </row>
    <row r="72" spans="1:2" x14ac:dyDescent="0.15">
      <c r="A72" t="s">
        <v>430</v>
      </c>
      <c r="B72" t="s">
        <v>431</v>
      </c>
    </row>
    <row r="73" spans="1:2" x14ac:dyDescent="0.15">
      <c r="A73" t="s">
        <v>1988</v>
      </c>
      <c r="B73" s="55" t="s">
        <v>1923</v>
      </c>
    </row>
    <row r="74" spans="1:2" x14ac:dyDescent="0.15">
      <c r="A74" t="s">
        <v>1989</v>
      </c>
      <c r="B74" s="55" t="s">
        <v>1941</v>
      </c>
    </row>
    <row r="75" spans="1:2" x14ac:dyDescent="0.15">
      <c r="A75" t="s">
        <v>1990</v>
      </c>
      <c r="B75" s="55" t="s">
        <v>1942</v>
      </c>
    </row>
    <row r="76" spans="1:2" x14ac:dyDescent="0.15">
      <c r="A76" t="s">
        <v>1991</v>
      </c>
      <c r="B76" s="55" t="s">
        <v>1943</v>
      </c>
    </row>
    <row r="77" spans="1:2" x14ac:dyDescent="0.15">
      <c r="A77" t="s">
        <v>511</v>
      </c>
      <c r="B77" t="s">
        <v>563</v>
      </c>
    </row>
    <row r="78" spans="1:2" x14ac:dyDescent="0.15">
      <c r="A78" t="s">
        <v>442</v>
      </c>
      <c r="B78" t="s">
        <v>686</v>
      </c>
    </row>
    <row r="79" spans="1:2" x14ac:dyDescent="0.15">
      <c r="A79" t="s">
        <v>154</v>
      </c>
      <c r="B79" t="s">
        <v>664</v>
      </c>
    </row>
    <row r="80" spans="1:2" x14ac:dyDescent="0.15">
      <c r="A80" t="s">
        <v>152</v>
      </c>
      <c r="B80" t="s">
        <v>671</v>
      </c>
    </row>
    <row r="81" spans="1:2" x14ac:dyDescent="0.15">
      <c r="A81" t="s">
        <v>774</v>
      </c>
      <c r="B81" t="s">
        <v>663</v>
      </c>
    </row>
    <row r="82" spans="1:2" x14ac:dyDescent="0.15">
      <c r="A82" t="s">
        <v>145</v>
      </c>
      <c r="B82" t="s">
        <v>363</v>
      </c>
    </row>
    <row r="83" spans="1:2" x14ac:dyDescent="0.15">
      <c r="A83" t="s">
        <v>146</v>
      </c>
      <c r="B83" t="s">
        <v>662</v>
      </c>
    </row>
    <row r="84" spans="1:2" x14ac:dyDescent="0.15">
      <c r="A84" t="s">
        <v>468</v>
      </c>
      <c r="B84" t="s">
        <v>694</v>
      </c>
    </row>
    <row r="85" spans="1:2" x14ac:dyDescent="0.15">
      <c r="A85" t="s">
        <v>457</v>
      </c>
      <c r="B85" t="s">
        <v>690</v>
      </c>
    </row>
    <row r="86" spans="1:2" x14ac:dyDescent="0.15">
      <c r="A86" t="s">
        <v>463</v>
      </c>
      <c r="B86" t="s">
        <v>692</v>
      </c>
    </row>
    <row r="87" spans="1:2" x14ac:dyDescent="0.15">
      <c r="A87" t="s">
        <v>460</v>
      </c>
      <c r="B87" t="s">
        <v>691</v>
      </c>
    </row>
    <row r="88" spans="1:2" x14ac:dyDescent="0.15">
      <c r="A88" t="s">
        <v>781</v>
      </c>
      <c r="B88" t="s">
        <v>693</v>
      </c>
    </row>
    <row r="89" spans="1:2" x14ac:dyDescent="0.15">
      <c r="A89" t="s">
        <v>156</v>
      </c>
      <c r="B89" t="s">
        <v>665</v>
      </c>
    </row>
    <row r="90" spans="1:2" x14ac:dyDescent="0.15">
      <c r="A90" t="s">
        <v>450</v>
      </c>
      <c r="B90" t="s">
        <v>451</v>
      </c>
    </row>
    <row r="91" spans="1:2" x14ac:dyDescent="0.15">
      <c r="A91" t="s">
        <v>453</v>
      </c>
      <c r="B91" t="s">
        <v>454</v>
      </c>
    </row>
    <row r="92" spans="1:2" x14ac:dyDescent="0.15">
      <c r="A92" t="s">
        <v>433</v>
      </c>
      <c r="B92" t="s">
        <v>683</v>
      </c>
    </row>
    <row r="93" spans="1:2" x14ac:dyDescent="0.15">
      <c r="A93" t="s">
        <v>436</v>
      </c>
      <c r="B93" t="s">
        <v>684</v>
      </c>
    </row>
    <row r="94" spans="1:2" x14ac:dyDescent="0.15">
      <c r="A94" t="s">
        <v>773</v>
      </c>
      <c r="B94" s="54" t="s">
        <v>1891</v>
      </c>
    </row>
    <row r="95" spans="1:2" x14ac:dyDescent="0.15">
      <c r="A95" t="s">
        <v>86</v>
      </c>
      <c r="B95" t="s">
        <v>652</v>
      </c>
    </row>
    <row r="96" spans="1:2" x14ac:dyDescent="0.15">
      <c r="A96" t="s">
        <v>88</v>
      </c>
      <c r="B96" t="s">
        <v>653</v>
      </c>
    </row>
    <row r="97" spans="1:2" x14ac:dyDescent="0.15">
      <c r="A97" t="s">
        <v>90</v>
      </c>
      <c r="B97" t="s">
        <v>373</v>
      </c>
    </row>
    <row r="98" spans="1:2" x14ac:dyDescent="0.15">
      <c r="A98" t="s">
        <v>70</v>
      </c>
      <c r="B98" t="s">
        <v>374</v>
      </c>
    </row>
    <row r="99" spans="1:2" x14ac:dyDescent="0.15">
      <c r="A99" t="s">
        <v>74</v>
      </c>
      <c r="B99" t="s">
        <v>795</v>
      </c>
    </row>
    <row r="100" spans="1:2" x14ac:dyDescent="0.15">
      <c r="A100" t="s">
        <v>84</v>
      </c>
      <c r="B100" t="s">
        <v>796</v>
      </c>
    </row>
    <row r="101" spans="1:2" x14ac:dyDescent="0.15">
      <c r="A101" t="s">
        <v>411</v>
      </c>
      <c r="B101" t="s">
        <v>678</v>
      </c>
    </row>
    <row r="102" spans="1:2" x14ac:dyDescent="0.15">
      <c r="A102" t="s">
        <v>413</v>
      </c>
      <c r="B102" t="s">
        <v>679</v>
      </c>
    </row>
    <row r="103" spans="1:2" x14ac:dyDescent="0.15">
      <c r="A103" t="s">
        <v>415</v>
      </c>
      <c r="B103" t="s">
        <v>680</v>
      </c>
    </row>
    <row r="104" spans="1:2" x14ac:dyDescent="0.15">
      <c r="A104" t="s">
        <v>408</v>
      </c>
      <c r="B104" t="s">
        <v>409</v>
      </c>
    </row>
    <row r="105" spans="1:2" x14ac:dyDescent="0.15">
      <c r="A105" t="s">
        <v>439</v>
      </c>
      <c r="B105" t="s">
        <v>440</v>
      </c>
    </row>
    <row r="106" spans="1:2" x14ac:dyDescent="0.15">
      <c r="A106" t="s">
        <v>621</v>
      </c>
      <c r="B106" s="53" t="s">
        <v>1892</v>
      </c>
    </row>
    <row r="107" spans="1:2" x14ac:dyDescent="0.15">
      <c r="A107" t="s">
        <v>598</v>
      </c>
      <c r="B107" s="53" t="s">
        <v>1893</v>
      </c>
    </row>
    <row r="108" spans="1:2" x14ac:dyDescent="0.15">
      <c r="A108" t="s">
        <v>406</v>
      </c>
      <c r="B108" s="55" t="s">
        <v>1894</v>
      </c>
    </row>
    <row r="109" spans="1:2" x14ac:dyDescent="0.15">
      <c r="A109" t="s">
        <v>42</v>
      </c>
      <c r="B109" t="s">
        <v>43</v>
      </c>
    </row>
    <row r="110" spans="1:2" x14ac:dyDescent="0.15">
      <c r="A110" t="s">
        <v>44</v>
      </c>
      <c r="B110" t="s">
        <v>45</v>
      </c>
    </row>
    <row r="111" spans="1:2" x14ac:dyDescent="0.15">
      <c r="A111" t="s">
        <v>417</v>
      </c>
      <c r="B111" t="s">
        <v>678</v>
      </c>
    </row>
    <row r="112" spans="1:2" x14ac:dyDescent="0.15">
      <c r="A112" t="s">
        <v>419</v>
      </c>
      <c r="B112" t="s">
        <v>679</v>
      </c>
    </row>
    <row r="113" spans="1:2" x14ac:dyDescent="0.15">
      <c r="A113" t="s">
        <v>421</v>
      </c>
      <c r="B113" t="s">
        <v>680</v>
      </c>
    </row>
    <row r="114" spans="1:2" x14ac:dyDescent="0.15">
      <c r="A114" t="s">
        <v>1886</v>
      </c>
      <c r="B114" t="s">
        <v>1886</v>
      </c>
    </row>
    <row r="115" spans="1:2" x14ac:dyDescent="0.15">
      <c r="A115" t="s">
        <v>1998</v>
      </c>
      <c r="B115" t="s">
        <v>122</v>
      </c>
    </row>
    <row r="116" spans="1:2" x14ac:dyDescent="0.15">
      <c r="A116" t="s">
        <v>127</v>
      </c>
      <c r="B116" s="54" t="s">
        <v>1945</v>
      </c>
    </row>
    <row r="117" spans="1:2" x14ac:dyDescent="0.15">
      <c r="A117" t="s">
        <v>131</v>
      </c>
      <c r="B117" s="54" t="s">
        <v>1946</v>
      </c>
    </row>
    <row r="118" spans="1:2" x14ac:dyDescent="0.15">
      <c r="A118" t="s">
        <v>1950</v>
      </c>
      <c r="B118" s="54" t="s">
        <v>1921</v>
      </c>
    </row>
    <row r="119" spans="1:2" x14ac:dyDescent="0.15">
      <c r="A119" t="s">
        <v>125</v>
      </c>
      <c r="B119" s="54" t="s">
        <v>1948</v>
      </c>
    </row>
    <row r="120" spans="1:2" x14ac:dyDescent="0.15">
      <c r="A120" t="s">
        <v>129</v>
      </c>
      <c r="B120" s="54" t="s">
        <v>1951</v>
      </c>
    </row>
    <row r="121" spans="1:2" x14ac:dyDescent="0.15">
      <c r="A121" t="s">
        <v>1995</v>
      </c>
      <c r="B121" s="54" t="s">
        <v>1949</v>
      </c>
    </row>
    <row r="122" spans="1:2" x14ac:dyDescent="0.15">
      <c r="A122" t="s">
        <v>624</v>
      </c>
      <c r="B122" t="s">
        <v>624</v>
      </c>
    </row>
    <row r="123" spans="1:2" x14ac:dyDescent="0.15">
      <c r="A123" t="s">
        <v>626</v>
      </c>
      <c r="B123" t="s">
        <v>626</v>
      </c>
    </row>
    <row r="124" spans="1:2" x14ac:dyDescent="0.15">
      <c r="A124" t="s">
        <v>229</v>
      </c>
      <c r="B124" t="s">
        <v>675</v>
      </c>
    </row>
    <row r="125" spans="1:2" x14ac:dyDescent="0.15">
      <c r="A125" t="s">
        <v>224</v>
      </c>
      <c r="B125" t="s">
        <v>395</v>
      </c>
    </row>
    <row r="126" spans="1:2" x14ac:dyDescent="0.15">
      <c r="A126" s="53" t="s">
        <v>1965</v>
      </c>
      <c r="B126" s="53" t="s">
        <v>1966</v>
      </c>
    </row>
    <row r="127" spans="1:2" x14ac:dyDescent="0.15">
      <c r="A127" s="53" t="s">
        <v>1967</v>
      </c>
      <c r="B127" s="53" t="s">
        <v>1972</v>
      </c>
    </row>
    <row r="128" spans="1:2" x14ac:dyDescent="0.15">
      <c r="A128" s="53" t="s">
        <v>1968</v>
      </c>
      <c r="B128" s="53" t="s">
        <v>1973</v>
      </c>
    </row>
    <row r="129" spans="1:2" x14ac:dyDescent="0.15">
      <c r="A129" s="53" t="s">
        <v>1969</v>
      </c>
      <c r="B129" s="53" t="s">
        <v>1974</v>
      </c>
    </row>
    <row r="130" spans="1:2" x14ac:dyDescent="0.15">
      <c r="A130" s="53" t="s">
        <v>1970</v>
      </c>
      <c r="B130" s="53" t="s">
        <v>1975</v>
      </c>
    </row>
    <row r="131" spans="1:2" x14ac:dyDescent="0.15">
      <c r="A131" s="53" t="s">
        <v>1971</v>
      </c>
      <c r="B131" s="53" t="s">
        <v>1976</v>
      </c>
    </row>
    <row r="132" spans="1:2" x14ac:dyDescent="0.15">
      <c r="A132" t="s">
        <v>605</v>
      </c>
      <c r="B132" t="s">
        <v>725</v>
      </c>
    </row>
    <row r="133" spans="1:2" x14ac:dyDescent="0.15">
      <c r="A133" t="s">
        <v>473</v>
      </c>
      <c r="B133" t="s">
        <v>696</v>
      </c>
    </row>
    <row r="134" spans="1:2" x14ac:dyDescent="0.15">
      <c r="A134" t="s">
        <v>1999</v>
      </c>
      <c r="B134" t="s">
        <v>1930</v>
      </c>
    </row>
    <row r="135" spans="1:2" x14ac:dyDescent="0.15">
      <c r="A135" t="s">
        <v>2000</v>
      </c>
      <c r="B135" s="53" t="s">
        <v>1983</v>
      </c>
    </row>
    <row r="136" spans="1:2" x14ac:dyDescent="0.15">
      <c r="A136" t="s">
        <v>247</v>
      </c>
      <c r="B136" t="s">
        <v>247</v>
      </c>
    </row>
    <row r="137" spans="1:2" x14ac:dyDescent="0.15">
      <c r="A137" t="s">
        <v>219</v>
      </c>
      <c r="B137" t="s">
        <v>402</v>
      </c>
    </row>
    <row r="138" spans="1:2" x14ac:dyDescent="0.15">
      <c r="A138" s="53" t="s">
        <v>1977</v>
      </c>
      <c r="B138" s="53" t="s">
        <v>1966</v>
      </c>
    </row>
    <row r="139" spans="1:2" x14ac:dyDescent="0.15">
      <c r="A139" s="53" t="s">
        <v>1978</v>
      </c>
      <c r="B139" s="53" t="s">
        <v>1972</v>
      </c>
    </row>
    <row r="140" spans="1:2" x14ac:dyDescent="0.15">
      <c r="A140" s="53" t="s">
        <v>1979</v>
      </c>
      <c r="B140" s="53" t="s">
        <v>1973</v>
      </c>
    </row>
    <row r="141" spans="1:2" x14ac:dyDescent="0.15">
      <c r="A141" s="53" t="s">
        <v>1980</v>
      </c>
      <c r="B141" s="53" t="s">
        <v>1974</v>
      </c>
    </row>
    <row r="142" spans="1:2" x14ac:dyDescent="0.15">
      <c r="A142" s="53" t="s">
        <v>1981</v>
      </c>
      <c r="B142" s="53" t="s">
        <v>1975</v>
      </c>
    </row>
    <row r="143" spans="1:2" x14ac:dyDescent="0.15">
      <c r="A143" s="53" t="s">
        <v>1982</v>
      </c>
      <c r="B143" s="53" t="s">
        <v>1976</v>
      </c>
    </row>
    <row r="144" spans="1:2" x14ac:dyDescent="0.15">
      <c r="A144" t="s">
        <v>601</v>
      </c>
      <c r="B144" t="s">
        <v>724</v>
      </c>
    </row>
    <row r="145" spans="1:2" x14ac:dyDescent="0.15">
      <c r="A145" t="s">
        <v>471</v>
      </c>
      <c r="B145" t="s">
        <v>695</v>
      </c>
    </row>
    <row r="146" spans="1:2" x14ac:dyDescent="0.15">
      <c r="A146" t="s">
        <v>608</v>
      </c>
      <c r="B146" t="s">
        <v>726</v>
      </c>
    </row>
    <row r="147" spans="1:2" x14ac:dyDescent="0.15">
      <c r="A147" t="s">
        <v>610</v>
      </c>
      <c r="B147" t="s">
        <v>726</v>
      </c>
    </row>
    <row r="148" spans="1:2" x14ac:dyDescent="0.15">
      <c r="A148" t="s">
        <v>555</v>
      </c>
      <c r="B148" t="s">
        <v>716</v>
      </c>
    </row>
    <row r="149" spans="1:2" x14ac:dyDescent="0.15">
      <c r="A149" t="s">
        <v>557</v>
      </c>
      <c r="B149" t="s">
        <v>686</v>
      </c>
    </row>
  </sheetData>
  <sortState xmlns:xlrd2="http://schemas.microsoft.com/office/spreadsheetml/2017/richdata2" ref="A2:B149">
    <sortCondition ref="A2:A149"/>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53409-A055-994C-A297-51243F3BD597}">
  <dimension ref="A1:C89"/>
  <sheetViews>
    <sheetView zoomScale="150" zoomScaleNormal="150" workbookViewId="0">
      <selection activeCell="A71" sqref="A71:XFD73"/>
    </sheetView>
  </sheetViews>
  <sheetFormatPr baseColWidth="10" defaultRowHeight="13" x14ac:dyDescent="0.15"/>
  <cols>
    <col min="1" max="3" width="25.83203125" customWidth="1"/>
  </cols>
  <sheetData>
    <row r="1" spans="1:3" ht="14" x14ac:dyDescent="0.15">
      <c r="A1" s="3" t="s">
        <v>24</v>
      </c>
      <c r="B1" s="3" t="s">
        <v>25</v>
      </c>
      <c r="C1" s="3" t="s">
        <v>19</v>
      </c>
    </row>
    <row r="2" spans="1:3" x14ac:dyDescent="0.15">
      <c r="A2" t="s">
        <v>292</v>
      </c>
      <c r="B2" t="s">
        <v>293</v>
      </c>
      <c r="C2" s="7" t="s">
        <v>732</v>
      </c>
    </row>
    <row r="3" spans="1:3" x14ac:dyDescent="0.15">
      <c r="A3" t="s">
        <v>292</v>
      </c>
      <c r="B3" t="s">
        <v>335</v>
      </c>
      <c r="C3" s="7" t="s">
        <v>786</v>
      </c>
    </row>
    <row r="4" spans="1:3" x14ac:dyDescent="0.15">
      <c r="A4" t="s">
        <v>292</v>
      </c>
      <c r="B4" t="s">
        <v>351</v>
      </c>
      <c r="C4" s="7" t="s">
        <v>788</v>
      </c>
    </row>
    <row r="5" spans="1:3" x14ac:dyDescent="0.15">
      <c r="A5" t="s">
        <v>292</v>
      </c>
      <c r="B5" t="s">
        <v>359</v>
      </c>
      <c r="C5" s="7" t="s">
        <v>788</v>
      </c>
    </row>
    <row r="6" spans="1:3" x14ac:dyDescent="0.15">
      <c r="A6" t="s">
        <v>292</v>
      </c>
      <c r="B6" t="s">
        <v>366</v>
      </c>
      <c r="C6" s="7" t="s">
        <v>788</v>
      </c>
    </row>
    <row r="7" spans="1:3" x14ac:dyDescent="0.15">
      <c r="A7" t="s">
        <v>292</v>
      </c>
      <c r="B7" t="s">
        <v>388</v>
      </c>
      <c r="C7" s="7" t="s">
        <v>733</v>
      </c>
    </row>
    <row r="8" spans="1:3" x14ac:dyDescent="0.15">
      <c r="A8" t="s">
        <v>292</v>
      </c>
      <c r="B8" t="s">
        <v>389</v>
      </c>
      <c r="C8" s="7" t="s">
        <v>733</v>
      </c>
    </row>
    <row r="9" spans="1:3" x14ac:dyDescent="0.15">
      <c r="A9" t="s">
        <v>292</v>
      </c>
      <c r="B9" t="s">
        <v>616</v>
      </c>
      <c r="C9" s="7" t="s">
        <v>732</v>
      </c>
    </row>
    <row r="10" spans="1:3" x14ac:dyDescent="0.15">
      <c r="A10" t="s">
        <v>292</v>
      </c>
      <c r="B10" t="s">
        <v>618</v>
      </c>
      <c r="C10" s="7" t="s">
        <v>732</v>
      </c>
    </row>
    <row r="11" spans="1:3" x14ac:dyDescent="0.15">
      <c r="A11" t="s">
        <v>292</v>
      </c>
      <c r="B11" t="s">
        <v>619</v>
      </c>
      <c r="C11" s="7" t="s">
        <v>732</v>
      </c>
    </row>
    <row r="12" spans="1:3" x14ac:dyDescent="0.15">
      <c r="A12" t="s">
        <v>292</v>
      </c>
      <c r="B12" t="s">
        <v>620</v>
      </c>
      <c r="C12" s="7" t="s">
        <v>786</v>
      </c>
    </row>
    <row r="13" spans="1:3" x14ac:dyDescent="0.15">
      <c r="A13" t="s">
        <v>292</v>
      </c>
      <c r="B13" t="s">
        <v>623</v>
      </c>
      <c r="C13" s="7" t="s">
        <v>742</v>
      </c>
    </row>
    <row r="14" spans="1:3" x14ac:dyDescent="0.15">
      <c r="A14" t="s">
        <v>292</v>
      </c>
      <c r="B14" t="s">
        <v>625</v>
      </c>
      <c r="C14" s="7" t="s">
        <v>750</v>
      </c>
    </row>
    <row r="15" spans="1:3" x14ac:dyDescent="0.15">
      <c r="A15" t="s">
        <v>292</v>
      </c>
      <c r="B15" t="s">
        <v>627</v>
      </c>
      <c r="C15" s="7" t="s">
        <v>751</v>
      </c>
    </row>
    <row r="16" spans="1:3" x14ac:dyDescent="0.15">
      <c r="A16" t="s">
        <v>292</v>
      </c>
      <c r="B16" t="s">
        <v>629</v>
      </c>
      <c r="C16" s="7" t="s">
        <v>733</v>
      </c>
    </row>
    <row r="17" spans="1:3" x14ac:dyDescent="0.15">
      <c r="A17" t="s">
        <v>731</v>
      </c>
      <c r="B17" t="s">
        <v>669</v>
      </c>
      <c r="C17" s="7" t="s">
        <v>785</v>
      </c>
    </row>
    <row r="18" spans="1:3" x14ac:dyDescent="0.15">
      <c r="A18" t="s">
        <v>731</v>
      </c>
      <c r="B18" t="s">
        <v>670</v>
      </c>
      <c r="C18" s="7" t="s">
        <v>788</v>
      </c>
    </row>
    <row r="19" spans="1:3" x14ac:dyDescent="0.15">
      <c r="A19" t="s">
        <v>731</v>
      </c>
      <c r="B19" t="s">
        <v>672</v>
      </c>
      <c r="C19" s="7" t="s">
        <v>788</v>
      </c>
    </row>
    <row r="20" spans="1:3" x14ac:dyDescent="0.15">
      <c r="A20" t="s">
        <v>731</v>
      </c>
      <c r="B20" t="s">
        <v>673</v>
      </c>
      <c r="C20" s="7" t="s">
        <v>788</v>
      </c>
    </row>
    <row r="21" spans="1:3" x14ac:dyDescent="0.15">
      <c r="A21" t="s">
        <v>276</v>
      </c>
      <c r="B21" t="s">
        <v>277</v>
      </c>
      <c r="C21" s="7" t="s">
        <v>732</v>
      </c>
    </row>
    <row r="22" spans="1:3" x14ac:dyDescent="0.15">
      <c r="A22" t="s">
        <v>276</v>
      </c>
      <c r="B22" t="s">
        <v>331</v>
      </c>
      <c r="C22" s="7" t="s">
        <v>786</v>
      </c>
    </row>
    <row r="23" spans="1:3" x14ac:dyDescent="0.15">
      <c r="A23" t="s">
        <v>276</v>
      </c>
      <c r="B23" t="s">
        <v>338</v>
      </c>
      <c r="C23" s="7" t="s">
        <v>788</v>
      </c>
    </row>
    <row r="24" spans="1:3" x14ac:dyDescent="0.15">
      <c r="A24" t="s">
        <v>276</v>
      </c>
      <c r="B24" t="s">
        <v>348</v>
      </c>
      <c r="C24" s="7" t="s">
        <v>788</v>
      </c>
    </row>
    <row r="25" spans="1:3" x14ac:dyDescent="0.15">
      <c r="A25" t="s">
        <v>276</v>
      </c>
      <c r="B25" t="s">
        <v>356</v>
      </c>
      <c r="C25" s="7" t="s">
        <v>788</v>
      </c>
    </row>
    <row r="26" spans="1:3" x14ac:dyDescent="0.15">
      <c r="A26" t="s">
        <v>276</v>
      </c>
      <c r="B26" t="s">
        <v>365</v>
      </c>
      <c r="C26" s="7" t="s">
        <v>788</v>
      </c>
    </row>
    <row r="27" spans="1:3" x14ac:dyDescent="0.15">
      <c r="A27" t="s">
        <v>276</v>
      </c>
      <c r="B27" t="s">
        <v>367</v>
      </c>
      <c r="C27" s="7" t="s">
        <v>788</v>
      </c>
    </row>
    <row r="28" spans="1:3" x14ac:dyDescent="0.15">
      <c r="A28" t="s">
        <v>276</v>
      </c>
      <c r="B28" t="s">
        <v>589</v>
      </c>
      <c r="C28" s="7" t="s">
        <v>788</v>
      </c>
    </row>
    <row r="29" spans="1:3" x14ac:dyDescent="0.15">
      <c r="A29" t="s">
        <v>276</v>
      </c>
      <c r="B29" t="s">
        <v>590</v>
      </c>
      <c r="C29" s="7" t="s">
        <v>788</v>
      </c>
    </row>
    <row r="30" spans="1:3" x14ac:dyDescent="0.15">
      <c r="A30" t="s">
        <v>276</v>
      </c>
      <c r="B30" t="s">
        <v>593</v>
      </c>
      <c r="C30" s="7" t="s">
        <v>732</v>
      </c>
    </row>
    <row r="31" spans="1:3" x14ac:dyDescent="0.15">
      <c r="A31" t="s">
        <v>276</v>
      </c>
      <c r="B31" t="s">
        <v>596</v>
      </c>
      <c r="C31" s="7" t="s">
        <v>732</v>
      </c>
    </row>
    <row r="32" spans="1:3" x14ac:dyDescent="0.15">
      <c r="A32" t="s">
        <v>276</v>
      </c>
      <c r="B32" t="s">
        <v>597</v>
      </c>
      <c r="C32" s="7" t="s">
        <v>786</v>
      </c>
    </row>
    <row r="33" spans="1:3" x14ac:dyDescent="0.15">
      <c r="A33" t="s">
        <v>276</v>
      </c>
      <c r="B33" t="s">
        <v>600</v>
      </c>
      <c r="C33" s="7" t="s">
        <v>742</v>
      </c>
    </row>
    <row r="34" spans="1:3" x14ac:dyDescent="0.15">
      <c r="A34" t="s">
        <v>276</v>
      </c>
      <c r="B34" t="s">
        <v>604</v>
      </c>
      <c r="C34" s="7" t="s">
        <v>733</v>
      </c>
    </row>
    <row r="35" spans="1:3" x14ac:dyDescent="0.15">
      <c r="A35" t="s">
        <v>276</v>
      </c>
      <c r="B35" t="s">
        <v>607</v>
      </c>
      <c r="C35" s="7" t="s">
        <v>733</v>
      </c>
    </row>
    <row r="36" spans="1:3" x14ac:dyDescent="0.15">
      <c r="A36" t="s">
        <v>276</v>
      </c>
      <c r="B36" t="s">
        <v>609</v>
      </c>
      <c r="C36" s="7" t="s">
        <v>733</v>
      </c>
    </row>
    <row r="37" spans="1:3" x14ac:dyDescent="0.15">
      <c r="A37" t="s">
        <v>276</v>
      </c>
      <c r="B37" t="s">
        <v>611</v>
      </c>
      <c r="C37" s="7" t="s">
        <v>733</v>
      </c>
    </row>
    <row r="38" spans="1:3" x14ac:dyDescent="0.15">
      <c r="A38" t="s">
        <v>276</v>
      </c>
      <c r="B38" t="s">
        <v>612</v>
      </c>
      <c r="C38" s="7" t="s">
        <v>748</v>
      </c>
    </row>
    <row r="39" spans="1:3" x14ac:dyDescent="0.15">
      <c r="A39" t="s">
        <v>276</v>
      </c>
      <c r="B39" t="s">
        <v>613</v>
      </c>
      <c r="C39" s="7" t="s">
        <v>748</v>
      </c>
    </row>
    <row r="40" spans="1:3" x14ac:dyDescent="0.15">
      <c r="A40" t="s">
        <v>276</v>
      </c>
      <c r="B40" t="s">
        <v>614</v>
      </c>
      <c r="C40" s="7" t="s">
        <v>748</v>
      </c>
    </row>
    <row r="41" spans="1:3" x14ac:dyDescent="0.15">
      <c r="A41" t="s">
        <v>321</v>
      </c>
      <c r="B41" s="32" t="s">
        <v>309</v>
      </c>
      <c r="C41" s="7" t="s">
        <v>786</v>
      </c>
    </row>
    <row r="42" spans="1:3" x14ac:dyDescent="0.15">
      <c r="A42" t="s">
        <v>321</v>
      </c>
      <c r="B42" s="32" t="s">
        <v>342</v>
      </c>
      <c r="C42" s="7" t="s">
        <v>789</v>
      </c>
    </row>
    <row r="43" spans="1:3" x14ac:dyDescent="0.15">
      <c r="A43" t="s">
        <v>321</v>
      </c>
      <c r="B43" s="32" t="s">
        <v>353</v>
      </c>
      <c r="C43" s="7" t="s">
        <v>789</v>
      </c>
    </row>
    <row r="44" spans="1:3" x14ac:dyDescent="0.15">
      <c r="A44" t="s">
        <v>321</v>
      </c>
      <c r="B44" s="32" t="s">
        <v>361</v>
      </c>
      <c r="C44" s="7" t="s">
        <v>789</v>
      </c>
    </row>
    <row r="45" spans="1:3" x14ac:dyDescent="0.15">
      <c r="A45" t="s">
        <v>321</v>
      </c>
      <c r="B45" s="32" t="s">
        <v>391</v>
      </c>
      <c r="C45" s="7" t="s">
        <v>733</v>
      </c>
    </row>
    <row r="46" spans="1:3" x14ac:dyDescent="0.15">
      <c r="A46" t="s">
        <v>321</v>
      </c>
      <c r="B46" s="32" t="s">
        <v>399</v>
      </c>
      <c r="C46" s="7" t="s">
        <v>733</v>
      </c>
    </row>
    <row r="47" spans="1:3" x14ac:dyDescent="0.15">
      <c r="A47" t="s">
        <v>321</v>
      </c>
      <c r="B47" s="32" t="s">
        <v>435</v>
      </c>
      <c r="C47" s="7" t="s">
        <v>786</v>
      </c>
    </row>
    <row r="48" spans="1:3" x14ac:dyDescent="0.15">
      <c r="A48" t="s">
        <v>321</v>
      </c>
      <c r="B48" s="32" t="s">
        <v>438</v>
      </c>
      <c r="C48" s="7" t="s">
        <v>786</v>
      </c>
    </row>
    <row r="49" spans="1:3" x14ac:dyDescent="0.15">
      <c r="A49" t="s">
        <v>321</v>
      </c>
      <c r="B49" s="32" t="s">
        <v>441</v>
      </c>
      <c r="C49" s="7" t="s">
        <v>792</v>
      </c>
    </row>
    <row r="50" spans="1:3" x14ac:dyDescent="0.15">
      <c r="A50" t="s">
        <v>321</v>
      </c>
      <c r="B50" s="32" t="s">
        <v>443</v>
      </c>
      <c r="C50" s="7" t="s">
        <v>742</v>
      </c>
    </row>
    <row r="51" spans="1:3" x14ac:dyDescent="0.15">
      <c r="A51" t="s">
        <v>321</v>
      </c>
      <c r="B51" s="32" t="s">
        <v>446</v>
      </c>
      <c r="C51" s="7" t="s">
        <v>743</v>
      </c>
    </row>
    <row r="52" spans="1:3" x14ac:dyDescent="0.15">
      <c r="A52" t="s">
        <v>321</v>
      </c>
      <c r="B52" s="32" t="s">
        <v>449</v>
      </c>
      <c r="C52" s="7" t="s">
        <v>743</v>
      </c>
    </row>
    <row r="53" spans="1:3" x14ac:dyDescent="0.15">
      <c r="A53" t="s">
        <v>321</v>
      </c>
      <c r="B53" s="32" t="s">
        <v>452</v>
      </c>
      <c r="C53" s="7" t="s">
        <v>789</v>
      </c>
    </row>
    <row r="54" spans="1:3" x14ac:dyDescent="0.15">
      <c r="A54" t="s">
        <v>321</v>
      </c>
      <c r="B54" s="32" t="s">
        <v>456</v>
      </c>
      <c r="C54" s="7" t="s">
        <v>789</v>
      </c>
    </row>
    <row r="55" spans="1:3" x14ac:dyDescent="0.15">
      <c r="A55" t="s">
        <v>321</v>
      </c>
      <c r="B55" s="32" t="s">
        <v>459</v>
      </c>
      <c r="C55" s="7" t="s">
        <v>789</v>
      </c>
    </row>
    <row r="56" spans="1:3" x14ac:dyDescent="0.15">
      <c r="A56" t="s">
        <v>321</v>
      </c>
      <c r="B56" s="32" t="s">
        <v>462</v>
      </c>
      <c r="C56" s="7" t="s">
        <v>789</v>
      </c>
    </row>
    <row r="57" spans="1:3" x14ac:dyDescent="0.15">
      <c r="A57" t="s">
        <v>321</v>
      </c>
      <c r="B57" s="32" t="s">
        <v>465</v>
      </c>
      <c r="C57" s="7" t="s">
        <v>789</v>
      </c>
    </row>
    <row r="58" spans="1:3" x14ac:dyDescent="0.15">
      <c r="A58" t="s">
        <v>321</v>
      </c>
      <c r="B58" s="32" t="s">
        <v>467</v>
      </c>
      <c r="C58" s="7" t="s">
        <v>789</v>
      </c>
    </row>
    <row r="59" spans="1:3" x14ac:dyDescent="0.15">
      <c r="A59" t="s">
        <v>321</v>
      </c>
      <c r="B59" s="32" t="s">
        <v>470</v>
      </c>
      <c r="C59" s="7" t="s">
        <v>789</v>
      </c>
    </row>
    <row r="60" spans="1:3" x14ac:dyDescent="0.15">
      <c r="A60" t="s">
        <v>321</v>
      </c>
      <c r="B60" s="32" t="s">
        <v>472</v>
      </c>
      <c r="C60" s="7" t="s">
        <v>733</v>
      </c>
    </row>
    <row r="61" spans="1:3" x14ac:dyDescent="0.15">
      <c r="A61" t="s">
        <v>321</v>
      </c>
      <c r="B61" s="32" t="s">
        <v>474</v>
      </c>
      <c r="C61" s="7" t="s">
        <v>733</v>
      </c>
    </row>
    <row r="62" spans="1:3" x14ac:dyDescent="0.15">
      <c r="A62" t="s">
        <v>321</v>
      </c>
      <c r="B62" s="32" t="s">
        <v>477</v>
      </c>
      <c r="C62" s="7" t="s">
        <v>744</v>
      </c>
    </row>
    <row r="63" spans="1:3" x14ac:dyDescent="0.15">
      <c r="A63" t="s">
        <v>321</v>
      </c>
      <c r="B63" s="32" t="s">
        <v>479</v>
      </c>
      <c r="C63" s="7" t="s">
        <v>744</v>
      </c>
    </row>
    <row r="64" spans="1:3" x14ac:dyDescent="0.15">
      <c r="A64" t="s">
        <v>321</v>
      </c>
      <c r="B64" s="32" t="s">
        <v>481</v>
      </c>
      <c r="C64" s="7" t="s">
        <v>744</v>
      </c>
    </row>
    <row r="65" spans="1:3" x14ac:dyDescent="0.15">
      <c r="A65" t="s">
        <v>321</v>
      </c>
      <c r="B65" s="32" t="s">
        <v>484</v>
      </c>
      <c r="C65" s="7" t="s">
        <v>745</v>
      </c>
    </row>
    <row r="66" spans="1:3" x14ac:dyDescent="0.15">
      <c r="A66" t="s">
        <v>321</v>
      </c>
      <c r="B66" s="32" t="s">
        <v>487</v>
      </c>
      <c r="C66" s="7" t="s">
        <v>745</v>
      </c>
    </row>
    <row r="67" spans="1:3" x14ac:dyDescent="0.15">
      <c r="A67" t="s">
        <v>321</v>
      </c>
      <c r="B67" s="32" t="s">
        <v>490</v>
      </c>
      <c r="C67" s="7" t="s">
        <v>743</v>
      </c>
    </row>
    <row r="68" spans="1:3" x14ac:dyDescent="0.15">
      <c r="A68" t="s">
        <v>321</v>
      </c>
      <c r="B68" s="32" t="s">
        <v>492</v>
      </c>
      <c r="C68" s="7" t="s">
        <v>743</v>
      </c>
    </row>
    <row r="69" spans="1:3" x14ac:dyDescent="0.15">
      <c r="A69" t="s">
        <v>321</v>
      </c>
      <c r="B69" s="32" t="s">
        <v>494</v>
      </c>
      <c r="C69" s="7" t="s">
        <v>537</v>
      </c>
    </row>
    <row r="70" spans="1:3" x14ac:dyDescent="0.15">
      <c r="A70" t="s">
        <v>321</v>
      </c>
      <c r="B70" s="32" t="s">
        <v>496</v>
      </c>
      <c r="C70" s="7" t="s">
        <v>537</v>
      </c>
    </row>
    <row r="71" spans="1:3" x14ac:dyDescent="0.15">
      <c r="A71" t="s">
        <v>321</v>
      </c>
      <c r="B71" s="32" t="s">
        <v>502</v>
      </c>
      <c r="C71" s="7" t="e">
        <v>#N/A</v>
      </c>
    </row>
    <row r="72" spans="1:3" x14ac:dyDescent="0.15">
      <c r="A72" t="s">
        <v>321</v>
      </c>
      <c r="B72" s="32" t="s">
        <v>506</v>
      </c>
      <c r="C72" s="7" t="e">
        <v>#N/A</v>
      </c>
    </row>
    <row r="73" spans="1:3" x14ac:dyDescent="0.15">
      <c r="A73" t="s">
        <v>321</v>
      </c>
      <c r="B73" s="32" t="s">
        <v>509</v>
      </c>
      <c r="C73" s="7" t="e">
        <v>#N/A</v>
      </c>
    </row>
    <row r="74" spans="1:3" x14ac:dyDescent="0.15">
      <c r="A74" t="s">
        <v>321</v>
      </c>
      <c r="B74" t="s">
        <v>520</v>
      </c>
      <c r="C74" s="7" t="s">
        <v>746</v>
      </c>
    </row>
    <row r="75" spans="1:3" x14ac:dyDescent="0.15">
      <c r="A75" t="s">
        <v>321</v>
      </c>
      <c r="B75" t="s">
        <v>522</v>
      </c>
      <c r="C75" s="7" t="s">
        <v>746</v>
      </c>
    </row>
    <row r="76" spans="1:3" x14ac:dyDescent="0.15">
      <c r="A76" t="s">
        <v>321</v>
      </c>
      <c r="B76" t="s">
        <v>525</v>
      </c>
      <c r="C76" s="7" t="s">
        <v>747</v>
      </c>
    </row>
    <row r="77" spans="1:3" x14ac:dyDescent="0.15">
      <c r="A77" t="s">
        <v>321</v>
      </c>
      <c r="B77" t="s">
        <v>527</v>
      </c>
      <c r="C77" s="7" t="s">
        <v>747</v>
      </c>
    </row>
    <row r="78" spans="1:3" x14ac:dyDescent="0.15">
      <c r="A78" t="s">
        <v>321</v>
      </c>
      <c r="B78" t="s">
        <v>532</v>
      </c>
      <c r="C78" s="7" t="s">
        <v>742</v>
      </c>
    </row>
    <row r="79" spans="1:3" x14ac:dyDescent="0.15">
      <c r="A79" t="s">
        <v>321</v>
      </c>
      <c r="B79" t="s">
        <v>540</v>
      </c>
      <c r="C79" s="7" t="s">
        <v>743</v>
      </c>
    </row>
    <row r="80" spans="1:3" x14ac:dyDescent="0.15">
      <c r="A80" t="s">
        <v>321</v>
      </c>
      <c r="B80" t="s">
        <v>544</v>
      </c>
      <c r="C80" s="7" t="s">
        <v>748</v>
      </c>
    </row>
    <row r="81" spans="1:3" x14ac:dyDescent="0.15">
      <c r="A81" t="s">
        <v>321</v>
      </c>
      <c r="B81" t="s">
        <v>547</v>
      </c>
      <c r="C81" s="7" t="s">
        <v>749</v>
      </c>
    </row>
    <row r="82" spans="1:3" x14ac:dyDescent="0.15">
      <c r="A82" t="s">
        <v>321</v>
      </c>
      <c r="B82" t="s">
        <v>549</v>
      </c>
      <c r="C82" s="7" t="s">
        <v>749</v>
      </c>
    </row>
    <row r="83" spans="1:3" x14ac:dyDescent="0.15">
      <c r="A83" t="s">
        <v>321</v>
      </c>
      <c r="B83" t="s">
        <v>551</v>
      </c>
      <c r="C83" s="7" t="s">
        <v>749</v>
      </c>
    </row>
    <row r="84" spans="1:3" x14ac:dyDescent="0.15">
      <c r="A84" t="s">
        <v>321</v>
      </c>
      <c r="B84" t="s">
        <v>554</v>
      </c>
      <c r="C84" s="7" t="s">
        <v>749</v>
      </c>
    </row>
    <row r="85" spans="1:3" x14ac:dyDescent="0.15">
      <c r="A85" t="s">
        <v>321</v>
      </c>
      <c r="B85" t="s">
        <v>556</v>
      </c>
      <c r="C85" s="7" t="s">
        <v>748</v>
      </c>
    </row>
    <row r="86" spans="1:3" x14ac:dyDescent="0.15">
      <c r="A86" t="s">
        <v>321</v>
      </c>
      <c r="B86" s="32" t="s">
        <v>558</v>
      </c>
      <c r="C86" s="7" t="s">
        <v>742</v>
      </c>
    </row>
    <row r="87" spans="1:3" x14ac:dyDescent="0.15">
      <c r="A87" s="6" t="s">
        <v>730</v>
      </c>
      <c r="B87" s="5" t="s">
        <v>658</v>
      </c>
      <c r="C87" s="7" t="s">
        <v>732</v>
      </c>
    </row>
    <row r="88" spans="1:3" x14ac:dyDescent="0.15">
      <c r="A88" s="6" t="s">
        <v>730</v>
      </c>
      <c r="B88" s="5" t="s">
        <v>223</v>
      </c>
      <c r="C88" s="7" t="s">
        <v>733</v>
      </c>
    </row>
    <row r="89" spans="1:3" x14ac:dyDescent="0.15">
      <c r="A89" s="6" t="s">
        <v>730</v>
      </c>
      <c r="B89" s="5" t="s">
        <v>226</v>
      </c>
      <c r="C89" s="7" t="s">
        <v>733</v>
      </c>
    </row>
  </sheetData>
  <sortState xmlns:xlrd2="http://schemas.microsoft.com/office/spreadsheetml/2017/richdata2" ref="A2:C849">
    <sortCondition ref="A1:A849"/>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3733A-52D5-D94F-BFDC-00DC608A1CBF}">
  <dimension ref="A1:C17"/>
  <sheetViews>
    <sheetView zoomScale="150" zoomScaleNormal="150" workbookViewId="0">
      <selection activeCell="A2" sqref="A2:XFD3"/>
    </sheetView>
  </sheetViews>
  <sheetFormatPr baseColWidth="10" defaultRowHeight="13" x14ac:dyDescent="0.15"/>
  <cols>
    <col min="1" max="3" width="25.83203125" customWidth="1"/>
  </cols>
  <sheetData>
    <row r="1" spans="1:3" ht="14" x14ac:dyDescent="0.15">
      <c r="A1" s="3" t="s">
        <v>26</v>
      </c>
      <c r="B1" s="4" t="s">
        <v>27</v>
      </c>
      <c r="C1" s="4" t="s">
        <v>28</v>
      </c>
    </row>
    <row r="2" spans="1:3" x14ac:dyDescent="0.15">
      <c r="A2" s="5" t="s">
        <v>322</v>
      </c>
      <c r="B2" s="5" t="s">
        <v>323</v>
      </c>
      <c r="C2" s="5" t="s">
        <v>783</v>
      </c>
    </row>
    <row r="3" spans="1:3" x14ac:dyDescent="0.15">
      <c r="A3" t="s">
        <v>561</v>
      </c>
      <c r="B3" t="s">
        <v>562</v>
      </c>
      <c r="C3" t="s">
        <v>790</v>
      </c>
    </row>
    <row r="4" spans="1:3" x14ac:dyDescent="0.15">
      <c r="A4" t="s">
        <v>561</v>
      </c>
      <c r="B4" t="s">
        <v>564</v>
      </c>
      <c r="C4" t="s">
        <v>790</v>
      </c>
    </row>
    <row r="5" spans="1:3" x14ac:dyDescent="0.15">
      <c r="A5" s="5" t="s">
        <v>381</v>
      </c>
      <c r="B5" s="5" t="s">
        <v>382</v>
      </c>
      <c r="C5" s="5" t="s">
        <v>383</v>
      </c>
    </row>
    <row r="6" spans="1:3" x14ac:dyDescent="0.15">
      <c r="A6" s="5" t="s">
        <v>381</v>
      </c>
      <c r="B6" s="5" t="s">
        <v>385</v>
      </c>
      <c r="C6" s="5" t="s">
        <v>386</v>
      </c>
    </row>
    <row r="7" spans="1:3" x14ac:dyDescent="0.15">
      <c r="A7" t="s">
        <v>381</v>
      </c>
      <c r="B7" t="s">
        <v>320</v>
      </c>
      <c r="C7" t="s">
        <v>791</v>
      </c>
    </row>
    <row r="8" spans="1:3" x14ac:dyDescent="0.15">
      <c r="A8" s="5" t="s">
        <v>633</v>
      </c>
      <c r="B8" s="5" t="s">
        <v>634</v>
      </c>
      <c r="C8" s="5" t="s">
        <v>632</v>
      </c>
    </row>
    <row r="9" spans="1:3" x14ac:dyDescent="0.15">
      <c r="A9" s="5" t="s">
        <v>633</v>
      </c>
      <c r="B9" s="5" t="s">
        <v>636</v>
      </c>
      <c r="C9" s="5" t="s">
        <v>635</v>
      </c>
    </row>
    <row r="10" spans="1:3" x14ac:dyDescent="0.15">
      <c r="A10" s="5" t="s">
        <v>633</v>
      </c>
      <c r="B10" s="5" t="s">
        <v>638</v>
      </c>
      <c r="C10" s="5" t="s">
        <v>637</v>
      </c>
    </row>
    <row r="11" spans="1:3" x14ac:dyDescent="0.15">
      <c r="A11" s="5" t="s">
        <v>633</v>
      </c>
      <c r="B11" s="5" t="s">
        <v>640</v>
      </c>
      <c r="C11" s="5" t="s">
        <v>639</v>
      </c>
    </row>
    <row r="12" spans="1:3" x14ac:dyDescent="0.15">
      <c r="A12" s="5" t="s">
        <v>633</v>
      </c>
      <c r="B12" s="5" t="s">
        <v>642</v>
      </c>
      <c r="C12" s="5" t="s">
        <v>641</v>
      </c>
    </row>
    <row r="13" spans="1:3" x14ac:dyDescent="0.15">
      <c r="A13" s="5" t="s">
        <v>633</v>
      </c>
      <c r="B13" s="5" t="s">
        <v>644</v>
      </c>
      <c r="C13" s="5" t="s">
        <v>643</v>
      </c>
    </row>
    <row r="14" spans="1:3" x14ac:dyDescent="0.15">
      <c r="A14" s="5" t="s">
        <v>633</v>
      </c>
      <c r="B14" s="5" t="s">
        <v>646</v>
      </c>
      <c r="C14" s="5" t="s">
        <v>645</v>
      </c>
    </row>
    <row r="15" spans="1:3" x14ac:dyDescent="0.15">
      <c r="A15" s="5" t="s">
        <v>633</v>
      </c>
      <c r="B15" s="5" t="s">
        <v>648</v>
      </c>
      <c r="C15" s="5" t="s">
        <v>647</v>
      </c>
    </row>
    <row r="16" spans="1:3" x14ac:dyDescent="0.15">
      <c r="A16" s="5" t="s">
        <v>633</v>
      </c>
      <c r="B16" s="5" t="s">
        <v>650</v>
      </c>
      <c r="C16" s="5" t="s">
        <v>649</v>
      </c>
    </row>
    <row r="17" spans="1:3" x14ac:dyDescent="0.15">
      <c r="A17" s="5" t="s">
        <v>655</v>
      </c>
      <c r="B17" s="5" t="s">
        <v>320</v>
      </c>
      <c r="C17" s="5" t="s">
        <v>656</v>
      </c>
    </row>
  </sheetData>
  <sortState xmlns:xlrd2="http://schemas.microsoft.com/office/spreadsheetml/2017/richdata2" ref="A2:C849">
    <sortCondition ref="A1:A849"/>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B577-F4A4-6849-B795-45B694E0D28C}">
  <dimension ref="A1:X197"/>
  <sheetViews>
    <sheetView zoomScale="150" zoomScaleNormal="150" workbookViewId="0">
      <pane ySplit="1" topLeftCell="A2" activePane="bottomLeft" state="frozen"/>
      <selection pane="bottomLeft" activeCell="E2" sqref="E2:E197"/>
    </sheetView>
  </sheetViews>
  <sheetFormatPr baseColWidth="10" defaultRowHeight="13" x14ac:dyDescent="0.15"/>
  <sheetData>
    <row r="1" spans="1:24" ht="42" x14ac:dyDescent="0.15">
      <c r="A1" s="2" t="s">
        <v>2</v>
      </c>
      <c r="B1" s="2" t="s">
        <v>1</v>
      </c>
      <c r="C1" s="2" t="s">
        <v>3</v>
      </c>
      <c r="D1" s="2" t="s">
        <v>8</v>
      </c>
      <c r="E1" s="2" t="s">
        <v>779</v>
      </c>
      <c r="F1" s="2" t="s">
        <v>778</v>
      </c>
      <c r="G1" s="2" t="s">
        <v>9</v>
      </c>
      <c r="H1" s="2" t="s">
        <v>780</v>
      </c>
      <c r="I1" s="2" t="s">
        <v>20</v>
      </c>
      <c r="J1" s="2" t="s">
        <v>21</v>
      </c>
      <c r="K1" s="2" t="s">
        <v>22</v>
      </c>
      <c r="L1" s="2" t="s">
        <v>10</v>
      </c>
      <c r="M1" s="56" t="s">
        <v>14</v>
      </c>
      <c r="N1" s="2" t="s">
        <v>15</v>
      </c>
      <c r="O1" s="2" t="s">
        <v>16</v>
      </c>
      <c r="P1" s="1" t="s">
        <v>0</v>
      </c>
      <c r="Q1" s="56" t="s">
        <v>17</v>
      </c>
      <c r="R1" s="2" t="s">
        <v>18</v>
      </c>
      <c r="S1" s="3" t="s">
        <v>24</v>
      </c>
      <c r="T1" s="3" t="s">
        <v>25</v>
      </c>
      <c r="U1" s="3" t="s">
        <v>19</v>
      </c>
      <c r="V1" s="3" t="s">
        <v>26</v>
      </c>
      <c r="W1" s="4" t="s">
        <v>27</v>
      </c>
      <c r="X1" s="2" t="s">
        <v>23</v>
      </c>
    </row>
    <row r="2" spans="1:24" x14ac:dyDescent="0.15">
      <c r="A2" s="6" t="s">
        <v>31</v>
      </c>
      <c r="B2" s="6" t="s">
        <v>30</v>
      </c>
      <c r="C2" s="6" t="s">
        <v>32</v>
      </c>
      <c r="D2" s="5"/>
      <c r="E2" s="5" t="str">
        <f t="shared" ref="E2:E33" si="0">_xlfn.CONCAT(SUBSTITUTE(F2,"FY","20"),"-01-01")</f>
        <v>2018-01-01</v>
      </c>
      <c r="F2" s="6" t="s">
        <v>36</v>
      </c>
      <c r="G2" s="5"/>
      <c r="H2" s="5"/>
      <c r="I2" s="6" t="s">
        <v>40</v>
      </c>
      <c r="J2" s="6">
        <v>1</v>
      </c>
      <c r="K2" s="6">
        <v>1</v>
      </c>
      <c r="L2" s="6" t="s">
        <v>37</v>
      </c>
      <c r="M2" s="57">
        <v>90723</v>
      </c>
      <c r="N2" s="5"/>
      <c r="O2" s="6" t="s">
        <v>39</v>
      </c>
      <c r="P2" s="5" t="s">
        <v>29</v>
      </c>
      <c r="Q2" s="66">
        <f t="shared" ref="Q2:Q33" si="1">M2</f>
        <v>90723</v>
      </c>
      <c r="R2" s="6" t="s">
        <v>39</v>
      </c>
      <c r="S2" s="6" t="s">
        <v>730</v>
      </c>
      <c r="T2" s="5"/>
      <c r="U2" s="7"/>
      <c r="V2" s="5" t="s">
        <v>322</v>
      </c>
      <c r="W2" s="5" t="s">
        <v>323</v>
      </c>
      <c r="X2" s="6" t="s">
        <v>41</v>
      </c>
    </row>
    <row r="3" spans="1:24" x14ac:dyDescent="0.15">
      <c r="A3" s="6" t="s">
        <v>31</v>
      </c>
      <c r="B3" s="6" t="s">
        <v>30</v>
      </c>
      <c r="C3" s="6" t="s">
        <v>32</v>
      </c>
      <c r="D3" s="5"/>
      <c r="E3" s="5" t="str">
        <f t="shared" si="0"/>
        <v>2018-01-01</v>
      </c>
      <c r="F3" s="6" t="s">
        <v>36</v>
      </c>
      <c r="G3" s="5"/>
      <c r="H3" s="5"/>
      <c r="I3" s="6" t="s">
        <v>40</v>
      </c>
      <c r="J3" s="6">
        <v>1</v>
      </c>
      <c r="K3" s="5"/>
      <c r="L3" s="6" t="s">
        <v>43</v>
      </c>
      <c r="M3" s="57">
        <v>3000523</v>
      </c>
      <c r="N3" s="5"/>
      <c r="O3" s="6" t="s">
        <v>39</v>
      </c>
      <c r="P3" s="5" t="s">
        <v>42</v>
      </c>
      <c r="Q3" s="66">
        <f t="shared" si="1"/>
        <v>3000523</v>
      </c>
      <c r="R3" s="6" t="s">
        <v>39</v>
      </c>
      <c r="S3" s="6" t="s">
        <v>730</v>
      </c>
      <c r="T3" s="5"/>
      <c r="U3" s="6"/>
      <c r="V3" s="5" t="s">
        <v>381</v>
      </c>
      <c r="W3" s="5" t="s">
        <v>382</v>
      </c>
      <c r="X3" s="6" t="s">
        <v>41</v>
      </c>
    </row>
    <row r="4" spans="1:24" x14ac:dyDescent="0.15">
      <c r="A4" s="6" t="s">
        <v>31</v>
      </c>
      <c r="B4" s="6" t="s">
        <v>30</v>
      </c>
      <c r="C4" s="6" t="s">
        <v>32</v>
      </c>
      <c r="D4" s="5"/>
      <c r="E4" s="5" t="str">
        <f t="shared" si="0"/>
        <v>2018-01-01</v>
      </c>
      <c r="F4" s="6" t="s">
        <v>36</v>
      </c>
      <c r="G4" s="5"/>
      <c r="H4" s="5"/>
      <c r="I4" s="6" t="s">
        <v>40</v>
      </c>
      <c r="J4" s="6">
        <v>1</v>
      </c>
      <c r="K4" s="6">
        <v>1</v>
      </c>
      <c r="L4" s="6" t="s">
        <v>45</v>
      </c>
      <c r="M4" s="57">
        <v>183329</v>
      </c>
      <c r="N4" s="5"/>
      <c r="O4" s="6" t="s">
        <v>39</v>
      </c>
      <c r="P4" s="5" t="s">
        <v>44</v>
      </c>
      <c r="Q4" s="66">
        <f t="shared" si="1"/>
        <v>183329</v>
      </c>
      <c r="R4" s="6" t="s">
        <v>39</v>
      </c>
      <c r="S4" s="6" t="s">
        <v>730</v>
      </c>
      <c r="T4" s="5"/>
      <c r="U4" s="6"/>
      <c r="V4" s="5" t="s">
        <v>381</v>
      </c>
      <c r="W4" s="5" t="s">
        <v>385</v>
      </c>
      <c r="X4" s="6" t="s">
        <v>41</v>
      </c>
    </row>
    <row r="5" spans="1:24" x14ac:dyDescent="0.15">
      <c r="A5" s="6" t="s">
        <v>31</v>
      </c>
      <c r="B5" s="6" t="s">
        <v>30</v>
      </c>
      <c r="C5" s="6" t="s">
        <v>32</v>
      </c>
      <c r="D5" s="5"/>
      <c r="E5" s="5" t="str">
        <f t="shared" si="0"/>
        <v>2018-01-01</v>
      </c>
      <c r="F5" s="6" t="s">
        <v>36</v>
      </c>
      <c r="G5" s="5"/>
      <c r="H5" s="5"/>
      <c r="I5" s="6" t="s">
        <v>40</v>
      </c>
      <c r="J5" s="6">
        <v>1</v>
      </c>
      <c r="K5" s="6">
        <v>2</v>
      </c>
      <c r="L5" s="6" t="s">
        <v>47</v>
      </c>
      <c r="M5" s="57">
        <v>11000000</v>
      </c>
      <c r="N5" s="5"/>
      <c r="O5" s="6" t="s">
        <v>39</v>
      </c>
      <c r="P5" s="5" t="s">
        <v>46</v>
      </c>
      <c r="Q5" s="66">
        <f t="shared" si="1"/>
        <v>11000000</v>
      </c>
      <c r="R5" s="6" t="s">
        <v>39</v>
      </c>
      <c r="S5" s="6" t="s">
        <v>730</v>
      </c>
      <c r="T5" s="5"/>
      <c r="U5" s="6"/>
      <c r="V5" s="5" t="s">
        <v>320</v>
      </c>
      <c r="W5" s="5" t="s">
        <v>320</v>
      </c>
      <c r="X5" s="6" t="s">
        <v>41</v>
      </c>
    </row>
    <row r="6" spans="1:24" x14ac:dyDescent="0.15">
      <c r="A6" s="6" t="s">
        <v>31</v>
      </c>
      <c r="B6" s="6" t="s">
        <v>30</v>
      </c>
      <c r="C6" s="6" t="s">
        <v>32</v>
      </c>
      <c r="D6" s="5"/>
      <c r="E6" s="5" t="str">
        <f t="shared" si="0"/>
        <v>2018-01-01</v>
      </c>
      <c r="F6" s="6" t="s">
        <v>36</v>
      </c>
      <c r="G6" s="5"/>
      <c r="H6" s="5"/>
      <c r="I6" s="6" t="s">
        <v>40</v>
      </c>
      <c r="J6" s="6">
        <v>1</v>
      </c>
      <c r="K6" s="5"/>
      <c r="L6" s="6" t="s">
        <v>49</v>
      </c>
      <c r="M6" s="57">
        <v>550000</v>
      </c>
      <c r="N6" s="5"/>
      <c r="O6" s="6" t="s">
        <v>39</v>
      </c>
      <c r="P6" s="5" t="s">
        <v>48</v>
      </c>
      <c r="Q6" s="66">
        <f t="shared" si="1"/>
        <v>550000</v>
      </c>
      <c r="R6" s="6" t="s">
        <v>39</v>
      </c>
      <c r="S6" s="6" t="s">
        <v>730</v>
      </c>
      <c r="T6" s="5"/>
      <c r="U6" s="6"/>
      <c r="V6" s="5" t="s">
        <v>633</v>
      </c>
      <c r="W6" s="5" t="s">
        <v>634</v>
      </c>
      <c r="X6" s="6" t="s">
        <v>41</v>
      </c>
    </row>
    <row r="7" spans="1:24" x14ac:dyDescent="0.15">
      <c r="A7" s="6" t="s">
        <v>31</v>
      </c>
      <c r="B7" s="6" t="s">
        <v>30</v>
      </c>
      <c r="C7" s="6" t="s">
        <v>32</v>
      </c>
      <c r="D7" s="5"/>
      <c r="E7" s="5" t="str">
        <f t="shared" si="0"/>
        <v>2018-01-01</v>
      </c>
      <c r="F7" s="6" t="s">
        <v>36</v>
      </c>
      <c r="G7" s="5"/>
      <c r="H7" s="5"/>
      <c r="I7" s="6" t="s">
        <v>40</v>
      </c>
      <c r="J7" s="6">
        <v>1</v>
      </c>
      <c r="K7" s="6">
        <v>2</v>
      </c>
      <c r="L7" s="6" t="s">
        <v>51</v>
      </c>
      <c r="M7" s="57">
        <v>100000</v>
      </c>
      <c r="N7" s="5"/>
      <c r="O7" s="6" t="s">
        <v>39</v>
      </c>
      <c r="P7" s="5" t="s">
        <v>50</v>
      </c>
      <c r="Q7" s="66">
        <f t="shared" si="1"/>
        <v>100000</v>
      </c>
      <c r="R7" s="6" t="s">
        <v>39</v>
      </c>
      <c r="S7" s="6" t="s">
        <v>730</v>
      </c>
      <c r="T7" s="5"/>
      <c r="U7" s="6"/>
      <c r="V7" s="5" t="s">
        <v>633</v>
      </c>
      <c r="W7" s="5" t="s">
        <v>636</v>
      </c>
      <c r="X7" s="6" t="s">
        <v>41</v>
      </c>
    </row>
    <row r="8" spans="1:24" x14ac:dyDescent="0.15">
      <c r="A8" s="6" t="s">
        <v>31</v>
      </c>
      <c r="B8" s="6" t="s">
        <v>30</v>
      </c>
      <c r="C8" s="6" t="s">
        <v>32</v>
      </c>
      <c r="D8" s="5"/>
      <c r="E8" s="5" t="str">
        <f t="shared" si="0"/>
        <v>2018-01-01</v>
      </c>
      <c r="F8" s="6" t="s">
        <v>36</v>
      </c>
      <c r="G8" s="5"/>
      <c r="H8" s="5"/>
      <c r="I8" s="6" t="s">
        <v>40</v>
      </c>
      <c r="J8" s="6">
        <v>1</v>
      </c>
      <c r="K8" s="6">
        <v>2</v>
      </c>
      <c r="L8" s="6" t="s">
        <v>53</v>
      </c>
      <c r="M8" s="57">
        <v>700</v>
      </c>
      <c r="N8" s="5"/>
      <c r="O8" s="6" t="s">
        <v>39</v>
      </c>
      <c r="P8" s="5" t="s">
        <v>52</v>
      </c>
      <c r="Q8" s="66">
        <f t="shared" si="1"/>
        <v>700</v>
      </c>
      <c r="R8" s="6" t="s">
        <v>39</v>
      </c>
      <c r="S8" s="6" t="s">
        <v>730</v>
      </c>
      <c r="T8" s="5"/>
      <c r="U8" s="6"/>
      <c r="V8" s="5" t="s">
        <v>633</v>
      </c>
      <c r="W8" s="5" t="s">
        <v>638</v>
      </c>
      <c r="X8" s="6" t="s">
        <v>41</v>
      </c>
    </row>
    <row r="9" spans="1:24" x14ac:dyDescent="0.15">
      <c r="A9" s="6" t="s">
        <v>31</v>
      </c>
      <c r="B9" s="6" t="s">
        <v>30</v>
      </c>
      <c r="C9" s="6" t="s">
        <v>32</v>
      </c>
      <c r="D9" s="5"/>
      <c r="E9" s="5" t="str">
        <f t="shared" si="0"/>
        <v>2018-01-01</v>
      </c>
      <c r="F9" s="6" t="s">
        <v>36</v>
      </c>
      <c r="G9" s="5"/>
      <c r="H9" s="5"/>
      <c r="I9" s="6" t="s">
        <v>40</v>
      </c>
      <c r="J9" s="6">
        <v>1</v>
      </c>
      <c r="K9" s="6">
        <v>1</v>
      </c>
      <c r="L9" s="6" t="s">
        <v>55</v>
      </c>
      <c r="M9" s="57">
        <v>378230</v>
      </c>
      <c r="N9" s="5"/>
      <c r="O9" s="6" t="s">
        <v>39</v>
      </c>
      <c r="P9" s="5" t="s">
        <v>54</v>
      </c>
      <c r="Q9" s="66">
        <f t="shared" si="1"/>
        <v>378230</v>
      </c>
      <c r="R9" s="6" t="s">
        <v>39</v>
      </c>
      <c r="S9" s="6" t="s">
        <v>730</v>
      </c>
      <c r="T9" s="5"/>
      <c r="U9" s="6"/>
      <c r="V9" s="5" t="s">
        <v>633</v>
      </c>
      <c r="W9" s="5" t="s">
        <v>640</v>
      </c>
      <c r="X9" s="6" t="s">
        <v>41</v>
      </c>
    </row>
    <row r="10" spans="1:24" x14ac:dyDescent="0.15">
      <c r="A10" s="6" t="s">
        <v>31</v>
      </c>
      <c r="B10" s="6" t="s">
        <v>30</v>
      </c>
      <c r="C10" s="6" t="s">
        <v>32</v>
      </c>
      <c r="D10" s="5"/>
      <c r="E10" s="5" t="str">
        <f t="shared" si="0"/>
        <v>2018-01-01</v>
      </c>
      <c r="F10" s="6" t="s">
        <v>36</v>
      </c>
      <c r="G10" s="5"/>
      <c r="H10" s="5"/>
      <c r="I10" s="6" t="s">
        <v>40</v>
      </c>
      <c r="J10" s="6">
        <v>1</v>
      </c>
      <c r="K10" s="6">
        <v>2</v>
      </c>
      <c r="L10" s="6" t="s">
        <v>57</v>
      </c>
      <c r="M10" s="57">
        <v>330000</v>
      </c>
      <c r="N10" s="5"/>
      <c r="O10" s="6" t="s">
        <v>39</v>
      </c>
      <c r="P10" s="5" t="s">
        <v>56</v>
      </c>
      <c r="Q10" s="66">
        <f t="shared" si="1"/>
        <v>330000</v>
      </c>
      <c r="R10" s="6" t="s">
        <v>39</v>
      </c>
      <c r="S10" s="6" t="s">
        <v>730</v>
      </c>
      <c r="T10" s="5"/>
      <c r="U10" s="6"/>
      <c r="V10" s="5" t="s">
        <v>633</v>
      </c>
      <c r="W10" s="5" t="s">
        <v>642</v>
      </c>
      <c r="X10" s="6" t="s">
        <v>41</v>
      </c>
    </row>
    <row r="11" spans="1:24" x14ac:dyDescent="0.15">
      <c r="A11" s="6" t="s">
        <v>31</v>
      </c>
      <c r="B11" s="6" t="s">
        <v>30</v>
      </c>
      <c r="C11" s="6" t="s">
        <v>32</v>
      </c>
      <c r="D11" s="5"/>
      <c r="E11" s="5" t="str">
        <f t="shared" si="0"/>
        <v>2018-01-01</v>
      </c>
      <c r="F11" s="6" t="s">
        <v>36</v>
      </c>
      <c r="G11" s="5"/>
      <c r="H11" s="5"/>
      <c r="I11" s="6" t="s">
        <v>40</v>
      </c>
      <c r="J11" s="6">
        <v>1</v>
      </c>
      <c r="K11" s="6">
        <v>2</v>
      </c>
      <c r="L11" s="6" t="s">
        <v>59</v>
      </c>
      <c r="M11" s="57">
        <v>100000</v>
      </c>
      <c r="N11" s="5"/>
      <c r="O11" s="6" t="s">
        <v>39</v>
      </c>
      <c r="P11" s="5" t="s">
        <v>58</v>
      </c>
      <c r="Q11" s="66">
        <f t="shared" si="1"/>
        <v>100000</v>
      </c>
      <c r="R11" s="6" t="s">
        <v>39</v>
      </c>
      <c r="S11" s="6" t="s">
        <v>730</v>
      </c>
      <c r="T11" s="5"/>
      <c r="U11" s="6"/>
      <c r="V11" s="5" t="s">
        <v>633</v>
      </c>
      <c r="W11" s="5" t="s">
        <v>644</v>
      </c>
      <c r="X11" s="6" t="s">
        <v>41</v>
      </c>
    </row>
    <row r="12" spans="1:24" x14ac:dyDescent="0.15">
      <c r="A12" s="6" t="s">
        <v>31</v>
      </c>
      <c r="B12" s="6" t="s">
        <v>30</v>
      </c>
      <c r="C12" s="6" t="s">
        <v>32</v>
      </c>
      <c r="D12" s="5"/>
      <c r="E12" s="5" t="str">
        <f t="shared" si="0"/>
        <v>2018-01-01</v>
      </c>
      <c r="F12" s="6" t="s">
        <v>36</v>
      </c>
      <c r="G12" s="5"/>
      <c r="H12" s="5"/>
      <c r="I12" s="6" t="s">
        <v>40</v>
      </c>
      <c r="J12" s="6">
        <v>1</v>
      </c>
      <c r="K12" s="6">
        <v>3</v>
      </c>
      <c r="L12" s="6" t="s">
        <v>61</v>
      </c>
      <c r="M12" s="57">
        <v>4784000</v>
      </c>
      <c r="N12" s="5"/>
      <c r="O12" s="6" t="s">
        <v>39</v>
      </c>
      <c r="P12" s="5" t="s">
        <v>60</v>
      </c>
      <c r="Q12" s="66">
        <f t="shared" si="1"/>
        <v>4784000</v>
      </c>
      <c r="R12" s="6" t="s">
        <v>39</v>
      </c>
      <c r="S12" s="6" t="s">
        <v>730</v>
      </c>
      <c r="T12" s="5"/>
      <c r="U12" s="6"/>
      <c r="V12" s="5" t="s">
        <v>633</v>
      </c>
      <c r="W12" s="5" t="s">
        <v>646</v>
      </c>
      <c r="X12" s="6" t="s">
        <v>41</v>
      </c>
    </row>
    <row r="13" spans="1:24" x14ac:dyDescent="0.15">
      <c r="A13" s="6" t="s">
        <v>31</v>
      </c>
      <c r="B13" s="6" t="s">
        <v>30</v>
      </c>
      <c r="C13" s="6" t="s">
        <v>32</v>
      </c>
      <c r="D13" s="5"/>
      <c r="E13" s="5" t="str">
        <f t="shared" si="0"/>
        <v>2018-01-01</v>
      </c>
      <c r="F13" s="6" t="s">
        <v>36</v>
      </c>
      <c r="G13" s="5"/>
      <c r="H13" s="5"/>
      <c r="I13" s="6" t="s">
        <v>40</v>
      </c>
      <c r="J13" s="6">
        <v>1</v>
      </c>
      <c r="K13" s="5"/>
      <c r="L13" s="6" t="s">
        <v>63</v>
      </c>
      <c r="M13" s="57">
        <v>95000</v>
      </c>
      <c r="N13" s="5"/>
      <c r="O13" s="6" t="s">
        <v>39</v>
      </c>
      <c r="P13" s="5" t="s">
        <v>62</v>
      </c>
      <c r="Q13" s="66">
        <f t="shared" si="1"/>
        <v>95000</v>
      </c>
      <c r="R13" s="6" t="s">
        <v>39</v>
      </c>
      <c r="S13" s="6" t="s">
        <v>730</v>
      </c>
      <c r="T13" s="5"/>
      <c r="U13" s="6"/>
      <c r="V13" s="5" t="s">
        <v>633</v>
      </c>
      <c r="W13" s="5" t="s">
        <v>648</v>
      </c>
      <c r="X13" s="6" t="s">
        <v>41</v>
      </c>
    </row>
    <row r="14" spans="1:24" x14ac:dyDescent="0.15">
      <c r="A14" s="6" t="s">
        <v>31</v>
      </c>
      <c r="B14" s="6" t="s">
        <v>30</v>
      </c>
      <c r="C14" s="6" t="s">
        <v>32</v>
      </c>
      <c r="D14" s="5"/>
      <c r="E14" s="5" t="str">
        <f t="shared" si="0"/>
        <v>2018-01-01</v>
      </c>
      <c r="F14" s="6" t="s">
        <v>36</v>
      </c>
      <c r="G14" s="5"/>
      <c r="H14" s="5"/>
      <c r="I14" s="6" t="s">
        <v>40</v>
      </c>
      <c r="J14" s="6">
        <v>1</v>
      </c>
      <c r="K14" s="5"/>
      <c r="L14" s="6" t="s">
        <v>65</v>
      </c>
      <c r="M14" s="57">
        <v>1690</v>
      </c>
      <c r="N14" s="5"/>
      <c r="O14" s="6" t="s">
        <v>39</v>
      </c>
      <c r="P14" s="5" t="s">
        <v>64</v>
      </c>
      <c r="Q14" s="66">
        <f t="shared" si="1"/>
        <v>1690</v>
      </c>
      <c r="R14" s="6" t="s">
        <v>39</v>
      </c>
      <c r="S14" s="6" t="s">
        <v>730</v>
      </c>
      <c r="T14" s="5"/>
      <c r="U14" s="6"/>
      <c r="V14" s="5" t="s">
        <v>633</v>
      </c>
      <c r="W14" s="5" t="s">
        <v>650</v>
      </c>
      <c r="X14" s="6" t="s">
        <v>41</v>
      </c>
    </row>
    <row r="15" spans="1:24" x14ac:dyDescent="0.15">
      <c r="A15" s="6" t="s">
        <v>31</v>
      </c>
      <c r="B15" s="6" t="s">
        <v>30</v>
      </c>
      <c r="C15" s="6" t="s">
        <v>32</v>
      </c>
      <c r="D15" s="5"/>
      <c r="E15" s="5" t="str">
        <f t="shared" si="0"/>
        <v>2018-01-01</v>
      </c>
      <c r="F15" s="6" t="s">
        <v>36</v>
      </c>
      <c r="G15" s="5"/>
      <c r="H15" s="5"/>
      <c r="I15" s="6" t="s">
        <v>40</v>
      </c>
      <c r="J15" s="6">
        <v>1</v>
      </c>
      <c r="K15" s="6">
        <v>4</v>
      </c>
      <c r="L15" s="6" t="s">
        <v>67</v>
      </c>
      <c r="M15" s="57">
        <v>17614000</v>
      </c>
      <c r="N15" s="5"/>
      <c r="O15" s="6" t="s">
        <v>39</v>
      </c>
      <c r="P15" s="5" t="s">
        <v>66</v>
      </c>
      <c r="Q15" s="66">
        <f t="shared" si="1"/>
        <v>17614000</v>
      </c>
      <c r="R15" s="6" t="s">
        <v>39</v>
      </c>
      <c r="S15" s="6" t="s">
        <v>730</v>
      </c>
      <c r="T15" s="5"/>
      <c r="U15" s="6"/>
      <c r="V15" s="5" t="s">
        <v>320</v>
      </c>
      <c r="W15" s="5" t="s">
        <v>320</v>
      </c>
      <c r="X15" s="6" t="s">
        <v>41</v>
      </c>
    </row>
    <row r="16" spans="1:24" x14ac:dyDescent="0.15">
      <c r="A16" s="9" t="s">
        <v>31</v>
      </c>
      <c r="B16" s="9" t="s">
        <v>30</v>
      </c>
      <c r="C16" s="9" t="s">
        <v>32</v>
      </c>
      <c r="D16" s="8"/>
      <c r="E16" s="5" t="str">
        <f t="shared" si="0"/>
        <v>2017-01-01</v>
      </c>
      <c r="F16" s="9" t="s">
        <v>68</v>
      </c>
      <c r="G16" s="8"/>
      <c r="H16" s="8"/>
      <c r="I16" s="9" t="s">
        <v>40</v>
      </c>
      <c r="J16" s="9">
        <v>1</v>
      </c>
      <c r="K16" s="9">
        <v>1</v>
      </c>
      <c r="L16" s="9" t="s">
        <v>37</v>
      </c>
      <c r="M16" s="58">
        <v>97639</v>
      </c>
      <c r="N16" s="8"/>
      <c r="O16" s="9" t="s">
        <v>39</v>
      </c>
      <c r="P16" s="8" t="s">
        <v>29</v>
      </c>
      <c r="Q16" s="67">
        <f t="shared" si="1"/>
        <v>97639</v>
      </c>
      <c r="R16" s="9" t="s">
        <v>39</v>
      </c>
      <c r="S16" s="9" t="s">
        <v>730</v>
      </c>
      <c r="T16" s="8"/>
      <c r="U16" s="9"/>
      <c r="V16" s="8" t="s">
        <v>322</v>
      </c>
      <c r="W16" s="8" t="s">
        <v>323</v>
      </c>
      <c r="X16" s="9" t="s">
        <v>41</v>
      </c>
    </row>
    <row r="17" spans="1:24" x14ac:dyDescent="0.15">
      <c r="A17" s="9" t="s">
        <v>31</v>
      </c>
      <c r="B17" s="9" t="s">
        <v>30</v>
      </c>
      <c r="C17" s="9" t="s">
        <v>32</v>
      </c>
      <c r="D17" s="8"/>
      <c r="E17" s="5" t="str">
        <f t="shared" si="0"/>
        <v>2017-01-01</v>
      </c>
      <c r="F17" s="9" t="s">
        <v>68</v>
      </c>
      <c r="G17" s="8"/>
      <c r="H17" s="8"/>
      <c r="I17" s="9" t="s">
        <v>40</v>
      </c>
      <c r="J17" s="9">
        <v>1</v>
      </c>
      <c r="K17" s="8"/>
      <c r="L17" s="9" t="s">
        <v>43</v>
      </c>
      <c r="M17" s="58">
        <v>2691879</v>
      </c>
      <c r="N17" s="8"/>
      <c r="O17" s="9" t="s">
        <v>39</v>
      </c>
      <c r="P17" s="8" t="s">
        <v>42</v>
      </c>
      <c r="Q17" s="67">
        <f t="shared" si="1"/>
        <v>2691879</v>
      </c>
      <c r="R17" s="9" t="s">
        <v>39</v>
      </c>
      <c r="S17" s="9" t="s">
        <v>730</v>
      </c>
      <c r="T17" s="8"/>
      <c r="U17" s="9"/>
      <c r="V17" s="8" t="s">
        <v>381</v>
      </c>
      <c r="W17" s="8" t="s">
        <v>382</v>
      </c>
      <c r="X17" s="9" t="s">
        <v>41</v>
      </c>
    </row>
    <row r="18" spans="1:24" x14ac:dyDescent="0.15">
      <c r="A18" s="9" t="s">
        <v>31</v>
      </c>
      <c r="B18" s="9" t="s">
        <v>30</v>
      </c>
      <c r="C18" s="9" t="s">
        <v>32</v>
      </c>
      <c r="D18" s="8"/>
      <c r="E18" s="5" t="str">
        <f t="shared" si="0"/>
        <v>2017-01-01</v>
      </c>
      <c r="F18" s="9" t="s">
        <v>68</v>
      </c>
      <c r="G18" s="8"/>
      <c r="H18" s="8"/>
      <c r="I18" s="9" t="s">
        <v>40</v>
      </c>
      <c r="J18" s="9">
        <v>1</v>
      </c>
      <c r="K18" s="9">
        <v>1</v>
      </c>
      <c r="L18" s="9" t="s">
        <v>45</v>
      </c>
      <c r="M18" s="58">
        <v>139108</v>
      </c>
      <c r="N18" s="8"/>
      <c r="O18" s="9" t="s">
        <v>39</v>
      </c>
      <c r="P18" s="8" t="s">
        <v>44</v>
      </c>
      <c r="Q18" s="67">
        <f t="shared" si="1"/>
        <v>139108</v>
      </c>
      <c r="R18" s="9" t="s">
        <v>39</v>
      </c>
      <c r="S18" s="9" t="s">
        <v>730</v>
      </c>
      <c r="T18" s="8"/>
      <c r="U18" s="9"/>
      <c r="V18" s="8" t="s">
        <v>381</v>
      </c>
      <c r="W18" s="8" t="s">
        <v>385</v>
      </c>
      <c r="X18" s="9" t="s">
        <v>41</v>
      </c>
    </row>
    <row r="19" spans="1:24" x14ac:dyDescent="0.15">
      <c r="A19" s="9" t="s">
        <v>31</v>
      </c>
      <c r="B19" s="9" t="s">
        <v>30</v>
      </c>
      <c r="C19" s="9" t="s">
        <v>32</v>
      </c>
      <c r="D19" s="8"/>
      <c r="E19" s="5" t="str">
        <f t="shared" si="0"/>
        <v>2017-01-01</v>
      </c>
      <c r="F19" s="9" t="s">
        <v>68</v>
      </c>
      <c r="G19" s="8"/>
      <c r="H19" s="8"/>
      <c r="I19" s="9" t="s">
        <v>40</v>
      </c>
      <c r="J19" s="9">
        <v>1</v>
      </c>
      <c r="K19" s="9">
        <v>2</v>
      </c>
      <c r="L19" s="9" t="s">
        <v>47</v>
      </c>
      <c r="M19" s="58">
        <v>13000000</v>
      </c>
      <c r="N19" s="8"/>
      <c r="O19" s="9" t="s">
        <v>39</v>
      </c>
      <c r="P19" s="8" t="s">
        <v>46</v>
      </c>
      <c r="Q19" s="67">
        <f t="shared" si="1"/>
        <v>13000000</v>
      </c>
      <c r="R19" s="9" t="s">
        <v>39</v>
      </c>
      <c r="S19" s="9" t="s">
        <v>730</v>
      </c>
      <c r="T19" s="8"/>
      <c r="U19" s="9"/>
      <c r="V19" s="8" t="s">
        <v>320</v>
      </c>
      <c r="W19" s="8" t="s">
        <v>320</v>
      </c>
      <c r="X19" s="9" t="s">
        <v>41</v>
      </c>
    </row>
    <row r="20" spans="1:24" x14ac:dyDescent="0.15">
      <c r="A20" s="9" t="s">
        <v>31</v>
      </c>
      <c r="B20" s="9" t="s">
        <v>30</v>
      </c>
      <c r="C20" s="9" t="s">
        <v>32</v>
      </c>
      <c r="D20" s="8"/>
      <c r="E20" s="5" t="str">
        <f t="shared" si="0"/>
        <v>2017-01-01</v>
      </c>
      <c r="F20" s="9" t="s">
        <v>68</v>
      </c>
      <c r="G20" s="8"/>
      <c r="H20" s="8"/>
      <c r="I20" s="9" t="s">
        <v>40</v>
      </c>
      <c r="J20" s="9">
        <v>1</v>
      </c>
      <c r="K20" s="8"/>
      <c r="L20" s="9" t="s">
        <v>49</v>
      </c>
      <c r="M20" s="58">
        <v>540000</v>
      </c>
      <c r="N20" s="8"/>
      <c r="O20" s="9" t="s">
        <v>39</v>
      </c>
      <c r="P20" s="8" t="s">
        <v>48</v>
      </c>
      <c r="Q20" s="67">
        <f t="shared" si="1"/>
        <v>540000</v>
      </c>
      <c r="R20" s="9" t="s">
        <v>39</v>
      </c>
      <c r="S20" s="9" t="s">
        <v>730</v>
      </c>
      <c r="T20" s="8"/>
      <c r="U20" s="9"/>
      <c r="V20" s="8" t="s">
        <v>633</v>
      </c>
      <c r="W20" s="8" t="s">
        <v>634</v>
      </c>
      <c r="X20" s="9" t="s">
        <v>41</v>
      </c>
    </row>
    <row r="21" spans="1:24" x14ac:dyDescent="0.15">
      <c r="A21" s="9" t="s">
        <v>31</v>
      </c>
      <c r="B21" s="9" t="s">
        <v>30</v>
      </c>
      <c r="C21" s="9" t="s">
        <v>32</v>
      </c>
      <c r="D21" s="8"/>
      <c r="E21" s="5" t="str">
        <f t="shared" si="0"/>
        <v>2017-01-01</v>
      </c>
      <c r="F21" s="9" t="s">
        <v>68</v>
      </c>
      <c r="G21" s="8"/>
      <c r="H21" s="8"/>
      <c r="I21" s="9" t="s">
        <v>40</v>
      </c>
      <c r="J21" s="9">
        <v>1</v>
      </c>
      <c r="K21" s="9">
        <v>2</v>
      </c>
      <c r="L21" s="9" t="s">
        <v>51</v>
      </c>
      <c r="M21" s="58">
        <v>100000</v>
      </c>
      <c r="N21" s="8"/>
      <c r="O21" s="9" t="s">
        <v>39</v>
      </c>
      <c r="P21" s="8" t="s">
        <v>50</v>
      </c>
      <c r="Q21" s="67">
        <f t="shared" si="1"/>
        <v>100000</v>
      </c>
      <c r="R21" s="9" t="s">
        <v>39</v>
      </c>
      <c r="S21" s="9" t="s">
        <v>730</v>
      </c>
      <c r="T21" s="8"/>
      <c r="U21" s="9"/>
      <c r="V21" s="8" t="s">
        <v>633</v>
      </c>
      <c r="W21" s="8" t="s">
        <v>636</v>
      </c>
      <c r="X21" s="9" t="s">
        <v>41</v>
      </c>
    </row>
    <row r="22" spans="1:24" x14ac:dyDescent="0.15">
      <c r="A22" s="9" t="s">
        <v>31</v>
      </c>
      <c r="B22" s="9" t="s">
        <v>30</v>
      </c>
      <c r="C22" s="9" t="s">
        <v>32</v>
      </c>
      <c r="D22" s="8"/>
      <c r="E22" s="5" t="str">
        <f t="shared" si="0"/>
        <v>2017-01-01</v>
      </c>
      <c r="F22" s="9" t="s">
        <v>68</v>
      </c>
      <c r="G22" s="8"/>
      <c r="H22" s="8"/>
      <c r="I22" s="9" t="s">
        <v>40</v>
      </c>
      <c r="J22" s="9">
        <v>1</v>
      </c>
      <c r="K22" s="9">
        <v>2</v>
      </c>
      <c r="L22" s="9" t="s">
        <v>53</v>
      </c>
      <c r="M22" s="58">
        <v>700</v>
      </c>
      <c r="N22" s="8"/>
      <c r="O22" s="9" t="s">
        <v>39</v>
      </c>
      <c r="P22" s="8" t="s">
        <v>52</v>
      </c>
      <c r="Q22" s="67">
        <f t="shared" si="1"/>
        <v>700</v>
      </c>
      <c r="R22" s="9" t="s">
        <v>39</v>
      </c>
      <c r="S22" s="9" t="s">
        <v>730</v>
      </c>
      <c r="T22" s="8"/>
      <c r="U22" s="9"/>
      <c r="V22" s="8" t="s">
        <v>633</v>
      </c>
      <c r="W22" s="8" t="s">
        <v>638</v>
      </c>
      <c r="X22" s="9" t="s">
        <v>41</v>
      </c>
    </row>
    <row r="23" spans="1:24" x14ac:dyDescent="0.15">
      <c r="A23" s="9" t="s">
        <v>31</v>
      </c>
      <c r="B23" s="9" t="s">
        <v>30</v>
      </c>
      <c r="C23" s="9" t="s">
        <v>32</v>
      </c>
      <c r="D23" s="8"/>
      <c r="E23" s="5" t="str">
        <f t="shared" si="0"/>
        <v>2017-01-01</v>
      </c>
      <c r="F23" s="9" t="s">
        <v>68</v>
      </c>
      <c r="G23" s="8"/>
      <c r="H23" s="8"/>
      <c r="I23" s="9" t="s">
        <v>40</v>
      </c>
      <c r="J23" s="9">
        <v>1</v>
      </c>
      <c r="K23" s="9">
        <v>1</v>
      </c>
      <c r="L23" s="9" t="s">
        <v>55</v>
      </c>
      <c r="M23" s="58">
        <v>337122</v>
      </c>
      <c r="N23" s="8"/>
      <c r="O23" s="9" t="s">
        <v>39</v>
      </c>
      <c r="P23" s="8" t="s">
        <v>54</v>
      </c>
      <c r="Q23" s="67">
        <f t="shared" si="1"/>
        <v>337122</v>
      </c>
      <c r="R23" s="9" t="s">
        <v>39</v>
      </c>
      <c r="S23" s="9" t="s">
        <v>730</v>
      </c>
      <c r="T23" s="8"/>
      <c r="U23" s="9"/>
      <c r="V23" s="8" t="s">
        <v>633</v>
      </c>
      <c r="W23" s="8" t="s">
        <v>640</v>
      </c>
      <c r="X23" s="9" t="s">
        <v>41</v>
      </c>
    </row>
    <row r="24" spans="1:24" x14ac:dyDescent="0.15">
      <c r="A24" s="9" t="s">
        <v>31</v>
      </c>
      <c r="B24" s="9" t="s">
        <v>30</v>
      </c>
      <c r="C24" s="9" t="s">
        <v>32</v>
      </c>
      <c r="D24" s="8"/>
      <c r="E24" s="5" t="str">
        <f t="shared" si="0"/>
        <v>2017-01-01</v>
      </c>
      <c r="F24" s="9" t="s">
        <v>68</v>
      </c>
      <c r="G24" s="8"/>
      <c r="H24" s="8"/>
      <c r="I24" s="9" t="s">
        <v>40</v>
      </c>
      <c r="J24" s="9">
        <v>1</v>
      </c>
      <c r="K24" s="9">
        <v>2</v>
      </c>
      <c r="L24" s="9" t="s">
        <v>57</v>
      </c>
      <c r="M24" s="58">
        <v>330000</v>
      </c>
      <c r="N24" s="8"/>
      <c r="O24" s="9" t="s">
        <v>39</v>
      </c>
      <c r="P24" s="8" t="s">
        <v>56</v>
      </c>
      <c r="Q24" s="67">
        <f t="shared" si="1"/>
        <v>330000</v>
      </c>
      <c r="R24" s="9" t="s">
        <v>39</v>
      </c>
      <c r="S24" s="9" t="s">
        <v>730</v>
      </c>
      <c r="T24" s="8"/>
      <c r="U24" s="9"/>
      <c r="V24" s="8" t="s">
        <v>633</v>
      </c>
      <c r="W24" s="8" t="s">
        <v>642</v>
      </c>
      <c r="X24" s="9" t="s">
        <v>41</v>
      </c>
    </row>
    <row r="25" spans="1:24" x14ac:dyDescent="0.15">
      <c r="A25" s="9" t="s">
        <v>31</v>
      </c>
      <c r="B25" s="9" t="s">
        <v>30</v>
      </c>
      <c r="C25" s="9" t="s">
        <v>32</v>
      </c>
      <c r="D25" s="8"/>
      <c r="E25" s="5" t="str">
        <f t="shared" si="0"/>
        <v>2017-01-01</v>
      </c>
      <c r="F25" s="9" t="s">
        <v>68</v>
      </c>
      <c r="G25" s="8"/>
      <c r="H25" s="8"/>
      <c r="I25" s="9" t="s">
        <v>40</v>
      </c>
      <c r="J25" s="9">
        <v>1</v>
      </c>
      <c r="K25" s="9">
        <v>2</v>
      </c>
      <c r="L25" s="9" t="s">
        <v>59</v>
      </c>
      <c r="M25" s="58">
        <v>80000</v>
      </c>
      <c r="N25" s="8"/>
      <c r="O25" s="9" t="s">
        <v>39</v>
      </c>
      <c r="P25" s="8" t="s">
        <v>58</v>
      </c>
      <c r="Q25" s="67">
        <f t="shared" si="1"/>
        <v>80000</v>
      </c>
      <c r="R25" s="9" t="s">
        <v>39</v>
      </c>
      <c r="S25" s="9" t="s">
        <v>730</v>
      </c>
      <c r="T25" s="8"/>
      <c r="U25" s="9"/>
      <c r="V25" s="8" t="s">
        <v>633</v>
      </c>
      <c r="W25" s="8" t="s">
        <v>644</v>
      </c>
      <c r="X25" s="9" t="s">
        <v>41</v>
      </c>
    </row>
    <row r="26" spans="1:24" x14ac:dyDescent="0.15">
      <c r="A26" s="9" t="s">
        <v>31</v>
      </c>
      <c r="B26" s="9" t="s">
        <v>30</v>
      </c>
      <c r="C26" s="9" t="s">
        <v>32</v>
      </c>
      <c r="D26" s="8"/>
      <c r="E26" s="5" t="str">
        <f t="shared" si="0"/>
        <v>2017-01-01</v>
      </c>
      <c r="F26" s="9" t="s">
        <v>68</v>
      </c>
      <c r="G26" s="8"/>
      <c r="H26" s="8"/>
      <c r="I26" s="9" t="s">
        <v>40</v>
      </c>
      <c r="J26" s="9">
        <v>1</v>
      </c>
      <c r="K26" s="9">
        <v>3</v>
      </c>
      <c r="L26" s="9" t="s">
        <v>61</v>
      </c>
      <c r="M26" s="58">
        <v>4274000</v>
      </c>
      <c r="N26" s="8"/>
      <c r="O26" s="9" t="s">
        <v>39</v>
      </c>
      <c r="P26" s="8" t="s">
        <v>60</v>
      </c>
      <c r="Q26" s="67">
        <f t="shared" si="1"/>
        <v>4274000</v>
      </c>
      <c r="R26" s="9" t="s">
        <v>39</v>
      </c>
      <c r="S26" s="9" t="s">
        <v>730</v>
      </c>
      <c r="T26" s="8"/>
      <c r="U26" s="9"/>
      <c r="V26" s="8" t="s">
        <v>633</v>
      </c>
      <c r="W26" s="8" t="s">
        <v>646</v>
      </c>
      <c r="X26" s="9" t="s">
        <v>41</v>
      </c>
    </row>
    <row r="27" spans="1:24" x14ac:dyDescent="0.15">
      <c r="A27" s="9" t="s">
        <v>31</v>
      </c>
      <c r="B27" s="9" t="s">
        <v>30</v>
      </c>
      <c r="C27" s="9" t="s">
        <v>32</v>
      </c>
      <c r="D27" s="8"/>
      <c r="E27" s="5" t="str">
        <f t="shared" si="0"/>
        <v>2017-01-01</v>
      </c>
      <c r="F27" s="9" t="s">
        <v>68</v>
      </c>
      <c r="G27" s="8"/>
      <c r="H27" s="8"/>
      <c r="I27" s="9" t="s">
        <v>40</v>
      </c>
      <c r="J27" s="9">
        <v>1</v>
      </c>
      <c r="K27" s="8"/>
      <c r="L27" s="9" t="s">
        <v>63</v>
      </c>
      <c r="M27" s="58">
        <v>106000</v>
      </c>
      <c r="N27" s="8"/>
      <c r="O27" s="9" t="s">
        <v>39</v>
      </c>
      <c r="P27" s="8" t="s">
        <v>62</v>
      </c>
      <c r="Q27" s="67">
        <f t="shared" si="1"/>
        <v>106000</v>
      </c>
      <c r="R27" s="9" t="s">
        <v>39</v>
      </c>
      <c r="S27" s="9" t="s">
        <v>730</v>
      </c>
      <c r="T27" s="8"/>
      <c r="U27" s="9"/>
      <c r="V27" s="8" t="s">
        <v>633</v>
      </c>
      <c r="W27" s="8" t="s">
        <v>648</v>
      </c>
      <c r="X27" s="9" t="s">
        <v>41</v>
      </c>
    </row>
    <row r="28" spans="1:24" x14ac:dyDescent="0.15">
      <c r="A28" s="9" t="s">
        <v>31</v>
      </c>
      <c r="B28" s="9" t="s">
        <v>30</v>
      </c>
      <c r="C28" s="9" t="s">
        <v>32</v>
      </c>
      <c r="D28" s="8"/>
      <c r="E28" s="5" t="str">
        <f t="shared" si="0"/>
        <v>2017-01-01</v>
      </c>
      <c r="F28" s="9" t="s">
        <v>68</v>
      </c>
      <c r="G28" s="8"/>
      <c r="H28" s="8"/>
      <c r="I28" s="9" t="s">
        <v>40</v>
      </c>
      <c r="J28" s="9">
        <v>1</v>
      </c>
      <c r="K28" s="8"/>
      <c r="L28" s="9" t="s">
        <v>65</v>
      </c>
      <c r="M28" s="58">
        <v>700</v>
      </c>
      <c r="N28" s="8"/>
      <c r="O28" s="9" t="s">
        <v>39</v>
      </c>
      <c r="P28" s="8" t="s">
        <v>64</v>
      </c>
      <c r="Q28" s="67">
        <f t="shared" si="1"/>
        <v>700</v>
      </c>
      <c r="R28" s="9" t="s">
        <v>39</v>
      </c>
      <c r="S28" s="9" t="s">
        <v>730</v>
      </c>
      <c r="T28" s="8"/>
      <c r="U28" s="9"/>
      <c r="V28" s="8" t="s">
        <v>633</v>
      </c>
      <c r="W28" s="8" t="s">
        <v>650</v>
      </c>
      <c r="X28" s="9" t="s">
        <v>41</v>
      </c>
    </row>
    <row r="29" spans="1:24" x14ac:dyDescent="0.15">
      <c r="A29" s="9" t="s">
        <v>31</v>
      </c>
      <c r="B29" s="9" t="s">
        <v>30</v>
      </c>
      <c r="C29" s="9" t="s">
        <v>32</v>
      </c>
      <c r="D29" s="8"/>
      <c r="E29" s="5" t="str">
        <f t="shared" si="0"/>
        <v>2017-01-01</v>
      </c>
      <c r="F29" s="9" t="s">
        <v>68</v>
      </c>
      <c r="G29" s="8"/>
      <c r="H29" s="8"/>
      <c r="I29" s="9" t="s">
        <v>40</v>
      </c>
      <c r="J29" s="9">
        <v>1</v>
      </c>
      <c r="K29" s="9">
        <v>4</v>
      </c>
      <c r="L29" s="9" t="s">
        <v>67</v>
      </c>
      <c r="M29" s="58">
        <v>19005000</v>
      </c>
      <c r="N29" s="8"/>
      <c r="O29" s="9" t="s">
        <v>39</v>
      </c>
      <c r="P29" s="8" t="s">
        <v>66</v>
      </c>
      <c r="Q29" s="67">
        <f t="shared" si="1"/>
        <v>19005000</v>
      </c>
      <c r="R29" s="9" t="s">
        <v>39</v>
      </c>
      <c r="S29" s="9" t="s">
        <v>730</v>
      </c>
      <c r="T29" s="8"/>
      <c r="U29" s="9"/>
      <c r="V29" s="8" t="s">
        <v>320</v>
      </c>
      <c r="W29" s="8" t="s">
        <v>320</v>
      </c>
      <c r="X29" s="9" t="s">
        <v>41</v>
      </c>
    </row>
    <row r="30" spans="1:24" x14ac:dyDescent="0.15">
      <c r="A30" s="11" t="s">
        <v>31</v>
      </c>
      <c r="B30" s="11" t="s">
        <v>30</v>
      </c>
      <c r="C30" s="11" t="s">
        <v>32</v>
      </c>
      <c r="D30" s="10"/>
      <c r="E30" s="5" t="str">
        <f t="shared" si="0"/>
        <v>2016-01-01</v>
      </c>
      <c r="F30" s="11" t="s">
        <v>69</v>
      </c>
      <c r="G30" s="10"/>
      <c r="H30" s="10"/>
      <c r="I30" s="11" t="s">
        <v>40</v>
      </c>
      <c r="J30" s="11">
        <v>1</v>
      </c>
      <c r="K30" s="11">
        <v>1</v>
      </c>
      <c r="L30" s="11" t="s">
        <v>37</v>
      </c>
      <c r="M30" s="59">
        <v>94651</v>
      </c>
      <c r="N30" s="10"/>
      <c r="O30" s="11" t="s">
        <v>39</v>
      </c>
      <c r="P30" s="10" t="s">
        <v>29</v>
      </c>
      <c r="Q30" s="68">
        <f t="shared" si="1"/>
        <v>94651</v>
      </c>
      <c r="R30" s="11" t="s">
        <v>39</v>
      </c>
      <c r="S30" s="11" t="s">
        <v>730</v>
      </c>
      <c r="T30" s="10"/>
      <c r="U30" s="11"/>
      <c r="V30" s="10" t="s">
        <v>322</v>
      </c>
      <c r="W30" s="10" t="s">
        <v>323</v>
      </c>
      <c r="X30" s="11" t="s">
        <v>41</v>
      </c>
    </row>
    <row r="31" spans="1:24" x14ac:dyDescent="0.15">
      <c r="A31" s="11" t="s">
        <v>31</v>
      </c>
      <c r="B31" s="11" t="s">
        <v>30</v>
      </c>
      <c r="C31" s="11" t="s">
        <v>32</v>
      </c>
      <c r="D31" s="10"/>
      <c r="E31" s="5" t="str">
        <f t="shared" si="0"/>
        <v>2016-01-01</v>
      </c>
      <c r="F31" s="11" t="s">
        <v>69</v>
      </c>
      <c r="G31" s="10"/>
      <c r="H31" s="10"/>
      <c r="I31" s="11" t="s">
        <v>40</v>
      </c>
      <c r="J31" s="11">
        <v>1</v>
      </c>
      <c r="K31" s="10"/>
      <c r="L31" s="11" t="s">
        <v>43</v>
      </c>
      <c r="M31" s="59">
        <v>2139343</v>
      </c>
      <c r="N31" s="10"/>
      <c r="O31" s="11" t="s">
        <v>39</v>
      </c>
      <c r="P31" s="10" t="s">
        <v>42</v>
      </c>
      <c r="Q31" s="68">
        <f t="shared" si="1"/>
        <v>2139343</v>
      </c>
      <c r="R31" s="11" t="s">
        <v>39</v>
      </c>
      <c r="S31" s="11" t="s">
        <v>730</v>
      </c>
      <c r="T31" s="10"/>
      <c r="U31" s="11"/>
      <c r="V31" s="10" t="s">
        <v>381</v>
      </c>
      <c r="W31" s="10" t="s">
        <v>382</v>
      </c>
      <c r="X31" s="11" t="s">
        <v>41</v>
      </c>
    </row>
    <row r="32" spans="1:24" x14ac:dyDescent="0.15">
      <c r="A32" s="11" t="s">
        <v>31</v>
      </c>
      <c r="B32" s="11" t="s">
        <v>30</v>
      </c>
      <c r="C32" s="11" t="s">
        <v>32</v>
      </c>
      <c r="D32" s="10"/>
      <c r="E32" s="5" t="str">
        <f t="shared" si="0"/>
        <v>2016-01-01</v>
      </c>
      <c r="F32" s="11" t="s">
        <v>69</v>
      </c>
      <c r="G32" s="10"/>
      <c r="H32" s="10"/>
      <c r="I32" s="11" t="s">
        <v>40</v>
      </c>
      <c r="J32" s="11">
        <v>1</v>
      </c>
      <c r="K32" s="11">
        <v>1</v>
      </c>
      <c r="L32" s="11" t="s">
        <v>45</v>
      </c>
      <c r="M32" s="59">
        <v>115955</v>
      </c>
      <c r="N32" s="10"/>
      <c r="O32" s="11" t="s">
        <v>39</v>
      </c>
      <c r="P32" s="10" t="s">
        <v>44</v>
      </c>
      <c r="Q32" s="68">
        <f t="shared" si="1"/>
        <v>115955</v>
      </c>
      <c r="R32" s="11" t="s">
        <v>39</v>
      </c>
      <c r="S32" s="11" t="s">
        <v>730</v>
      </c>
      <c r="T32" s="10"/>
      <c r="U32" s="11"/>
      <c r="V32" s="10" t="s">
        <v>381</v>
      </c>
      <c r="W32" s="10" t="s">
        <v>385</v>
      </c>
      <c r="X32" s="11" t="s">
        <v>41</v>
      </c>
    </row>
    <row r="33" spans="1:24" x14ac:dyDescent="0.15">
      <c r="A33" s="11" t="s">
        <v>31</v>
      </c>
      <c r="B33" s="11" t="s">
        <v>30</v>
      </c>
      <c r="C33" s="11" t="s">
        <v>32</v>
      </c>
      <c r="D33" s="10"/>
      <c r="E33" s="5" t="str">
        <f t="shared" si="0"/>
        <v>2016-01-01</v>
      </c>
      <c r="F33" s="11" t="s">
        <v>69</v>
      </c>
      <c r="G33" s="10"/>
      <c r="H33" s="10"/>
      <c r="I33" s="11" t="s">
        <v>40</v>
      </c>
      <c r="J33" s="11">
        <v>1</v>
      </c>
      <c r="K33" s="11">
        <v>2</v>
      </c>
      <c r="L33" s="11" t="s">
        <v>47</v>
      </c>
      <c r="M33" s="59">
        <v>9000000</v>
      </c>
      <c r="N33" s="10"/>
      <c r="O33" s="11" t="s">
        <v>39</v>
      </c>
      <c r="P33" s="10" t="s">
        <v>46</v>
      </c>
      <c r="Q33" s="68">
        <f t="shared" si="1"/>
        <v>9000000</v>
      </c>
      <c r="R33" s="11" t="s">
        <v>39</v>
      </c>
      <c r="S33" s="11" t="s">
        <v>730</v>
      </c>
      <c r="T33" s="10"/>
      <c r="U33" s="11"/>
      <c r="V33" s="10" t="s">
        <v>320</v>
      </c>
      <c r="W33" s="10" t="s">
        <v>320</v>
      </c>
      <c r="X33" s="11" t="s">
        <v>41</v>
      </c>
    </row>
    <row r="34" spans="1:24" x14ac:dyDescent="0.15">
      <c r="A34" s="11" t="s">
        <v>31</v>
      </c>
      <c r="B34" s="11" t="s">
        <v>30</v>
      </c>
      <c r="C34" s="11" t="s">
        <v>32</v>
      </c>
      <c r="D34" s="10"/>
      <c r="E34" s="5" t="str">
        <f t="shared" ref="E34:E65" si="2">_xlfn.CONCAT(SUBSTITUTE(F34,"FY","20"),"-01-01")</f>
        <v>2016-01-01</v>
      </c>
      <c r="F34" s="11" t="s">
        <v>69</v>
      </c>
      <c r="G34" s="10"/>
      <c r="H34" s="10"/>
      <c r="I34" s="11" t="s">
        <v>40</v>
      </c>
      <c r="J34" s="11">
        <v>1</v>
      </c>
      <c r="K34" s="10"/>
      <c r="L34" s="11" t="s">
        <v>49</v>
      </c>
      <c r="M34" s="59">
        <v>440000</v>
      </c>
      <c r="N34" s="10"/>
      <c r="O34" s="11" t="s">
        <v>39</v>
      </c>
      <c r="P34" s="10" t="s">
        <v>48</v>
      </c>
      <c r="Q34" s="68">
        <f t="shared" ref="Q34:Q65" si="3">M34</f>
        <v>440000</v>
      </c>
      <c r="R34" s="11" t="s">
        <v>39</v>
      </c>
      <c r="S34" s="11" t="s">
        <v>730</v>
      </c>
      <c r="T34" s="10"/>
      <c r="U34" s="11"/>
      <c r="V34" s="10" t="s">
        <v>633</v>
      </c>
      <c r="W34" s="10" t="s">
        <v>634</v>
      </c>
      <c r="X34" s="11" t="s">
        <v>41</v>
      </c>
    </row>
    <row r="35" spans="1:24" x14ac:dyDescent="0.15">
      <c r="A35" s="11" t="s">
        <v>31</v>
      </c>
      <c r="B35" s="11" t="s">
        <v>30</v>
      </c>
      <c r="C35" s="11" t="s">
        <v>32</v>
      </c>
      <c r="D35" s="10"/>
      <c r="E35" s="5" t="str">
        <f t="shared" si="2"/>
        <v>2016-01-01</v>
      </c>
      <c r="F35" s="11" t="s">
        <v>69</v>
      </c>
      <c r="G35" s="10"/>
      <c r="H35" s="10"/>
      <c r="I35" s="11" t="s">
        <v>40</v>
      </c>
      <c r="J35" s="11">
        <v>1</v>
      </c>
      <c r="K35" s="11">
        <v>2</v>
      </c>
      <c r="L35" s="11" t="s">
        <v>51</v>
      </c>
      <c r="M35" s="59">
        <v>100000</v>
      </c>
      <c r="N35" s="10"/>
      <c r="O35" s="11" t="s">
        <v>39</v>
      </c>
      <c r="P35" s="10" t="s">
        <v>50</v>
      </c>
      <c r="Q35" s="68">
        <f t="shared" si="3"/>
        <v>100000</v>
      </c>
      <c r="R35" s="11" t="s">
        <v>39</v>
      </c>
      <c r="S35" s="11" t="s">
        <v>730</v>
      </c>
      <c r="T35" s="10"/>
      <c r="U35" s="11"/>
      <c r="V35" s="10" t="s">
        <v>633</v>
      </c>
      <c r="W35" s="10" t="s">
        <v>636</v>
      </c>
      <c r="X35" s="11" t="s">
        <v>41</v>
      </c>
    </row>
    <row r="36" spans="1:24" x14ac:dyDescent="0.15">
      <c r="A36" s="11" t="s">
        <v>31</v>
      </c>
      <c r="B36" s="11" t="s">
        <v>30</v>
      </c>
      <c r="C36" s="11" t="s">
        <v>32</v>
      </c>
      <c r="D36" s="10"/>
      <c r="E36" s="5" t="str">
        <f t="shared" si="2"/>
        <v>2016-01-01</v>
      </c>
      <c r="F36" s="11" t="s">
        <v>69</v>
      </c>
      <c r="G36" s="10"/>
      <c r="H36" s="10"/>
      <c r="I36" s="11" t="s">
        <v>40</v>
      </c>
      <c r="J36" s="11">
        <v>1</v>
      </c>
      <c r="K36" s="11">
        <v>2</v>
      </c>
      <c r="L36" s="11" t="s">
        <v>53</v>
      </c>
      <c r="M36" s="59">
        <v>800</v>
      </c>
      <c r="N36" s="10"/>
      <c r="O36" s="11" t="s">
        <v>39</v>
      </c>
      <c r="P36" s="10" t="s">
        <v>52</v>
      </c>
      <c r="Q36" s="68">
        <f t="shared" si="3"/>
        <v>800</v>
      </c>
      <c r="R36" s="11" t="s">
        <v>39</v>
      </c>
      <c r="S36" s="11" t="s">
        <v>730</v>
      </c>
      <c r="T36" s="10"/>
      <c r="U36" s="11"/>
      <c r="V36" s="10" t="s">
        <v>633</v>
      </c>
      <c r="W36" s="10" t="s">
        <v>638</v>
      </c>
      <c r="X36" s="11" t="s">
        <v>41</v>
      </c>
    </row>
    <row r="37" spans="1:24" x14ac:dyDescent="0.15">
      <c r="A37" s="11" t="s">
        <v>31</v>
      </c>
      <c r="B37" s="11" t="s">
        <v>30</v>
      </c>
      <c r="C37" s="11" t="s">
        <v>32</v>
      </c>
      <c r="D37" s="10"/>
      <c r="E37" s="5" t="str">
        <f t="shared" si="2"/>
        <v>2016-01-01</v>
      </c>
      <c r="F37" s="11" t="s">
        <v>69</v>
      </c>
      <c r="G37" s="10"/>
      <c r="H37" s="10"/>
      <c r="I37" s="11" t="s">
        <v>40</v>
      </c>
      <c r="J37" s="11">
        <v>1</v>
      </c>
      <c r="K37" s="11">
        <v>1</v>
      </c>
      <c r="L37" s="11" t="s">
        <v>55</v>
      </c>
      <c r="M37" s="59">
        <v>327483</v>
      </c>
      <c r="N37" s="10"/>
      <c r="O37" s="11" t="s">
        <v>39</v>
      </c>
      <c r="P37" s="10" t="s">
        <v>54</v>
      </c>
      <c r="Q37" s="68">
        <f t="shared" si="3"/>
        <v>327483</v>
      </c>
      <c r="R37" s="11" t="s">
        <v>39</v>
      </c>
      <c r="S37" s="11" t="s">
        <v>730</v>
      </c>
      <c r="T37" s="10"/>
      <c r="U37" s="11"/>
      <c r="V37" s="10" t="s">
        <v>633</v>
      </c>
      <c r="W37" s="10" t="s">
        <v>640</v>
      </c>
      <c r="X37" s="11" t="s">
        <v>41</v>
      </c>
    </row>
    <row r="38" spans="1:24" x14ac:dyDescent="0.15">
      <c r="A38" s="11" t="s">
        <v>31</v>
      </c>
      <c r="B38" s="11" t="s">
        <v>30</v>
      </c>
      <c r="C38" s="11" t="s">
        <v>32</v>
      </c>
      <c r="D38" s="10"/>
      <c r="E38" s="5" t="str">
        <f t="shared" si="2"/>
        <v>2016-01-01</v>
      </c>
      <c r="F38" s="11" t="s">
        <v>69</v>
      </c>
      <c r="G38" s="10"/>
      <c r="H38" s="10"/>
      <c r="I38" s="11" t="s">
        <v>40</v>
      </c>
      <c r="J38" s="11">
        <v>1</v>
      </c>
      <c r="K38" s="11">
        <v>2</v>
      </c>
      <c r="L38" s="11" t="s">
        <v>57</v>
      </c>
      <c r="M38" s="59">
        <v>280000</v>
      </c>
      <c r="N38" s="10"/>
      <c r="O38" s="11" t="s">
        <v>39</v>
      </c>
      <c r="P38" s="10" t="s">
        <v>56</v>
      </c>
      <c r="Q38" s="68">
        <f t="shared" si="3"/>
        <v>280000</v>
      </c>
      <c r="R38" s="11" t="s">
        <v>39</v>
      </c>
      <c r="S38" s="11" t="s">
        <v>730</v>
      </c>
      <c r="T38" s="10"/>
      <c r="U38" s="11"/>
      <c r="V38" s="10" t="s">
        <v>633</v>
      </c>
      <c r="W38" s="10" t="s">
        <v>642</v>
      </c>
      <c r="X38" s="11" t="s">
        <v>41</v>
      </c>
    </row>
    <row r="39" spans="1:24" x14ac:dyDescent="0.15">
      <c r="A39" s="11" t="s">
        <v>31</v>
      </c>
      <c r="B39" s="11" t="s">
        <v>30</v>
      </c>
      <c r="C39" s="11" t="s">
        <v>32</v>
      </c>
      <c r="D39" s="10"/>
      <c r="E39" s="5" t="str">
        <f t="shared" si="2"/>
        <v>2016-01-01</v>
      </c>
      <c r="F39" s="11" t="s">
        <v>69</v>
      </c>
      <c r="G39" s="10"/>
      <c r="H39" s="10"/>
      <c r="I39" s="11" t="s">
        <v>40</v>
      </c>
      <c r="J39" s="11">
        <v>1</v>
      </c>
      <c r="K39" s="11">
        <v>2</v>
      </c>
      <c r="L39" s="11" t="s">
        <v>59</v>
      </c>
      <c r="M39" s="59">
        <v>120000</v>
      </c>
      <c r="N39" s="10"/>
      <c r="O39" s="11" t="s">
        <v>39</v>
      </c>
      <c r="P39" s="10" t="s">
        <v>58</v>
      </c>
      <c r="Q39" s="68">
        <f t="shared" si="3"/>
        <v>120000</v>
      </c>
      <c r="R39" s="11" t="s">
        <v>39</v>
      </c>
      <c r="S39" s="11" t="s">
        <v>730</v>
      </c>
      <c r="T39" s="10"/>
      <c r="U39" s="11"/>
      <c r="V39" s="10" t="s">
        <v>633</v>
      </c>
      <c r="W39" s="10" t="s">
        <v>644</v>
      </c>
      <c r="X39" s="11" t="s">
        <v>41</v>
      </c>
    </row>
    <row r="40" spans="1:24" x14ac:dyDescent="0.15">
      <c r="A40" s="11" t="s">
        <v>31</v>
      </c>
      <c r="B40" s="11" t="s">
        <v>30</v>
      </c>
      <c r="C40" s="11" t="s">
        <v>32</v>
      </c>
      <c r="D40" s="10"/>
      <c r="E40" s="5" t="str">
        <f t="shared" si="2"/>
        <v>2016-01-01</v>
      </c>
      <c r="F40" s="11" t="s">
        <v>69</v>
      </c>
      <c r="G40" s="10"/>
      <c r="H40" s="10"/>
      <c r="I40" s="11" t="s">
        <v>40</v>
      </c>
      <c r="J40" s="11">
        <v>1</v>
      </c>
      <c r="K40" s="11">
        <v>3</v>
      </c>
      <c r="L40" s="11" t="s">
        <v>61</v>
      </c>
      <c r="M40" s="59">
        <v>6467000</v>
      </c>
      <c r="N40" s="10"/>
      <c r="O40" s="11" t="s">
        <v>39</v>
      </c>
      <c r="P40" s="10" t="s">
        <v>60</v>
      </c>
      <c r="Q40" s="68">
        <f t="shared" si="3"/>
        <v>6467000</v>
      </c>
      <c r="R40" s="11" t="s">
        <v>39</v>
      </c>
      <c r="S40" s="11" t="s">
        <v>730</v>
      </c>
      <c r="T40" s="10"/>
      <c r="U40" s="11"/>
      <c r="V40" s="10" t="s">
        <v>633</v>
      </c>
      <c r="W40" s="10" t="s">
        <v>646</v>
      </c>
      <c r="X40" s="11" t="s">
        <v>41</v>
      </c>
    </row>
    <row r="41" spans="1:24" x14ac:dyDescent="0.15">
      <c r="A41" s="11" t="s">
        <v>31</v>
      </c>
      <c r="B41" s="11" t="s">
        <v>30</v>
      </c>
      <c r="C41" s="11" t="s">
        <v>32</v>
      </c>
      <c r="D41" s="10"/>
      <c r="E41" s="5" t="str">
        <f t="shared" si="2"/>
        <v>2016-01-01</v>
      </c>
      <c r="F41" s="11" t="s">
        <v>69</v>
      </c>
      <c r="G41" s="10"/>
      <c r="H41" s="10"/>
      <c r="I41" s="11" t="s">
        <v>40</v>
      </c>
      <c r="J41" s="11">
        <v>1</v>
      </c>
      <c r="K41" s="10"/>
      <c r="L41" s="11" t="s">
        <v>63</v>
      </c>
      <c r="M41" s="59">
        <v>174000</v>
      </c>
      <c r="N41" s="10"/>
      <c r="O41" s="11" t="s">
        <v>39</v>
      </c>
      <c r="P41" s="10" t="s">
        <v>62</v>
      </c>
      <c r="Q41" s="68">
        <f t="shared" si="3"/>
        <v>174000</v>
      </c>
      <c r="R41" s="11" t="s">
        <v>39</v>
      </c>
      <c r="S41" s="11" t="s">
        <v>730</v>
      </c>
      <c r="T41" s="10"/>
      <c r="U41" s="11"/>
      <c r="V41" s="10" t="s">
        <v>633</v>
      </c>
      <c r="W41" s="10" t="s">
        <v>648</v>
      </c>
      <c r="X41" s="11" t="s">
        <v>41</v>
      </c>
    </row>
    <row r="42" spans="1:24" x14ac:dyDescent="0.15">
      <c r="A42" s="11" t="s">
        <v>31</v>
      </c>
      <c r="B42" s="11" t="s">
        <v>30</v>
      </c>
      <c r="C42" s="11" t="s">
        <v>32</v>
      </c>
      <c r="D42" s="10"/>
      <c r="E42" s="5" t="str">
        <f t="shared" si="2"/>
        <v>2016-01-01</v>
      </c>
      <c r="F42" s="11" t="s">
        <v>69</v>
      </c>
      <c r="G42" s="10"/>
      <c r="H42" s="10"/>
      <c r="I42" s="11" t="s">
        <v>40</v>
      </c>
      <c r="J42" s="11">
        <v>1</v>
      </c>
      <c r="K42" s="10"/>
      <c r="L42" s="11" t="s">
        <v>65</v>
      </c>
      <c r="M42" s="59">
        <v>4000</v>
      </c>
      <c r="N42" s="10"/>
      <c r="O42" s="11" t="s">
        <v>39</v>
      </c>
      <c r="P42" s="10" t="s">
        <v>64</v>
      </c>
      <c r="Q42" s="68">
        <f t="shared" si="3"/>
        <v>4000</v>
      </c>
      <c r="R42" s="11" t="s">
        <v>39</v>
      </c>
      <c r="S42" s="11" t="s">
        <v>730</v>
      </c>
      <c r="T42" s="10"/>
      <c r="U42" s="11"/>
      <c r="V42" s="10" t="s">
        <v>633</v>
      </c>
      <c r="W42" s="10" t="s">
        <v>650</v>
      </c>
      <c r="X42" s="11" t="s">
        <v>41</v>
      </c>
    </row>
    <row r="43" spans="1:24" x14ac:dyDescent="0.15">
      <c r="A43" s="11" t="s">
        <v>31</v>
      </c>
      <c r="B43" s="11" t="s">
        <v>30</v>
      </c>
      <c r="C43" s="11" t="s">
        <v>32</v>
      </c>
      <c r="D43" s="10"/>
      <c r="E43" s="5" t="str">
        <f t="shared" si="2"/>
        <v>2016-01-01</v>
      </c>
      <c r="F43" s="11" t="s">
        <v>69</v>
      </c>
      <c r="G43" s="10"/>
      <c r="H43" s="10"/>
      <c r="I43" s="11" t="s">
        <v>40</v>
      </c>
      <c r="J43" s="11">
        <v>1</v>
      </c>
      <c r="K43" s="11">
        <v>4</v>
      </c>
      <c r="L43" s="11" t="s">
        <v>801</v>
      </c>
      <c r="M43" s="59">
        <v>17124000</v>
      </c>
      <c r="N43" s="10"/>
      <c r="O43" s="11" t="s">
        <v>39</v>
      </c>
      <c r="P43" s="10" t="s">
        <v>66</v>
      </c>
      <c r="Q43" s="68">
        <f t="shared" si="3"/>
        <v>17124000</v>
      </c>
      <c r="R43" s="11" t="s">
        <v>39</v>
      </c>
      <c r="S43" s="11" t="s">
        <v>730</v>
      </c>
      <c r="T43" s="10"/>
      <c r="U43" s="11"/>
      <c r="V43" s="10" t="s">
        <v>320</v>
      </c>
      <c r="W43" s="10" t="s">
        <v>320</v>
      </c>
      <c r="X43" s="11" t="s">
        <v>41</v>
      </c>
    </row>
    <row r="44" spans="1:24" x14ac:dyDescent="0.15">
      <c r="A44" s="6" t="s">
        <v>31</v>
      </c>
      <c r="B44" s="6" t="s">
        <v>30</v>
      </c>
      <c r="C44" s="6" t="s">
        <v>32</v>
      </c>
      <c r="D44" s="6" t="s">
        <v>71</v>
      </c>
      <c r="E44" s="5" t="str">
        <f t="shared" si="2"/>
        <v>2018-01-01</v>
      </c>
      <c r="F44" s="6" t="s">
        <v>36</v>
      </c>
      <c r="G44" s="5"/>
      <c r="H44" s="5"/>
      <c r="I44" s="6" t="s">
        <v>40</v>
      </c>
      <c r="J44" s="6">
        <v>4</v>
      </c>
      <c r="K44" s="5"/>
      <c r="L44" s="6" t="s">
        <v>72</v>
      </c>
      <c r="M44" s="57">
        <v>73151</v>
      </c>
      <c r="N44" s="5"/>
      <c r="O44" s="6" t="s">
        <v>39</v>
      </c>
      <c r="P44" s="5" t="s">
        <v>70</v>
      </c>
      <c r="Q44" s="57">
        <f t="shared" si="3"/>
        <v>73151</v>
      </c>
      <c r="R44" s="6" t="s">
        <v>39</v>
      </c>
      <c r="S44" s="6" t="s">
        <v>730</v>
      </c>
      <c r="T44" s="5"/>
      <c r="U44" s="6"/>
      <c r="V44" s="5" t="s">
        <v>320</v>
      </c>
      <c r="W44" s="5" t="s">
        <v>320</v>
      </c>
      <c r="X44" s="6" t="s">
        <v>41</v>
      </c>
    </row>
    <row r="45" spans="1:24" x14ac:dyDescent="0.15">
      <c r="A45" s="6" t="s">
        <v>31</v>
      </c>
      <c r="B45" s="6" t="s">
        <v>30</v>
      </c>
      <c r="C45" s="6" t="s">
        <v>32</v>
      </c>
      <c r="D45" s="6" t="s">
        <v>71</v>
      </c>
      <c r="E45" s="5" t="str">
        <f t="shared" si="2"/>
        <v>2018-01-01</v>
      </c>
      <c r="F45" s="6" t="s">
        <v>36</v>
      </c>
      <c r="G45" s="5"/>
      <c r="H45" s="5"/>
      <c r="I45" s="6" t="s">
        <v>40</v>
      </c>
      <c r="J45" s="6">
        <v>4</v>
      </c>
      <c r="K45" s="5"/>
      <c r="L45" s="6" t="s">
        <v>75</v>
      </c>
      <c r="M45" s="57">
        <v>26</v>
      </c>
      <c r="N45" s="5"/>
      <c r="O45" s="6" t="s">
        <v>39</v>
      </c>
      <c r="P45" s="5" t="s">
        <v>74</v>
      </c>
      <c r="Q45" s="57">
        <f t="shared" si="3"/>
        <v>26</v>
      </c>
      <c r="R45" s="6" t="s">
        <v>39</v>
      </c>
      <c r="S45" s="6" t="s">
        <v>730</v>
      </c>
      <c r="T45" s="5"/>
      <c r="U45" s="6"/>
      <c r="V45" s="5" t="s">
        <v>320</v>
      </c>
      <c r="W45" s="5" t="s">
        <v>320</v>
      </c>
      <c r="X45" s="6" t="s">
        <v>41</v>
      </c>
    </row>
    <row r="46" spans="1:24" x14ac:dyDescent="0.15">
      <c r="A46" s="6" t="s">
        <v>31</v>
      </c>
      <c r="B46" s="6" t="s">
        <v>30</v>
      </c>
      <c r="C46" s="6" t="s">
        <v>32</v>
      </c>
      <c r="D46" s="6" t="s">
        <v>76</v>
      </c>
      <c r="E46" s="5" t="str">
        <f t="shared" si="2"/>
        <v>2018-01-01</v>
      </c>
      <c r="F46" s="6" t="s">
        <v>36</v>
      </c>
      <c r="G46" s="5"/>
      <c r="H46" s="5"/>
      <c r="I46" s="6" t="s">
        <v>40</v>
      </c>
      <c r="J46" s="6">
        <v>4</v>
      </c>
      <c r="K46" s="5"/>
      <c r="L46" s="6" t="s">
        <v>77</v>
      </c>
      <c r="M46" s="57">
        <v>2</v>
      </c>
      <c r="N46" s="5"/>
      <c r="O46" s="6" t="s">
        <v>39</v>
      </c>
      <c r="P46" s="5" t="s">
        <v>74</v>
      </c>
      <c r="Q46" s="57">
        <f t="shared" si="3"/>
        <v>2</v>
      </c>
      <c r="R46" s="6" t="s">
        <v>39</v>
      </c>
      <c r="S46" s="6" t="s">
        <v>730</v>
      </c>
      <c r="T46" s="5"/>
      <c r="U46" s="6"/>
      <c r="V46" s="5" t="s">
        <v>320</v>
      </c>
      <c r="W46" s="5" t="s">
        <v>320</v>
      </c>
      <c r="X46" s="6" t="s">
        <v>41</v>
      </c>
    </row>
    <row r="47" spans="1:24" x14ac:dyDescent="0.15">
      <c r="A47" s="6" t="s">
        <v>31</v>
      </c>
      <c r="B47" s="6" t="s">
        <v>30</v>
      </c>
      <c r="C47" s="6" t="s">
        <v>32</v>
      </c>
      <c r="D47" s="6" t="s">
        <v>78</v>
      </c>
      <c r="E47" s="5" t="str">
        <f t="shared" si="2"/>
        <v>2018-01-01</v>
      </c>
      <c r="F47" s="6" t="s">
        <v>36</v>
      </c>
      <c r="G47" s="5"/>
      <c r="H47" s="5"/>
      <c r="I47" s="6" t="s">
        <v>40</v>
      </c>
      <c r="J47" s="6">
        <v>4</v>
      </c>
      <c r="K47" s="5"/>
      <c r="L47" s="6" t="s">
        <v>79</v>
      </c>
      <c r="M47" s="57">
        <v>9</v>
      </c>
      <c r="N47" s="5"/>
      <c r="O47" s="6" t="s">
        <v>39</v>
      </c>
      <c r="P47" s="5" t="s">
        <v>74</v>
      </c>
      <c r="Q47" s="57">
        <f t="shared" si="3"/>
        <v>9</v>
      </c>
      <c r="R47" s="6" t="s">
        <v>39</v>
      </c>
      <c r="S47" s="6" t="s">
        <v>730</v>
      </c>
      <c r="T47" s="5"/>
      <c r="U47" s="6"/>
      <c r="V47" s="5" t="s">
        <v>320</v>
      </c>
      <c r="W47" s="5" t="s">
        <v>320</v>
      </c>
      <c r="X47" s="6" t="s">
        <v>41</v>
      </c>
    </row>
    <row r="48" spans="1:24" x14ac:dyDescent="0.15">
      <c r="A48" s="6" t="s">
        <v>31</v>
      </c>
      <c r="B48" s="6" t="s">
        <v>30</v>
      </c>
      <c r="C48" s="6" t="s">
        <v>32</v>
      </c>
      <c r="D48" s="6" t="s">
        <v>80</v>
      </c>
      <c r="E48" s="5" t="str">
        <f t="shared" si="2"/>
        <v>2018-01-01</v>
      </c>
      <c r="F48" s="6" t="s">
        <v>36</v>
      </c>
      <c r="G48" s="5"/>
      <c r="H48" s="5"/>
      <c r="I48" s="6" t="s">
        <v>40</v>
      </c>
      <c r="J48" s="6">
        <v>4</v>
      </c>
      <c r="K48" s="5"/>
      <c r="L48" s="6" t="s">
        <v>81</v>
      </c>
      <c r="M48" s="57">
        <v>3</v>
      </c>
      <c r="N48" s="5"/>
      <c r="O48" s="6" t="s">
        <v>39</v>
      </c>
      <c r="P48" s="5" t="s">
        <v>74</v>
      </c>
      <c r="Q48" s="57">
        <f t="shared" si="3"/>
        <v>3</v>
      </c>
      <c r="R48" s="6" t="s">
        <v>39</v>
      </c>
      <c r="S48" s="6" t="s">
        <v>730</v>
      </c>
      <c r="T48" s="5"/>
      <c r="U48" s="6"/>
      <c r="V48" s="5" t="s">
        <v>320</v>
      </c>
      <c r="W48" s="5" t="s">
        <v>320</v>
      </c>
      <c r="X48" s="6" t="s">
        <v>41</v>
      </c>
    </row>
    <row r="49" spans="1:24" x14ac:dyDescent="0.15">
      <c r="A49" s="6" t="s">
        <v>31</v>
      </c>
      <c r="B49" s="6" t="s">
        <v>30</v>
      </c>
      <c r="C49" s="6" t="s">
        <v>32</v>
      </c>
      <c r="D49" s="6" t="s">
        <v>82</v>
      </c>
      <c r="E49" s="5" t="str">
        <f t="shared" si="2"/>
        <v>2018-01-01</v>
      </c>
      <c r="F49" s="6" t="s">
        <v>36</v>
      </c>
      <c r="G49" s="5"/>
      <c r="H49" s="5"/>
      <c r="I49" s="6" t="s">
        <v>40</v>
      </c>
      <c r="J49" s="6">
        <v>4</v>
      </c>
      <c r="K49" s="5"/>
      <c r="L49" s="6" t="s">
        <v>83</v>
      </c>
      <c r="M49" s="57">
        <v>12</v>
      </c>
      <c r="N49" s="5"/>
      <c r="O49" s="6" t="s">
        <v>39</v>
      </c>
      <c r="P49" s="5" t="s">
        <v>74</v>
      </c>
      <c r="Q49" s="57">
        <f t="shared" si="3"/>
        <v>12</v>
      </c>
      <c r="R49" s="6" t="s">
        <v>39</v>
      </c>
      <c r="S49" s="6" t="s">
        <v>730</v>
      </c>
      <c r="T49" s="5"/>
      <c r="U49" s="6"/>
      <c r="V49" s="5" t="s">
        <v>320</v>
      </c>
      <c r="W49" s="5" t="s">
        <v>320</v>
      </c>
      <c r="X49" s="6" t="s">
        <v>41</v>
      </c>
    </row>
    <row r="50" spans="1:24" x14ac:dyDescent="0.15">
      <c r="A50" s="6" t="s">
        <v>31</v>
      </c>
      <c r="B50" s="6" t="s">
        <v>30</v>
      </c>
      <c r="C50" s="6" t="s">
        <v>32</v>
      </c>
      <c r="D50" s="6" t="s">
        <v>71</v>
      </c>
      <c r="E50" s="5" t="str">
        <f t="shared" si="2"/>
        <v>2018-01-01</v>
      </c>
      <c r="F50" s="6" t="s">
        <v>36</v>
      </c>
      <c r="G50" s="5"/>
      <c r="H50" s="5"/>
      <c r="I50" s="6" t="s">
        <v>40</v>
      </c>
      <c r="J50" s="6">
        <v>4</v>
      </c>
      <c r="K50" s="5"/>
      <c r="L50" s="6" t="s">
        <v>85</v>
      </c>
      <c r="M50" s="57">
        <v>199</v>
      </c>
      <c r="N50" s="5"/>
      <c r="O50" s="6" t="s">
        <v>39</v>
      </c>
      <c r="P50" s="5" t="s">
        <v>84</v>
      </c>
      <c r="Q50" s="57">
        <f t="shared" si="3"/>
        <v>199</v>
      </c>
      <c r="R50" s="6" t="s">
        <v>39</v>
      </c>
      <c r="S50" s="6" t="s">
        <v>730</v>
      </c>
      <c r="T50" s="5"/>
      <c r="U50" s="6"/>
      <c r="V50" s="5" t="s">
        <v>320</v>
      </c>
      <c r="W50" s="5" t="s">
        <v>320</v>
      </c>
      <c r="X50" s="6" t="s">
        <v>41</v>
      </c>
    </row>
    <row r="51" spans="1:24" x14ac:dyDescent="0.15">
      <c r="A51" s="6" t="s">
        <v>31</v>
      </c>
      <c r="B51" s="6" t="s">
        <v>30</v>
      </c>
      <c r="C51" s="6" t="s">
        <v>32</v>
      </c>
      <c r="D51" s="6" t="s">
        <v>71</v>
      </c>
      <c r="E51" s="5" t="str">
        <f t="shared" si="2"/>
        <v>2018-01-01</v>
      </c>
      <c r="F51" s="6" t="s">
        <v>36</v>
      </c>
      <c r="G51" s="5"/>
      <c r="H51" s="5"/>
      <c r="I51" s="6" t="s">
        <v>40</v>
      </c>
      <c r="J51" s="6">
        <v>4</v>
      </c>
      <c r="K51" s="5"/>
      <c r="L51" s="6" t="s">
        <v>87</v>
      </c>
      <c r="M51" s="57">
        <v>17315</v>
      </c>
      <c r="N51" s="5"/>
      <c r="O51" s="6" t="s">
        <v>39</v>
      </c>
      <c r="P51" s="5" t="s">
        <v>86</v>
      </c>
      <c r="Q51" s="57">
        <f t="shared" si="3"/>
        <v>17315</v>
      </c>
      <c r="R51" s="6" t="s">
        <v>39</v>
      </c>
      <c r="S51" s="6" t="s">
        <v>730</v>
      </c>
      <c r="T51" s="5"/>
      <c r="U51" s="6"/>
      <c r="V51" s="5" t="s">
        <v>320</v>
      </c>
      <c r="W51" s="5" t="s">
        <v>320</v>
      </c>
      <c r="X51" s="6" t="s">
        <v>41</v>
      </c>
    </row>
    <row r="52" spans="1:24" x14ac:dyDescent="0.15">
      <c r="A52" s="6" t="s">
        <v>31</v>
      </c>
      <c r="B52" s="6" t="s">
        <v>30</v>
      </c>
      <c r="C52" s="6" t="s">
        <v>32</v>
      </c>
      <c r="D52" s="6" t="s">
        <v>71</v>
      </c>
      <c r="E52" s="5" t="str">
        <f t="shared" si="2"/>
        <v>2018-01-01</v>
      </c>
      <c r="F52" s="6" t="s">
        <v>36</v>
      </c>
      <c r="G52" s="5"/>
      <c r="H52" s="5"/>
      <c r="I52" s="6" t="s">
        <v>40</v>
      </c>
      <c r="J52" s="6">
        <v>4</v>
      </c>
      <c r="K52" s="5"/>
      <c r="L52" s="6" t="s">
        <v>89</v>
      </c>
      <c r="M52" s="57">
        <v>0</v>
      </c>
      <c r="N52" s="5"/>
      <c r="O52" s="6" t="s">
        <v>39</v>
      </c>
      <c r="P52" s="5" t="s">
        <v>88</v>
      </c>
      <c r="Q52" s="57">
        <f t="shared" si="3"/>
        <v>0</v>
      </c>
      <c r="R52" s="6" t="s">
        <v>39</v>
      </c>
      <c r="S52" s="6" t="s">
        <v>730</v>
      </c>
      <c r="T52" s="5"/>
      <c r="U52" s="6"/>
      <c r="V52" s="5" t="s">
        <v>320</v>
      </c>
      <c r="W52" s="5" t="s">
        <v>320</v>
      </c>
      <c r="X52" s="6" t="s">
        <v>41</v>
      </c>
    </row>
    <row r="53" spans="1:24" x14ac:dyDescent="0.15">
      <c r="A53" s="6" t="s">
        <v>31</v>
      </c>
      <c r="B53" s="6" t="s">
        <v>30</v>
      </c>
      <c r="C53" s="6" t="s">
        <v>32</v>
      </c>
      <c r="D53" s="6" t="s">
        <v>71</v>
      </c>
      <c r="E53" s="5" t="str">
        <f t="shared" si="2"/>
        <v>2018-01-01</v>
      </c>
      <c r="F53" s="6" t="s">
        <v>36</v>
      </c>
      <c r="G53" s="5"/>
      <c r="H53" s="5"/>
      <c r="I53" s="6" t="s">
        <v>40</v>
      </c>
      <c r="J53" s="6">
        <v>4</v>
      </c>
      <c r="K53" s="6">
        <v>11</v>
      </c>
      <c r="L53" s="6" t="s">
        <v>91</v>
      </c>
      <c r="M53" s="57">
        <v>32</v>
      </c>
      <c r="N53" s="5"/>
      <c r="O53" s="6" t="s">
        <v>39</v>
      </c>
      <c r="P53" s="5" t="s">
        <v>90</v>
      </c>
      <c r="Q53" s="57">
        <f t="shared" si="3"/>
        <v>32</v>
      </c>
      <c r="R53" s="6" t="s">
        <v>39</v>
      </c>
      <c r="S53" s="6" t="s">
        <v>730</v>
      </c>
      <c r="T53" s="5"/>
      <c r="U53" s="6"/>
      <c r="V53" s="5" t="s">
        <v>320</v>
      </c>
      <c r="W53" s="5" t="s">
        <v>320</v>
      </c>
      <c r="X53" s="6" t="s">
        <v>41</v>
      </c>
    </row>
    <row r="54" spans="1:24" x14ac:dyDescent="0.15">
      <c r="A54" s="6" t="s">
        <v>31</v>
      </c>
      <c r="B54" s="6" t="s">
        <v>30</v>
      </c>
      <c r="C54" s="6" t="s">
        <v>32</v>
      </c>
      <c r="D54" s="6" t="s">
        <v>76</v>
      </c>
      <c r="E54" s="5" t="str">
        <f t="shared" si="2"/>
        <v>2018-01-01</v>
      </c>
      <c r="F54" s="6" t="s">
        <v>36</v>
      </c>
      <c r="G54" s="5"/>
      <c r="H54" s="5"/>
      <c r="I54" s="6" t="s">
        <v>40</v>
      </c>
      <c r="J54" s="6">
        <v>4</v>
      </c>
      <c r="K54" s="5"/>
      <c r="L54" s="6" t="s">
        <v>92</v>
      </c>
      <c r="M54" s="57">
        <v>4885</v>
      </c>
      <c r="N54" s="5"/>
      <c r="O54" s="6" t="s">
        <v>39</v>
      </c>
      <c r="P54" s="5" t="s">
        <v>773</v>
      </c>
      <c r="Q54" s="57">
        <f t="shared" si="3"/>
        <v>4885</v>
      </c>
      <c r="R54" s="6" t="s">
        <v>39</v>
      </c>
      <c r="S54" s="6" t="s">
        <v>730</v>
      </c>
      <c r="T54" s="5"/>
      <c r="U54" s="6"/>
      <c r="V54" s="5" t="s">
        <v>655</v>
      </c>
      <c r="W54" s="5" t="s">
        <v>320</v>
      </c>
      <c r="X54" s="6" t="s">
        <v>41</v>
      </c>
    </row>
    <row r="55" spans="1:24" x14ac:dyDescent="0.15">
      <c r="A55" s="6" t="s">
        <v>31</v>
      </c>
      <c r="B55" s="6" t="s">
        <v>30</v>
      </c>
      <c r="C55" s="6" t="s">
        <v>32</v>
      </c>
      <c r="D55" s="6" t="s">
        <v>78</v>
      </c>
      <c r="E55" s="5" t="str">
        <f t="shared" si="2"/>
        <v>2018-01-01</v>
      </c>
      <c r="F55" s="6" t="s">
        <v>36</v>
      </c>
      <c r="G55" s="5"/>
      <c r="H55" s="5"/>
      <c r="I55" s="6" t="s">
        <v>40</v>
      </c>
      <c r="J55" s="6">
        <v>4</v>
      </c>
      <c r="K55" s="5"/>
      <c r="L55" s="6" t="s">
        <v>93</v>
      </c>
      <c r="M55" s="57">
        <v>41842</v>
      </c>
      <c r="N55" s="5"/>
      <c r="O55" s="6" t="s">
        <v>39</v>
      </c>
      <c r="P55" s="5" t="s">
        <v>773</v>
      </c>
      <c r="Q55" s="57">
        <f t="shared" si="3"/>
        <v>41842</v>
      </c>
      <c r="R55" s="6" t="s">
        <v>39</v>
      </c>
      <c r="S55" s="6" t="s">
        <v>730</v>
      </c>
      <c r="T55" s="5"/>
      <c r="U55" s="6"/>
      <c r="V55" s="5" t="s">
        <v>655</v>
      </c>
      <c r="W55" s="5" t="s">
        <v>320</v>
      </c>
      <c r="X55" s="6" t="s">
        <v>41</v>
      </c>
    </row>
    <row r="56" spans="1:24" x14ac:dyDescent="0.15">
      <c r="A56" s="6" t="s">
        <v>31</v>
      </c>
      <c r="B56" s="6" t="s">
        <v>30</v>
      </c>
      <c r="C56" s="6" t="s">
        <v>32</v>
      </c>
      <c r="D56" s="6" t="s">
        <v>80</v>
      </c>
      <c r="E56" s="5" t="str">
        <f t="shared" si="2"/>
        <v>2018-01-01</v>
      </c>
      <c r="F56" s="6" t="s">
        <v>36</v>
      </c>
      <c r="G56" s="5"/>
      <c r="H56" s="5"/>
      <c r="I56" s="6" t="s">
        <v>40</v>
      </c>
      <c r="J56" s="6">
        <v>4</v>
      </c>
      <c r="K56" s="5"/>
      <c r="L56" s="6" t="s">
        <v>94</v>
      </c>
      <c r="M56" s="57">
        <v>3553</v>
      </c>
      <c r="N56" s="5"/>
      <c r="O56" s="6" t="s">
        <v>39</v>
      </c>
      <c r="P56" s="5" t="s">
        <v>773</v>
      </c>
      <c r="Q56" s="57">
        <f t="shared" si="3"/>
        <v>3553</v>
      </c>
      <c r="R56" s="6" t="s">
        <v>39</v>
      </c>
      <c r="S56" s="6" t="s">
        <v>730</v>
      </c>
      <c r="T56" s="5"/>
      <c r="U56" s="6"/>
      <c r="V56" s="5" t="s">
        <v>655</v>
      </c>
      <c r="W56" s="5" t="s">
        <v>320</v>
      </c>
      <c r="X56" s="6" t="s">
        <v>41</v>
      </c>
    </row>
    <row r="57" spans="1:24" x14ac:dyDescent="0.15">
      <c r="A57" s="6" t="s">
        <v>31</v>
      </c>
      <c r="B57" s="6" t="s">
        <v>30</v>
      </c>
      <c r="C57" s="6" t="s">
        <v>32</v>
      </c>
      <c r="D57" s="6" t="s">
        <v>95</v>
      </c>
      <c r="E57" s="5" t="str">
        <f t="shared" si="2"/>
        <v>2018-01-01</v>
      </c>
      <c r="F57" s="6" t="s">
        <v>36</v>
      </c>
      <c r="G57" s="5"/>
      <c r="H57" s="5"/>
      <c r="I57" s="6" t="s">
        <v>40</v>
      </c>
      <c r="J57" s="6">
        <v>4</v>
      </c>
      <c r="K57" s="5"/>
      <c r="L57" s="6" t="s">
        <v>96</v>
      </c>
      <c r="M57" s="57">
        <v>40443</v>
      </c>
      <c r="N57" s="5"/>
      <c r="O57" s="6" t="s">
        <v>39</v>
      </c>
      <c r="P57" s="5" t="s">
        <v>773</v>
      </c>
      <c r="Q57" s="57">
        <f t="shared" si="3"/>
        <v>40443</v>
      </c>
      <c r="R57" s="6" t="s">
        <v>39</v>
      </c>
      <c r="S57" s="6" t="s">
        <v>730</v>
      </c>
      <c r="T57" s="5"/>
      <c r="U57" s="6"/>
      <c r="V57" s="5" t="s">
        <v>655</v>
      </c>
      <c r="W57" s="5" t="s">
        <v>320</v>
      </c>
      <c r="X57" s="6" t="s">
        <v>41</v>
      </c>
    </row>
    <row r="58" spans="1:24" x14ac:dyDescent="0.15">
      <c r="A58" s="6" t="s">
        <v>31</v>
      </c>
      <c r="B58" s="6" t="s">
        <v>30</v>
      </c>
      <c r="C58" s="6" t="s">
        <v>32</v>
      </c>
      <c r="D58" s="6" t="s">
        <v>76</v>
      </c>
      <c r="E58" s="5" t="str">
        <f t="shared" si="2"/>
        <v>2018-01-01</v>
      </c>
      <c r="F58" s="6" t="s">
        <v>36</v>
      </c>
      <c r="G58" s="5"/>
      <c r="H58" s="5"/>
      <c r="I58" s="6" t="s">
        <v>40</v>
      </c>
      <c r="J58" s="6">
        <v>4</v>
      </c>
      <c r="K58" s="5"/>
      <c r="L58" s="6" t="s">
        <v>97</v>
      </c>
      <c r="M58" s="57">
        <v>528277</v>
      </c>
      <c r="N58" s="5"/>
      <c r="O58" s="6" t="s">
        <v>39</v>
      </c>
      <c r="P58" s="5" t="s">
        <v>42</v>
      </c>
      <c r="Q58" s="57">
        <f t="shared" si="3"/>
        <v>528277</v>
      </c>
      <c r="R58" s="6" t="s">
        <v>39</v>
      </c>
      <c r="S58" s="6" t="s">
        <v>730</v>
      </c>
      <c r="T58" s="5"/>
      <c r="U58" s="6"/>
      <c r="V58" s="5" t="s">
        <v>381</v>
      </c>
      <c r="W58" s="5" t="s">
        <v>382</v>
      </c>
      <c r="X58" s="6" t="s">
        <v>41</v>
      </c>
    </row>
    <row r="59" spans="1:24" x14ac:dyDescent="0.15">
      <c r="A59" s="6" t="s">
        <v>31</v>
      </c>
      <c r="B59" s="6" t="s">
        <v>30</v>
      </c>
      <c r="C59" s="6" t="s">
        <v>32</v>
      </c>
      <c r="D59" s="6" t="s">
        <v>78</v>
      </c>
      <c r="E59" s="5" t="str">
        <f t="shared" si="2"/>
        <v>2018-01-01</v>
      </c>
      <c r="F59" s="6" t="s">
        <v>36</v>
      </c>
      <c r="G59" s="5"/>
      <c r="H59" s="5"/>
      <c r="I59" s="6" t="s">
        <v>40</v>
      </c>
      <c r="J59" s="6">
        <v>4</v>
      </c>
      <c r="K59" s="5"/>
      <c r="L59" s="6" t="s">
        <v>98</v>
      </c>
      <c r="M59" s="57">
        <v>518921</v>
      </c>
      <c r="N59" s="5"/>
      <c r="O59" s="6" t="s">
        <v>39</v>
      </c>
      <c r="P59" s="5" t="s">
        <v>42</v>
      </c>
      <c r="Q59" s="57">
        <f t="shared" si="3"/>
        <v>518921</v>
      </c>
      <c r="R59" s="6" t="s">
        <v>39</v>
      </c>
      <c r="S59" s="6" t="s">
        <v>730</v>
      </c>
      <c r="T59" s="5"/>
      <c r="U59" s="6"/>
      <c r="V59" s="5" t="s">
        <v>381</v>
      </c>
      <c r="W59" s="5" t="s">
        <v>382</v>
      </c>
      <c r="X59" s="6" t="s">
        <v>41</v>
      </c>
    </row>
    <row r="60" spans="1:24" x14ac:dyDescent="0.15">
      <c r="A60" s="6" t="s">
        <v>31</v>
      </c>
      <c r="B60" s="6" t="s">
        <v>30</v>
      </c>
      <c r="C60" s="6" t="s">
        <v>32</v>
      </c>
      <c r="D60" s="6" t="s">
        <v>80</v>
      </c>
      <c r="E60" s="5" t="str">
        <f t="shared" si="2"/>
        <v>2018-01-01</v>
      </c>
      <c r="F60" s="6" t="s">
        <v>36</v>
      </c>
      <c r="G60" s="5"/>
      <c r="H60" s="5"/>
      <c r="I60" s="6" t="s">
        <v>40</v>
      </c>
      <c r="J60" s="6">
        <v>4</v>
      </c>
      <c r="K60" s="5"/>
      <c r="L60" s="6" t="s">
        <v>99</v>
      </c>
      <c r="M60" s="57">
        <v>23517</v>
      </c>
      <c r="N60" s="5"/>
      <c r="O60" s="6" t="s">
        <v>39</v>
      </c>
      <c r="P60" s="5" t="s">
        <v>42</v>
      </c>
      <c r="Q60" s="57">
        <f t="shared" si="3"/>
        <v>23517</v>
      </c>
      <c r="R60" s="6" t="s">
        <v>39</v>
      </c>
      <c r="S60" s="6" t="s">
        <v>730</v>
      </c>
      <c r="T60" s="5"/>
      <c r="U60" s="6"/>
      <c r="V60" s="5" t="s">
        <v>381</v>
      </c>
      <c r="W60" s="5" t="s">
        <v>382</v>
      </c>
      <c r="X60" s="6" t="s">
        <v>41</v>
      </c>
    </row>
    <row r="61" spans="1:24" x14ac:dyDescent="0.15">
      <c r="A61" s="6" t="s">
        <v>31</v>
      </c>
      <c r="B61" s="6" t="s">
        <v>30</v>
      </c>
      <c r="C61" s="6" t="s">
        <v>32</v>
      </c>
      <c r="D61" s="6" t="s">
        <v>95</v>
      </c>
      <c r="E61" s="5" t="str">
        <f t="shared" si="2"/>
        <v>2018-01-01</v>
      </c>
      <c r="F61" s="6" t="s">
        <v>36</v>
      </c>
      <c r="G61" s="5"/>
      <c r="H61" s="5"/>
      <c r="I61" s="6" t="s">
        <v>40</v>
      </c>
      <c r="J61" s="6">
        <v>4</v>
      </c>
      <c r="K61" s="5"/>
      <c r="L61" s="6" t="s">
        <v>100</v>
      </c>
      <c r="M61" s="57">
        <v>1929807</v>
      </c>
      <c r="N61" s="5"/>
      <c r="O61" s="6" t="s">
        <v>39</v>
      </c>
      <c r="P61" s="5" t="s">
        <v>42</v>
      </c>
      <c r="Q61" s="57">
        <f t="shared" si="3"/>
        <v>1929807</v>
      </c>
      <c r="R61" s="6" t="s">
        <v>39</v>
      </c>
      <c r="S61" s="6" t="s">
        <v>730</v>
      </c>
      <c r="T61" s="5"/>
      <c r="U61" s="6"/>
      <c r="V61" s="5" t="s">
        <v>381</v>
      </c>
      <c r="W61" s="5" t="s">
        <v>382</v>
      </c>
      <c r="X61" s="6" t="s">
        <v>41</v>
      </c>
    </row>
    <row r="62" spans="1:24" x14ac:dyDescent="0.15">
      <c r="A62" s="6" t="s">
        <v>31</v>
      </c>
      <c r="B62" s="6" t="s">
        <v>30</v>
      </c>
      <c r="C62" s="6" t="s">
        <v>32</v>
      </c>
      <c r="D62" s="6" t="s">
        <v>76</v>
      </c>
      <c r="E62" s="5" t="str">
        <f t="shared" si="2"/>
        <v>2018-01-01</v>
      </c>
      <c r="F62" s="6" t="s">
        <v>36</v>
      </c>
      <c r="G62" s="5"/>
      <c r="H62" s="5"/>
      <c r="I62" s="6" t="s">
        <v>40</v>
      </c>
      <c r="J62" s="6">
        <v>4</v>
      </c>
      <c r="K62" s="5"/>
      <c r="L62" s="6" t="s">
        <v>101</v>
      </c>
      <c r="M62" s="57">
        <v>174533</v>
      </c>
      <c r="N62" s="5"/>
      <c r="O62" s="6" t="s">
        <v>39</v>
      </c>
      <c r="P62" s="5" t="s">
        <v>44</v>
      </c>
      <c r="Q62" s="57">
        <f t="shared" si="3"/>
        <v>174533</v>
      </c>
      <c r="R62" s="6" t="s">
        <v>39</v>
      </c>
      <c r="S62" s="6" t="s">
        <v>730</v>
      </c>
      <c r="T62" s="5"/>
      <c r="U62" s="6"/>
      <c r="V62" s="5" t="s">
        <v>381</v>
      </c>
      <c r="W62" s="5" t="s">
        <v>385</v>
      </c>
      <c r="X62" s="6" t="s">
        <v>41</v>
      </c>
    </row>
    <row r="63" spans="1:24" x14ac:dyDescent="0.15">
      <c r="A63" s="6" t="s">
        <v>31</v>
      </c>
      <c r="B63" s="6" t="s">
        <v>30</v>
      </c>
      <c r="C63" s="6" t="s">
        <v>32</v>
      </c>
      <c r="D63" s="6" t="s">
        <v>78</v>
      </c>
      <c r="E63" s="5" t="str">
        <f t="shared" si="2"/>
        <v>2018-01-01</v>
      </c>
      <c r="F63" s="6" t="s">
        <v>36</v>
      </c>
      <c r="G63" s="5"/>
      <c r="H63" s="5"/>
      <c r="I63" s="6" t="s">
        <v>40</v>
      </c>
      <c r="J63" s="6">
        <v>4</v>
      </c>
      <c r="K63" s="5"/>
      <c r="L63" s="6" t="s">
        <v>102</v>
      </c>
      <c r="M63" s="57">
        <v>7301</v>
      </c>
      <c r="N63" s="5"/>
      <c r="O63" s="6" t="s">
        <v>39</v>
      </c>
      <c r="P63" s="5" t="s">
        <v>44</v>
      </c>
      <c r="Q63" s="57">
        <f t="shared" si="3"/>
        <v>7301</v>
      </c>
      <c r="R63" s="6" t="s">
        <v>39</v>
      </c>
      <c r="S63" s="6" t="s">
        <v>730</v>
      </c>
      <c r="T63" s="5"/>
      <c r="U63" s="6"/>
      <c r="V63" s="5" t="s">
        <v>381</v>
      </c>
      <c r="W63" s="5" t="s">
        <v>385</v>
      </c>
      <c r="X63" s="6" t="s">
        <v>41</v>
      </c>
    </row>
    <row r="64" spans="1:24" x14ac:dyDescent="0.15">
      <c r="A64" s="6" t="s">
        <v>31</v>
      </c>
      <c r="B64" s="6" t="s">
        <v>30</v>
      </c>
      <c r="C64" s="6" t="s">
        <v>32</v>
      </c>
      <c r="D64" s="6" t="s">
        <v>80</v>
      </c>
      <c r="E64" s="5" t="str">
        <f t="shared" si="2"/>
        <v>2018-01-01</v>
      </c>
      <c r="F64" s="6" t="s">
        <v>36</v>
      </c>
      <c r="G64" s="5"/>
      <c r="H64" s="5"/>
      <c r="I64" s="6" t="s">
        <v>40</v>
      </c>
      <c r="J64" s="6">
        <v>4</v>
      </c>
      <c r="K64" s="5"/>
      <c r="L64" s="6" t="s">
        <v>103</v>
      </c>
      <c r="M64" s="57">
        <v>751</v>
      </c>
      <c r="N64" s="5"/>
      <c r="O64" s="6" t="s">
        <v>39</v>
      </c>
      <c r="P64" s="5" t="s">
        <v>44</v>
      </c>
      <c r="Q64" s="57">
        <f t="shared" si="3"/>
        <v>751</v>
      </c>
      <c r="R64" s="6" t="s">
        <v>39</v>
      </c>
      <c r="S64" s="6" t="s">
        <v>730</v>
      </c>
      <c r="T64" s="5"/>
      <c r="U64" s="6"/>
      <c r="V64" s="5" t="s">
        <v>381</v>
      </c>
      <c r="W64" s="5" t="s">
        <v>385</v>
      </c>
      <c r="X64" s="6" t="s">
        <v>41</v>
      </c>
    </row>
    <row r="65" spans="1:24" x14ac:dyDescent="0.15">
      <c r="A65" s="6" t="s">
        <v>31</v>
      </c>
      <c r="B65" s="6" t="s">
        <v>30</v>
      </c>
      <c r="C65" s="6" t="s">
        <v>32</v>
      </c>
      <c r="D65" s="6" t="s">
        <v>95</v>
      </c>
      <c r="E65" s="5" t="str">
        <f t="shared" si="2"/>
        <v>2018-01-01</v>
      </c>
      <c r="F65" s="6" t="s">
        <v>36</v>
      </c>
      <c r="G65" s="5"/>
      <c r="H65" s="5"/>
      <c r="I65" s="6" t="s">
        <v>40</v>
      </c>
      <c r="J65" s="6">
        <v>4</v>
      </c>
      <c r="K65" s="5"/>
      <c r="L65" s="6" t="s">
        <v>104</v>
      </c>
      <c r="M65" s="57">
        <v>744</v>
      </c>
      <c r="N65" s="5"/>
      <c r="O65" s="6" t="s">
        <v>39</v>
      </c>
      <c r="P65" s="5" t="s">
        <v>44</v>
      </c>
      <c r="Q65" s="57">
        <f t="shared" si="3"/>
        <v>744</v>
      </c>
      <c r="R65" s="6" t="s">
        <v>39</v>
      </c>
      <c r="S65" s="6" t="s">
        <v>730</v>
      </c>
      <c r="T65" s="5"/>
      <c r="U65" s="6"/>
      <c r="V65" s="5" t="s">
        <v>381</v>
      </c>
      <c r="W65" s="5" t="s">
        <v>385</v>
      </c>
      <c r="X65" s="6" t="s">
        <v>41</v>
      </c>
    </row>
    <row r="66" spans="1:24" x14ac:dyDescent="0.15">
      <c r="A66" s="9" t="s">
        <v>31</v>
      </c>
      <c r="B66" s="9" t="s">
        <v>30</v>
      </c>
      <c r="C66" s="9" t="s">
        <v>32</v>
      </c>
      <c r="D66" s="9" t="s">
        <v>71</v>
      </c>
      <c r="E66" s="5" t="str">
        <f t="shared" ref="E66:E97" si="4">_xlfn.CONCAT(SUBSTITUTE(F66,"FY","20"),"-01-01")</f>
        <v>2017-01-01</v>
      </c>
      <c r="F66" s="9" t="s">
        <v>68</v>
      </c>
      <c r="G66" s="8"/>
      <c r="H66" s="8"/>
      <c r="I66" s="9" t="s">
        <v>40</v>
      </c>
      <c r="J66" s="9">
        <v>4</v>
      </c>
      <c r="K66" s="8"/>
      <c r="L66" s="9" t="s">
        <v>72</v>
      </c>
      <c r="M66" s="58">
        <v>73113</v>
      </c>
      <c r="N66" s="8"/>
      <c r="O66" s="9" t="s">
        <v>39</v>
      </c>
      <c r="P66" s="8" t="s">
        <v>70</v>
      </c>
      <c r="Q66" s="58">
        <f t="shared" ref="Q66:Q97" si="5">M66</f>
        <v>73113</v>
      </c>
      <c r="R66" s="9" t="s">
        <v>39</v>
      </c>
      <c r="S66" s="9" t="s">
        <v>730</v>
      </c>
      <c r="T66" s="8"/>
      <c r="U66" s="9"/>
      <c r="V66" s="8" t="s">
        <v>320</v>
      </c>
      <c r="W66" s="8" t="s">
        <v>320</v>
      </c>
      <c r="X66" s="9" t="s">
        <v>41</v>
      </c>
    </row>
    <row r="67" spans="1:24" x14ac:dyDescent="0.15">
      <c r="A67" s="9" t="s">
        <v>31</v>
      </c>
      <c r="B67" s="9" t="s">
        <v>30</v>
      </c>
      <c r="C67" s="9" t="s">
        <v>32</v>
      </c>
      <c r="D67" s="9" t="s">
        <v>71</v>
      </c>
      <c r="E67" s="5" t="str">
        <f t="shared" si="4"/>
        <v>2017-01-01</v>
      </c>
      <c r="F67" s="9" t="s">
        <v>68</v>
      </c>
      <c r="G67" s="8"/>
      <c r="H67" s="8"/>
      <c r="I67" s="9" t="s">
        <v>40</v>
      </c>
      <c r="J67" s="9">
        <v>4</v>
      </c>
      <c r="K67" s="8"/>
      <c r="L67" s="9" t="s">
        <v>75</v>
      </c>
      <c r="M67" s="58">
        <v>27</v>
      </c>
      <c r="N67" s="8"/>
      <c r="O67" s="9" t="s">
        <v>39</v>
      </c>
      <c r="P67" s="8" t="s">
        <v>74</v>
      </c>
      <c r="Q67" s="58">
        <f t="shared" si="5"/>
        <v>27</v>
      </c>
      <c r="R67" s="9" t="s">
        <v>39</v>
      </c>
      <c r="S67" s="9" t="s">
        <v>730</v>
      </c>
      <c r="T67" s="8"/>
      <c r="U67" s="9"/>
      <c r="V67" s="8" t="s">
        <v>320</v>
      </c>
      <c r="W67" s="8" t="s">
        <v>320</v>
      </c>
      <c r="X67" s="9" t="s">
        <v>41</v>
      </c>
    </row>
    <row r="68" spans="1:24" x14ac:dyDescent="0.15">
      <c r="A68" s="9" t="s">
        <v>31</v>
      </c>
      <c r="B68" s="9" t="s">
        <v>30</v>
      </c>
      <c r="C68" s="9" t="s">
        <v>32</v>
      </c>
      <c r="D68" s="9" t="s">
        <v>76</v>
      </c>
      <c r="E68" s="5" t="str">
        <f t="shared" si="4"/>
        <v>2017-01-01</v>
      </c>
      <c r="F68" s="9" t="s">
        <v>68</v>
      </c>
      <c r="G68" s="8"/>
      <c r="H68" s="8"/>
      <c r="I68" s="9" t="s">
        <v>40</v>
      </c>
      <c r="J68" s="9">
        <v>4</v>
      </c>
      <c r="K68" s="8"/>
      <c r="L68" s="9" t="s">
        <v>77</v>
      </c>
      <c r="M68" s="58">
        <v>3</v>
      </c>
      <c r="N68" s="8"/>
      <c r="O68" s="9" t="s">
        <v>39</v>
      </c>
      <c r="P68" s="8" t="s">
        <v>74</v>
      </c>
      <c r="Q68" s="58">
        <f t="shared" si="5"/>
        <v>3</v>
      </c>
      <c r="R68" s="9" t="s">
        <v>39</v>
      </c>
      <c r="S68" s="9" t="s">
        <v>730</v>
      </c>
      <c r="T68" s="8"/>
      <c r="U68" s="9"/>
      <c r="V68" s="8" t="s">
        <v>320</v>
      </c>
      <c r="W68" s="8" t="s">
        <v>320</v>
      </c>
      <c r="X68" s="9" t="s">
        <v>41</v>
      </c>
    </row>
    <row r="69" spans="1:24" x14ac:dyDescent="0.15">
      <c r="A69" s="9" t="s">
        <v>31</v>
      </c>
      <c r="B69" s="9" t="s">
        <v>30</v>
      </c>
      <c r="C69" s="9" t="s">
        <v>32</v>
      </c>
      <c r="D69" s="9" t="s">
        <v>78</v>
      </c>
      <c r="E69" s="5" t="str">
        <f t="shared" si="4"/>
        <v>2017-01-01</v>
      </c>
      <c r="F69" s="9" t="s">
        <v>68</v>
      </c>
      <c r="G69" s="8"/>
      <c r="H69" s="8"/>
      <c r="I69" s="9" t="s">
        <v>40</v>
      </c>
      <c r="J69" s="9">
        <v>4</v>
      </c>
      <c r="K69" s="8"/>
      <c r="L69" s="9" t="s">
        <v>79</v>
      </c>
      <c r="M69" s="58">
        <v>9</v>
      </c>
      <c r="N69" s="8"/>
      <c r="O69" s="9" t="s">
        <v>39</v>
      </c>
      <c r="P69" s="8" t="s">
        <v>74</v>
      </c>
      <c r="Q69" s="58">
        <f t="shared" si="5"/>
        <v>9</v>
      </c>
      <c r="R69" s="9" t="s">
        <v>39</v>
      </c>
      <c r="S69" s="9" t="s">
        <v>730</v>
      </c>
      <c r="T69" s="8"/>
      <c r="U69" s="9"/>
      <c r="V69" s="8" t="s">
        <v>320</v>
      </c>
      <c r="W69" s="8" t="s">
        <v>320</v>
      </c>
      <c r="X69" s="9" t="s">
        <v>41</v>
      </c>
    </row>
    <row r="70" spans="1:24" x14ac:dyDescent="0.15">
      <c r="A70" s="9" t="s">
        <v>31</v>
      </c>
      <c r="B70" s="9" t="s">
        <v>30</v>
      </c>
      <c r="C70" s="9" t="s">
        <v>32</v>
      </c>
      <c r="D70" s="9" t="s">
        <v>80</v>
      </c>
      <c r="E70" s="5" t="str">
        <f t="shared" si="4"/>
        <v>2017-01-01</v>
      </c>
      <c r="F70" s="9" t="s">
        <v>68</v>
      </c>
      <c r="G70" s="8"/>
      <c r="H70" s="8"/>
      <c r="I70" s="9" t="s">
        <v>40</v>
      </c>
      <c r="J70" s="9">
        <v>4</v>
      </c>
      <c r="K70" s="8"/>
      <c r="L70" s="9" t="s">
        <v>81</v>
      </c>
      <c r="M70" s="58">
        <v>3</v>
      </c>
      <c r="N70" s="8"/>
      <c r="O70" s="9" t="s">
        <v>39</v>
      </c>
      <c r="P70" s="8" t="s">
        <v>74</v>
      </c>
      <c r="Q70" s="58">
        <f t="shared" si="5"/>
        <v>3</v>
      </c>
      <c r="R70" s="9" t="s">
        <v>39</v>
      </c>
      <c r="S70" s="9" t="s">
        <v>730</v>
      </c>
      <c r="T70" s="8"/>
      <c r="U70" s="9"/>
      <c r="V70" s="8" t="s">
        <v>320</v>
      </c>
      <c r="W70" s="8" t="s">
        <v>320</v>
      </c>
      <c r="X70" s="9" t="s">
        <v>41</v>
      </c>
    </row>
    <row r="71" spans="1:24" x14ac:dyDescent="0.15">
      <c r="A71" s="9" t="s">
        <v>31</v>
      </c>
      <c r="B71" s="9" t="s">
        <v>30</v>
      </c>
      <c r="C71" s="9" t="s">
        <v>32</v>
      </c>
      <c r="D71" s="9" t="s">
        <v>82</v>
      </c>
      <c r="E71" s="5" t="str">
        <f t="shared" si="4"/>
        <v>2017-01-01</v>
      </c>
      <c r="F71" s="9" t="s">
        <v>68</v>
      </c>
      <c r="G71" s="8"/>
      <c r="H71" s="8"/>
      <c r="I71" s="9" t="s">
        <v>40</v>
      </c>
      <c r="J71" s="9">
        <v>4</v>
      </c>
      <c r="K71" s="8"/>
      <c r="L71" s="9" t="s">
        <v>83</v>
      </c>
      <c r="M71" s="58">
        <v>12</v>
      </c>
      <c r="N71" s="8"/>
      <c r="O71" s="9" t="s">
        <v>39</v>
      </c>
      <c r="P71" s="8" t="s">
        <v>74</v>
      </c>
      <c r="Q71" s="58">
        <f t="shared" si="5"/>
        <v>12</v>
      </c>
      <c r="R71" s="9" t="s">
        <v>39</v>
      </c>
      <c r="S71" s="9" t="s">
        <v>730</v>
      </c>
      <c r="T71" s="8"/>
      <c r="U71" s="9"/>
      <c r="V71" s="8" t="s">
        <v>320</v>
      </c>
      <c r="W71" s="8" t="s">
        <v>320</v>
      </c>
      <c r="X71" s="9" t="s">
        <v>41</v>
      </c>
    </row>
    <row r="72" spans="1:24" x14ac:dyDescent="0.15">
      <c r="A72" s="9" t="s">
        <v>31</v>
      </c>
      <c r="B72" s="9" t="s">
        <v>30</v>
      </c>
      <c r="C72" s="9" t="s">
        <v>32</v>
      </c>
      <c r="D72" s="9" t="s">
        <v>71</v>
      </c>
      <c r="E72" s="5" t="str">
        <f t="shared" si="4"/>
        <v>2017-01-01</v>
      </c>
      <c r="F72" s="9" t="s">
        <v>68</v>
      </c>
      <c r="G72" s="8"/>
      <c r="H72" s="8"/>
      <c r="I72" s="9" t="s">
        <v>40</v>
      </c>
      <c r="J72" s="9">
        <v>4</v>
      </c>
      <c r="K72" s="8"/>
      <c r="L72" s="9" t="s">
        <v>85</v>
      </c>
      <c r="M72" s="58">
        <v>186</v>
      </c>
      <c r="N72" s="8"/>
      <c r="O72" s="9" t="s">
        <v>39</v>
      </c>
      <c r="P72" s="8" t="s">
        <v>84</v>
      </c>
      <c r="Q72" s="58">
        <f t="shared" si="5"/>
        <v>186</v>
      </c>
      <c r="R72" s="9" t="s">
        <v>39</v>
      </c>
      <c r="S72" s="9" t="s">
        <v>730</v>
      </c>
      <c r="T72" s="8"/>
      <c r="U72" s="9"/>
      <c r="V72" s="8" t="s">
        <v>320</v>
      </c>
      <c r="W72" s="8" t="s">
        <v>320</v>
      </c>
      <c r="X72" s="9" t="s">
        <v>41</v>
      </c>
    </row>
    <row r="73" spans="1:24" x14ac:dyDescent="0.15">
      <c r="A73" s="9" t="s">
        <v>31</v>
      </c>
      <c r="B73" s="9" t="s">
        <v>30</v>
      </c>
      <c r="C73" s="9" t="s">
        <v>32</v>
      </c>
      <c r="D73" s="9" t="s">
        <v>71</v>
      </c>
      <c r="E73" s="5" t="str">
        <f t="shared" si="4"/>
        <v>2017-01-01</v>
      </c>
      <c r="F73" s="9" t="s">
        <v>68</v>
      </c>
      <c r="G73" s="8"/>
      <c r="H73" s="8"/>
      <c r="I73" s="9" t="s">
        <v>40</v>
      </c>
      <c r="J73" s="9">
        <v>4</v>
      </c>
      <c r="K73" s="8"/>
      <c r="L73" s="9" t="s">
        <v>87</v>
      </c>
      <c r="M73" s="58">
        <v>24314</v>
      </c>
      <c r="N73" s="8"/>
      <c r="O73" s="9" t="s">
        <v>39</v>
      </c>
      <c r="P73" s="8" t="s">
        <v>86</v>
      </c>
      <c r="Q73" s="58">
        <f t="shared" si="5"/>
        <v>24314</v>
      </c>
      <c r="R73" s="9" t="s">
        <v>39</v>
      </c>
      <c r="S73" s="9" t="s">
        <v>730</v>
      </c>
      <c r="T73" s="8"/>
      <c r="U73" s="9"/>
      <c r="V73" s="8" t="s">
        <v>320</v>
      </c>
      <c r="W73" s="8" t="s">
        <v>320</v>
      </c>
      <c r="X73" s="9" t="s">
        <v>41</v>
      </c>
    </row>
    <row r="74" spans="1:24" x14ac:dyDescent="0.15">
      <c r="A74" s="9" t="s">
        <v>31</v>
      </c>
      <c r="B74" s="9" t="s">
        <v>30</v>
      </c>
      <c r="C74" s="9" t="s">
        <v>32</v>
      </c>
      <c r="D74" s="9" t="s">
        <v>71</v>
      </c>
      <c r="E74" s="5" t="str">
        <f t="shared" si="4"/>
        <v>2017-01-01</v>
      </c>
      <c r="F74" s="9" t="s">
        <v>68</v>
      </c>
      <c r="G74" s="8"/>
      <c r="H74" s="8"/>
      <c r="I74" s="9" t="s">
        <v>40</v>
      </c>
      <c r="J74" s="9">
        <v>4</v>
      </c>
      <c r="K74" s="8"/>
      <c r="L74" s="9" t="s">
        <v>89</v>
      </c>
      <c r="M74" s="58">
        <v>0</v>
      </c>
      <c r="N74" s="8"/>
      <c r="O74" s="9" t="s">
        <v>39</v>
      </c>
      <c r="P74" s="8" t="s">
        <v>88</v>
      </c>
      <c r="Q74" s="58">
        <f t="shared" si="5"/>
        <v>0</v>
      </c>
      <c r="R74" s="9" t="s">
        <v>39</v>
      </c>
      <c r="S74" s="9" t="s">
        <v>730</v>
      </c>
      <c r="T74" s="8"/>
      <c r="U74" s="9"/>
      <c r="V74" s="8" t="s">
        <v>320</v>
      </c>
      <c r="W74" s="8" t="s">
        <v>320</v>
      </c>
      <c r="X74" s="9" t="s">
        <v>41</v>
      </c>
    </row>
    <row r="75" spans="1:24" x14ac:dyDescent="0.15">
      <c r="A75" s="9" t="s">
        <v>31</v>
      </c>
      <c r="B75" s="9" t="s">
        <v>30</v>
      </c>
      <c r="C75" s="9" t="s">
        <v>32</v>
      </c>
      <c r="D75" s="9" t="s">
        <v>71</v>
      </c>
      <c r="E75" s="5" t="str">
        <f t="shared" si="4"/>
        <v>2017-01-01</v>
      </c>
      <c r="F75" s="9" t="s">
        <v>68</v>
      </c>
      <c r="G75" s="8"/>
      <c r="H75" s="8"/>
      <c r="I75" s="9" t="s">
        <v>40</v>
      </c>
      <c r="J75" s="9">
        <v>4</v>
      </c>
      <c r="K75" s="9">
        <v>11</v>
      </c>
      <c r="L75" s="9" t="s">
        <v>91</v>
      </c>
      <c r="M75" s="58">
        <v>0</v>
      </c>
      <c r="N75" s="8"/>
      <c r="O75" s="9" t="s">
        <v>39</v>
      </c>
      <c r="P75" s="8" t="s">
        <v>90</v>
      </c>
      <c r="Q75" s="58">
        <f t="shared" si="5"/>
        <v>0</v>
      </c>
      <c r="R75" s="9" t="s">
        <v>39</v>
      </c>
      <c r="S75" s="9" t="s">
        <v>730</v>
      </c>
      <c r="T75" s="8"/>
      <c r="U75" s="9"/>
      <c r="V75" s="8" t="s">
        <v>320</v>
      </c>
      <c r="W75" s="8" t="s">
        <v>320</v>
      </c>
      <c r="X75" s="9" t="s">
        <v>41</v>
      </c>
    </row>
    <row r="76" spans="1:24" x14ac:dyDescent="0.15">
      <c r="A76" s="9" t="s">
        <v>31</v>
      </c>
      <c r="B76" s="9" t="s">
        <v>30</v>
      </c>
      <c r="C76" s="9" t="s">
        <v>32</v>
      </c>
      <c r="D76" s="9" t="s">
        <v>76</v>
      </c>
      <c r="E76" s="5" t="str">
        <f t="shared" si="4"/>
        <v>2017-01-01</v>
      </c>
      <c r="F76" s="9" t="s">
        <v>68</v>
      </c>
      <c r="G76" s="8"/>
      <c r="H76" s="8"/>
      <c r="I76" s="9" t="s">
        <v>40</v>
      </c>
      <c r="J76" s="9">
        <v>4</v>
      </c>
      <c r="K76" s="8"/>
      <c r="L76" s="9" t="s">
        <v>92</v>
      </c>
      <c r="M76" s="58">
        <v>8454</v>
      </c>
      <c r="N76" s="8"/>
      <c r="O76" s="9" t="s">
        <v>39</v>
      </c>
      <c r="P76" s="8" t="s">
        <v>773</v>
      </c>
      <c r="Q76" s="58">
        <f t="shared" si="5"/>
        <v>8454</v>
      </c>
      <c r="R76" s="9" t="s">
        <v>39</v>
      </c>
      <c r="S76" s="9" t="s">
        <v>730</v>
      </c>
      <c r="T76" s="8"/>
      <c r="U76" s="9"/>
      <c r="V76" s="8" t="s">
        <v>655</v>
      </c>
      <c r="W76" s="8" t="s">
        <v>320</v>
      </c>
      <c r="X76" s="9" t="s">
        <v>41</v>
      </c>
    </row>
    <row r="77" spans="1:24" x14ac:dyDescent="0.15">
      <c r="A77" s="9" t="s">
        <v>31</v>
      </c>
      <c r="B77" s="9" t="s">
        <v>30</v>
      </c>
      <c r="C77" s="9" t="s">
        <v>32</v>
      </c>
      <c r="D77" s="9" t="s">
        <v>78</v>
      </c>
      <c r="E77" s="5" t="str">
        <f t="shared" si="4"/>
        <v>2017-01-01</v>
      </c>
      <c r="F77" s="9" t="s">
        <v>68</v>
      </c>
      <c r="G77" s="8"/>
      <c r="H77" s="8"/>
      <c r="I77" s="9" t="s">
        <v>40</v>
      </c>
      <c r="J77" s="9">
        <v>4</v>
      </c>
      <c r="K77" s="8"/>
      <c r="L77" s="9" t="s">
        <v>93</v>
      </c>
      <c r="M77" s="58">
        <v>43196</v>
      </c>
      <c r="N77" s="8"/>
      <c r="O77" s="9" t="s">
        <v>39</v>
      </c>
      <c r="P77" s="8" t="s">
        <v>773</v>
      </c>
      <c r="Q77" s="58">
        <f t="shared" si="5"/>
        <v>43196</v>
      </c>
      <c r="R77" s="9" t="s">
        <v>39</v>
      </c>
      <c r="S77" s="9" t="s">
        <v>730</v>
      </c>
      <c r="T77" s="8"/>
      <c r="U77" s="9"/>
      <c r="V77" s="8" t="s">
        <v>655</v>
      </c>
      <c r="W77" s="8" t="s">
        <v>320</v>
      </c>
      <c r="X77" s="9" t="s">
        <v>41</v>
      </c>
    </row>
    <row r="78" spans="1:24" x14ac:dyDescent="0.15">
      <c r="A78" s="9" t="s">
        <v>31</v>
      </c>
      <c r="B78" s="9" t="s">
        <v>30</v>
      </c>
      <c r="C78" s="9" t="s">
        <v>32</v>
      </c>
      <c r="D78" s="9" t="s">
        <v>80</v>
      </c>
      <c r="E78" s="5" t="str">
        <f t="shared" si="4"/>
        <v>2017-01-01</v>
      </c>
      <c r="F78" s="9" t="s">
        <v>68</v>
      </c>
      <c r="G78" s="8"/>
      <c r="H78" s="8"/>
      <c r="I78" s="9" t="s">
        <v>40</v>
      </c>
      <c r="J78" s="9">
        <v>4</v>
      </c>
      <c r="K78" s="8"/>
      <c r="L78" s="9" t="s">
        <v>94</v>
      </c>
      <c r="M78" s="58">
        <v>3632</v>
      </c>
      <c r="N78" s="8"/>
      <c r="O78" s="9" t="s">
        <v>39</v>
      </c>
      <c r="P78" s="8" t="s">
        <v>773</v>
      </c>
      <c r="Q78" s="58">
        <f t="shared" si="5"/>
        <v>3632</v>
      </c>
      <c r="R78" s="9" t="s">
        <v>39</v>
      </c>
      <c r="S78" s="9" t="s">
        <v>730</v>
      </c>
      <c r="T78" s="8"/>
      <c r="U78" s="9"/>
      <c r="V78" s="8" t="s">
        <v>655</v>
      </c>
      <c r="W78" s="8" t="s">
        <v>320</v>
      </c>
      <c r="X78" s="9" t="s">
        <v>41</v>
      </c>
    </row>
    <row r="79" spans="1:24" x14ac:dyDescent="0.15">
      <c r="A79" s="9" t="s">
        <v>31</v>
      </c>
      <c r="B79" s="9" t="s">
        <v>30</v>
      </c>
      <c r="C79" s="9" t="s">
        <v>32</v>
      </c>
      <c r="D79" s="9" t="s">
        <v>95</v>
      </c>
      <c r="E79" s="5" t="str">
        <f t="shared" si="4"/>
        <v>2017-01-01</v>
      </c>
      <c r="F79" s="9" t="s">
        <v>68</v>
      </c>
      <c r="G79" s="8"/>
      <c r="H79" s="8"/>
      <c r="I79" s="9" t="s">
        <v>40</v>
      </c>
      <c r="J79" s="9">
        <v>4</v>
      </c>
      <c r="K79" s="8"/>
      <c r="L79" s="9" t="s">
        <v>96</v>
      </c>
      <c r="M79" s="58">
        <v>42356</v>
      </c>
      <c r="N79" s="8"/>
      <c r="O79" s="9" t="s">
        <v>39</v>
      </c>
      <c r="P79" s="8" t="s">
        <v>773</v>
      </c>
      <c r="Q79" s="58">
        <f t="shared" si="5"/>
        <v>42356</v>
      </c>
      <c r="R79" s="9" t="s">
        <v>39</v>
      </c>
      <c r="S79" s="9" t="s">
        <v>730</v>
      </c>
      <c r="T79" s="8"/>
      <c r="U79" s="9"/>
      <c r="V79" s="8" t="s">
        <v>655</v>
      </c>
      <c r="W79" s="8" t="s">
        <v>320</v>
      </c>
      <c r="X79" s="9" t="s">
        <v>41</v>
      </c>
    </row>
    <row r="80" spans="1:24" x14ac:dyDescent="0.15">
      <c r="A80" s="9" t="s">
        <v>31</v>
      </c>
      <c r="B80" s="9" t="s">
        <v>30</v>
      </c>
      <c r="C80" s="9" t="s">
        <v>32</v>
      </c>
      <c r="D80" s="9" t="s">
        <v>76</v>
      </c>
      <c r="E80" s="5" t="str">
        <f t="shared" si="4"/>
        <v>2017-01-01</v>
      </c>
      <c r="F80" s="9" t="s">
        <v>68</v>
      </c>
      <c r="G80" s="8"/>
      <c r="H80" s="8"/>
      <c r="I80" s="9" t="s">
        <v>40</v>
      </c>
      <c r="J80" s="9">
        <v>4</v>
      </c>
      <c r="K80" s="8"/>
      <c r="L80" s="9" t="s">
        <v>97</v>
      </c>
      <c r="M80" s="58">
        <v>439033</v>
      </c>
      <c r="N80" s="8"/>
      <c r="O80" s="9" t="s">
        <v>39</v>
      </c>
      <c r="P80" s="8" t="s">
        <v>42</v>
      </c>
      <c r="Q80" s="58">
        <f t="shared" si="5"/>
        <v>439033</v>
      </c>
      <c r="R80" s="9" t="s">
        <v>39</v>
      </c>
      <c r="S80" s="9" t="s">
        <v>730</v>
      </c>
      <c r="T80" s="8"/>
      <c r="U80" s="9"/>
      <c r="V80" s="8" t="s">
        <v>381</v>
      </c>
      <c r="W80" s="8" t="s">
        <v>382</v>
      </c>
      <c r="X80" s="9" t="s">
        <v>41</v>
      </c>
    </row>
    <row r="81" spans="1:24" x14ac:dyDescent="0.15">
      <c r="A81" s="9" t="s">
        <v>31</v>
      </c>
      <c r="B81" s="9" t="s">
        <v>30</v>
      </c>
      <c r="C81" s="9" t="s">
        <v>32</v>
      </c>
      <c r="D81" s="9" t="s">
        <v>78</v>
      </c>
      <c r="E81" s="5" t="str">
        <f t="shared" si="4"/>
        <v>2017-01-01</v>
      </c>
      <c r="F81" s="9" t="s">
        <v>68</v>
      </c>
      <c r="G81" s="8"/>
      <c r="H81" s="8"/>
      <c r="I81" s="9" t="s">
        <v>40</v>
      </c>
      <c r="J81" s="9">
        <v>4</v>
      </c>
      <c r="K81" s="8"/>
      <c r="L81" s="9" t="s">
        <v>98</v>
      </c>
      <c r="M81" s="58">
        <v>399061</v>
      </c>
      <c r="N81" s="8"/>
      <c r="O81" s="9" t="s">
        <v>39</v>
      </c>
      <c r="P81" s="8" t="s">
        <v>42</v>
      </c>
      <c r="Q81" s="58">
        <f t="shared" si="5"/>
        <v>399061</v>
      </c>
      <c r="R81" s="9" t="s">
        <v>39</v>
      </c>
      <c r="S81" s="9" t="s">
        <v>730</v>
      </c>
      <c r="T81" s="8"/>
      <c r="U81" s="9"/>
      <c r="V81" s="8" t="s">
        <v>381</v>
      </c>
      <c r="W81" s="8" t="s">
        <v>382</v>
      </c>
      <c r="X81" s="9" t="s">
        <v>41</v>
      </c>
    </row>
    <row r="82" spans="1:24" x14ac:dyDescent="0.15">
      <c r="A82" s="9" t="s">
        <v>31</v>
      </c>
      <c r="B82" s="9" t="s">
        <v>30</v>
      </c>
      <c r="C82" s="9" t="s">
        <v>32</v>
      </c>
      <c r="D82" s="9" t="s">
        <v>80</v>
      </c>
      <c r="E82" s="5" t="str">
        <f t="shared" si="4"/>
        <v>2017-01-01</v>
      </c>
      <c r="F82" s="9" t="s">
        <v>68</v>
      </c>
      <c r="G82" s="8"/>
      <c r="H82" s="8"/>
      <c r="I82" s="9" t="s">
        <v>40</v>
      </c>
      <c r="J82" s="9">
        <v>4</v>
      </c>
      <c r="K82" s="8"/>
      <c r="L82" s="9" t="s">
        <v>99</v>
      </c>
      <c r="M82" s="58">
        <v>21012</v>
      </c>
      <c r="N82" s="8"/>
      <c r="O82" s="9" t="s">
        <v>39</v>
      </c>
      <c r="P82" s="8" t="s">
        <v>42</v>
      </c>
      <c r="Q82" s="58">
        <f t="shared" si="5"/>
        <v>21012</v>
      </c>
      <c r="R82" s="9" t="s">
        <v>39</v>
      </c>
      <c r="S82" s="9" t="s">
        <v>730</v>
      </c>
      <c r="T82" s="8"/>
      <c r="U82" s="9"/>
      <c r="V82" s="8" t="s">
        <v>381</v>
      </c>
      <c r="W82" s="8" t="s">
        <v>382</v>
      </c>
      <c r="X82" s="9" t="s">
        <v>41</v>
      </c>
    </row>
    <row r="83" spans="1:24" x14ac:dyDescent="0.15">
      <c r="A83" s="9" t="s">
        <v>31</v>
      </c>
      <c r="B83" s="9" t="s">
        <v>30</v>
      </c>
      <c r="C83" s="9" t="s">
        <v>32</v>
      </c>
      <c r="D83" s="9" t="s">
        <v>95</v>
      </c>
      <c r="E83" s="5" t="str">
        <f t="shared" si="4"/>
        <v>2017-01-01</v>
      </c>
      <c r="F83" s="9" t="s">
        <v>68</v>
      </c>
      <c r="G83" s="8"/>
      <c r="H83" s="8"/>
      <c r="I83" s="9" t="s">
        <v>40</v>
      </c>
      <c r="J83" s="9">
        <v>4</v>
      </c>
      <c r="K83" s="8"/>
      <c r="L83" s="9" t="s">
        <v>100</v>
      </c>
      <c r="M83" s="58">
        <v>1832773</v>
      </c>
      <c r="N83" s="8"/>
      <c r="O83" s="9" t="s">
        <v>39</v>
      </c>
      <c r="P83" s="8" t="s">
        <v>42</v>
      </c>
      <c r="Q83" s="58">
        <f t="shared" si="5"/>
        <v>1832773</v>
      </c>
      <c r="R83" s="9" t="s">
        <v>39</v>
      </c>
      <c r="S83" s="9" t="s">
        <v>730</v>
      </c>
      <c r="T83" s="8"/>
      <c r="U83" s="9"/>
      <c r="V83" s="8" t="s">
        <v>381</v>
      </c>
      <c r="W83" s="8" t="s">
        <v>382</v>
      </c>
      <c r="X83" s="9" t="s">
        <v>41</v>
      </c>
    </row>
    <row r="84" spans="1:24" x14ac:dyDescent="0.15">
      <c r="A84" s="9" t="s">
        <v>31</v>
      </c>
      <c r="B84" s="9" t="s">
        <v>30</v>
      </c>
      <c r="C84" s="9" t="s">
        <v>32</v>
      </c>
      <c r="D84" s="9" t="s">
        <v>76</v>
      </c>
      <c r="E84" s="5" t="str">
        <f t="shared" si="4"/>
        <v>2017-01-01</v>
      </c>
      <c r="F84" s="9" t="s">
        <v>68</v>
      </c>
      <c r="G84" s="8"/>
      <c r="H84" s="8"/>
      <c r="I84" s="9" t="s">
        <v>40</v>
      </c>
      <c r="J84" s="9">
        <v>4</v>
      </c>
      <c r="K84" s="8"/>
      <c r="L84" s="9" t="s">
        <v>101</v>
      </c>
      <c r="M84" s="58">
        <v>121930</v>
      </c>
      <c r="N84" s="8"/>
      <c r="O84" s="9" t="s">
        <v>39</v>
      </c>
      <c r="P84" s="8" t="s">
        <v>44</v>
      </c>
      <c r="Q84" s="58">
        <f t="shared" si="5"/>
        <v>121930</v>
      </c>
      <c r="R84" s="9" t="s">
        <v>39</v>
      </c>
      <c r="S84" s="9" t="s">
        <v>730</v>
      </c>
      <c r="T84" s="8"/>
      <c r="U84" s="9"/>
      <c r="V84" s="8" t="s">
        <v>381</v>
      </c>
      <c r="W84" s="8" t="s">
        <v>385</v>
      </c>
      <c r="X84" s="9" t="s">
        <v>41</v>
      </c>
    </row>
    <row r="85" spans="1:24" x14ac:dyDescent="0.15">
      <c r="A85" s="9" t="s">
        <v>31</v>
      </c>
      <c r="B85" s="9" t="s">
        <v>30</v>
      </c>
      <c r="C85" s="9" t="s">
        <v>32</v>
      </c>
      <c r="D85" s="9" t="s">
        <v>78</v>
      </c>
      <c r="E85" s="5" t="str">
        <f t="shared" si="4"/>
        <v>2017-01-01</v>
      </c>
      <c r="F85" s="9" t="s">
        <v>68</v>
      </c>
      <c r="G85" s="8"/>
      <c r="H85" s="8"/>
      <c r="I85" s="9" t="s">
        <v>40</v>
      </c>
      <c r="J85" s="9">
        <v>4</v>
      </c>
      <c r="K85" s="8"/>
      <c r="L85" s="9" t="s">
        <v>102</v>
      </c>
      <c r="M85" s="58">
        <v>14460</v>
      </c>
      <c r="N85" s="8"/>
      <c r="O85" s="9" t="s">
        <v>39</v>
      </c>
      <c r="P85" s="8" t="s">
        <v>44</v>
      </c>
      <c r="Q85" s="58">
        <f t="shared" si="5"/>
        <v>14460</v>
      </c>
      <c r="R85" s="9" t="s">
        <v>39</v>
      </c>
      <c r="S85" s="9" t="s">
        <v>730</v>
      </c>
      <c r="T85" s="8"/>
      <c r="U85" s="9"/>
      <c r="V85" s="8" t="s">
        <v>381</v>
      </c>
      <c r="W85" s="8" t="s">
        <v>385</v>
      </c>
      <c r="X85" s="9" t="s">
        <v>41</v>
      </c>
    </row>
    <row r="86" spans="1:24" x14ac:dyDescent="0.15">
      <c r="A86" s="9" t="s">
        <v>31</v>
      </c>
      <c r="B86" s="9" t="s">
        <v>30</v>
      </c>
      <c r="C86" s="9" t="s">
        <v>32</v>
      </c>
      <c r="D86" s="9" t="s">
        <v>80</v>
      </c>
      <c r="E86" s="5" t="str">
        <f t="shared" si="4"/>
        <v>2017-01-01</v>
      </c>
      <c r="F86" s="9" t="s">
        <v>68</v>
      </c>
      <c r="G86" s="8"/>
      <c r="H86" s="8"/>
      <c r="I86" s="9" t="s">
        <v>40</v>
      </c>
      <c r="J86" s="9">
        <v>4</v>
      </c>
      <c r="K86" s="8"/>
      <c r="L86" s="9" t="s">
        <v>103</v>
      </c>
      <c r="M86" s="58">
        <v>2096</v>
      </c>
      <c r="N86" s="8"/>
      <c r="O86" s="9" t="s">
        <v>39</v>
      </c>
      <c r="P86" s="8" t="s">
        <v>44</v>
      </c>
      <c r="Q86" s="58">
        <f t="shared" si="5"/>
        <v>2096</v>
      </c>
      <c r="R86" s="9" t="s">
        <v>39</v>
      </c>
      <c r="S86" s="9" t="s">
        <v>730</v>
      </c>
      <c r="T86" s="8"/>
      <c r="U86" s="9"/>
      <c r="V86" s="8" t="s">
        <v>381</v>
      </c>
      <c r="W86" s="8" t="s">
        <v>385</v>
      </c>
      <c r="X86" s="9" t="s">
        <v>41</v>
      </c>
    </row>
    <row r="87" spans="1:24" x14ac:dyDescent="0.15">
      <c r="A87" s="9" t="s">
        <v>31</v>
      </c>
      <c r="B87" s="9" t="s">
        <v>30</v>
      </c>
      <c r="C87" s="9" t="s">
        <v>32</v>
      </c>
      <c r="D87" s="9" t="s">
        <v>95</v>
      </c>
      <c r="E87" s="5" t="str">
        <f t="shared" si="4"/>
        <v>2017-01-01</v>
      </c>
      <c r="F87" s="9" t="s">
        <v>68</v>
      </c>
      <c r="G87" s="8"/>
      <c r="H87" s="8"/>
      <c r="I87" s="9" t="s">
        <v>40</v>
      </c>
      <c r="J87" s="9">
        <v>4</v>
      </c>
      <c r="K87" s="8"/>
      <c r="L87" s="9" t="s">
        <v>104</v>
      </c>
      <c r="M87" s="58">
        <v>623</v>
      </c>
      <c r="N87" s="8"/>
      <c r="O87" s="9" t="s">
        <v>39</v>
      </c>
      <c r="P87" s="8" t="s">
        <v>44</v>
      </c>
      <c r="Q87" s="58">
        <f t="shared" si="5"/>
        <v>623</v>
      </c>
      <c r="R87" s="9" t="s">
        <v>39</v>
      </c>
      <c r="S87" s="9" t="s">
        <v>730</v>
      </c>
      <c r="T87" s="8"/>
      <c r="U87" s="9"/>
      <c r="V87" s="8" t="s">
        <v>381</v>
      </c>
      <c r="W87" s="8" t="s">
        <v>385</v>
      </c>
      <c r="X87" s="9" t="s">
        <v>41</v>
      </c>
    </row>
    <row r="88" spans="1:24" x14ac:dyDescent="0.15">
      <c r="A88" s="11" t="s">
        <v>31</v>
      </c>
      <c r="B88" s="11" t="s">
        <v>30</v>
      </c>
      <c r="C88" s="11" t="s">
        <v>32</v>
      </c>
      <c r="D88" s="11" t="s">
        <v>71</v>
      </c>
      <c r="E88" s="5" t="str">
        <f t="shared" si="4"/>
        <v>2016-01-01</v>
      </c>
      <c r="F88" s="11" t="s">
        <v>69</v>
      </c>
      <c r="G88" s="10"/>
      <c r="H88" s="10"/>
      <c r="I88" s="11" t="s">
        <v>40</v>
      </c>
      <c r="J88" s="11">
        <v>4</v>
      </c>
      <c r="K88" s="10"/>
      <c r="L88" s="11" t="s">
        <v>72</v>
      </c>
      <c r="M88" s="59">
        <v>75794</v>
      </c>
      <c r="N88" s="10"/>
      <c r="O88" s="11" t="s">
        <v>39</v>
      </c>
      <c r="P88" s="10" t="s">
        <v>70</v>
      </c>
      <c r="Q88" s="59">
        <f t="shared" si="5"/>
        <v>75794</v>
      </c>
      <c r="R88" s="11" t="s">
        <v>39</v>
      </c>
      <c r="S88" s="11" t="s">
        <v>730</v>
      </c>
      <c r="T88" s="10"/>
      <c r="U88" s="11"/>
      <c r="V88" s="10" t="s">
        <v>320</v>
      </c>
      <c r="W88" s="10" t="s">
        <v>320</v>
      </c>
      <c r="X88" s="11" t="s">
        <v>41</v>
      </c>
    </row>
    <row r="89" spans="1:24" x14ac:dyDescent="0.15">
      <c r="A89" s="11" t="s">
        <v>31</v>
      </c>
      <c r="B89" s="11" t="s">
        <v>30</v>
      </c>
      <c r="C89" s="11" t="s">
        <v>32</v>
      </c>
      <c r="D89" s="11" t="s">
        <v>71</v>
      </c>
      <c r="E89" s="5" t="str">
        <f t="shared" si="4"/>
        <v>2016-01-01</v>
      </c>
      <c r="F89" s="11" t="s">
        <v>69</v>
      </c>
      <c r="G89" s="10"/>
      <c r="H89" s="10"/>
      <c r="I89" s="11" t="s">
        <v>40</v>
      </c>
      <c r="J89" s="11">
        <v>4</v>
      </c>
      <c r="K89" s="10"/>
      <c r="L89" s="11" t="s">
        <v>75</v>
      </c>
      <c r="M89" s="59">
        <v>27</v>
      </c>
      <c r="N89" s="10"/>
      <c r="O89" s="11" t="s">
        <v>39</v>
      </c>
      <c r="P89" s="10" t="s">
        <v>74</v>
      </c>
      <c r="Q89" s="59">
        <f t="shared" si="5"/>
        <v>27</v>
      </c>
      <c r="R89" s="11" t="s">
        <v>39</v>
      </c>
      <c r="S89" s="11" t="s">
        <v>730</v>
      </c>
      <c r="T89" s="10"/>
      <c r="U89" s="11"/>
      <c r="V89" s="10" t="s">
        <v>320</v>
      </c>
      <c r="W89" s="10" t="s">
        <v>320</v>
      </c>
      <c r="X89" s="11" t="s">
        <v>41</v>
      </c>
    </row>
    <row r="90" spans="1:24" x14ac:dyDescent="0.15">
      <c r="A90" s="11" t="s">
        <v>31</v>
      </c>
      <c r="B90" s="11" t="s">
        <v>30</v>
      </c>
      <c r="C90" s="11" t="s">
        <v>32</v>
      </c>
      <c r="D90" s="11" t="s">
        <v>76</v>
      </c>
      <c r="E90" s="5" t="str">
        <f t="shared" si="4"/>
        <v>2016-01-01</v>
      </c>
      <c r="F90" s="11" t="s">
        <v>69</v>
      </c>
      <c r="G90" s="10"/>
      <c r="H90" s="10"/>
      <c r="I90" s="11" t="s">
        <v>40</v>
      </c>
      <c r="J90" s="11">
        <v>4</v>
      </c>
      <c r="K90" s="10"/>
      <c r="L90" s="11" t="s">
        <v>77</v>
      </c>
      <c r="M90" s="59">
        <v>3</v>
      </c>
      <c r="N90" s="10"/>
      <c r="O90" s="11" t="s">
        <v>39</v>
      </c>
      <c r="P90" s="10" t="s">
        <v>74</v>
      </c>
      <c r="Q90" s="59">
        <f t="shared" si="5"/>
        <v>3</v>
      </c>
      <c r="R90" s="11" t="s">
        <v>39</v>
      </c>
      <c r="S90" s="11" t="s">
        <v>730</v>
      </c>
      <c r="T90" s="10"/>
      <c r="U90" s="11"/>
      <c r="V90" s="10" t="s">
        <v>320</v>
      </c>
      <c r="W90" s="10" t="s">
        <v>320</v>
      </c>
      <c r="X90" s="11" t="s">
        <v>41</v>
      </c>
    </row>
    <row r="91" spans="1:24" x14ac:dyDescent="0.15">
      <c r="A91" s="11" t="s">
        <v>31</v>
      </c>
      <c r="B91" s="11" t="s">
        <v>30</v>
      </c>
      <c r="C91" s="11" t="s">
        <v>32</v>
      </c>
      <c r="D91" s="11" t="s">
        <v>78</v>
      </c>
      <c r="E91" s="5" t="str">
        <f t="shared" si="4"/>
        <v>2016-01-01</v>
      </c>
      <c r="F91" s="11" t="s">
        <v>69</v>
      </c>
      <c r="G91" s="10"/>
      <c r="H91" s="10"/>
      <c r="I91" s="11" t="s">
        <v>40</v>
      </c>
      <c r="J91" s="11">
        <v>4</v>
      </c>
      <c r="K91" s="10"/>
      <c r="L91" s="11" t="s">
        <v>79</v>
      </c>
      <c r="M91" s="59">
        <v>10</v>
      </c>
      <c r="N91" s="10"/>
      <c r="O91" s="11" t="s">
        <v>39</v>
      </c>
      <c r="P91" s="10" t="s">
        <v>74</v>
      </c>
      <c r="Q91" s="59">
        <f t="shared" si="5"/>
        <v>10</v>
      </c>
      <c r="R91" s="11" t="s">
        <v>39</v>
      </c>
      <c r="S91" s="11" t="s">
        <v>730</v>
      </c>
      <c r="T91" s="10"/>
      <c r="U91" s="11"/>
      <c r="V91" s="10" t="s">
        <v>320</v>
      </c>
      <c r="W91" s="10" t="s">
        <v>320</v>
      </c>
      <c r="X91" s="11" t="s">
        <v>41</v>
      </c>
    </row>
    <row r="92" spans="1:24" x14ac:dyDescent="0.15">
      <c r="A92" s="11" t="s">
        <v>31</v>
      </c>
      <c r="B92" s="11" t="s">
        <v>30</v>
      </c>
      <c r="C92" s="11" t="s">
        <v>32</v>
      </c>
      <c r="D92" s="11" t="s">
        <v>80</v>
      </c>
      <c r="E92" s="5" t="str">
        <f t="shared" si="4"/>
        <v>2016-01-01</v>
      </c>
      <c r="F92" s="11" t="s">
        <v>69</v>
      </c>
      <c r="G92" s="10"/>
      <c r="H92" s="10"/>
      <c r="I92" s="11" t="s">
        <v>40</v>
      </c>
      <c r="J92" s="11">
        <v>4</v>
      </c>
      <c r="K92" s="10"/>
      <c r="L92" s="11" t="s">
        <v>81</v>
      </c>
      <c r="M92" s="59">
        <v>3</v>
      </c>
      <c r="N92" s="10"/>
      <c r="O92" s="11" t="s">
        <v>39</v>
      </c>
      <c r="P92" s="10" t="s">
        <v>74</v>
      </c>
      <c r="Q92" s="59">
        <f t="shared" si="5"/>
        <v>3</v>
      </c>
      <c r="R92" s="11" t="s">
        <v>39</v>
      </c>
      <c r="S92" s="11" t="s">
        <v>730</v>
      </c>
      <c r="T92" s="10"/>
      <c r="U92" s="11"/>
      <c r="V92" s="10" t="s">
        <v>320</v>
      </c>
      <c r="W92" s="10" t="s">
        <v>320</v>
      </c>
      <c r="X92" s="11" t="s">
        <v>41</v>
      </c>
    </row>
    <row r="93" spans="1:24" x14ac:dyDescent="0.15">
      <c r="A93" s="11" t="s">
        <v>31</v>
      </c>
      <c r="B93" s="11" t="s">
        <v>30</v>
      </c>
      <c r="C93" s="11" t="s">
        <v>32</v>
      </c>
      <c r="D93" s="11" t="s">
        <v>82</v>
      </c>
      <c r="E93" s="5" t="str">
        <f t="shared" si="4"/>
        <v>2016-01-01</v>
      </c>
      <c r="F93" s="11" t="s">
        <v>69</v>
      </c>
      <c r="G93" s="10"/>
      <c r="H93" s="10"/>
      <c r="I93" s="11" t="s">
        <v>40</v>
      </c>
      <c r="J93" s="11">
        <v>4</v>
      </c>
      <c r="K93" s="10"/>
      <c r="L93" s="11" t="s">
        <v>83</v>
      </c>
      <c r="M93" s="59">
        <v>11</v>
      </c>
      <c r="N93" s="10"/>
      <c r="O93" s="11" t="s">
        <v>39</v>
      </c>
      <c r="P93" s="10" t="s">
        <v>74</v>
      </c>
      <c r="Q93" s="59">
        <f t="shared" si="5"/>
        <v>11</v>
      </c>
      <c r="R93" s="11" t="s">
        <v>39</v>
      </c>
      <c r="S93" s="11" t="s">
        <v>730</v>
      </c>
      <c r="T93" s="10"/>
      <c r="U93" s="11"/>
      <c r="V93" s="10" t="s">
        <v>320</v>
      </c>
      <c r="W93" s="10" t="s">
        <v>320</v>
      </c>
      <c r="X93" s="11" t="s">
        <v>41</v>
      </c>
    </row>
    <row r="94" spans="1:24" x14ac:dyDescent="0.15">
      <c r="A94" s="11" t="s">
        <v>31</v>
      </c>
      <c r="B94" s="11" t="s">
        <v>30</v>
      </c>
      <c r="C94" s="11" t="s">
        <v>32</v>
      </c>
      <c r="D94" s="11" t="s">
        <v>71</v>
      </c>
      <c r="E94" s="5" t="str">
        <f t="shared" si="4"/>
        <v>2016-01-01</v>
      </c>
      <c r="F94" s="11" t="s">
        <v>69</v>
      </c>
      <c r="G94" s="10"/>
      <c r="H94" s="10"/>
      <c r="I94" s="11" t="s">
        <v>40</v>
      </c>
      <c r="J94" s="11">
        <v>4</v>
      </c>
      <c r="K94" s="10"/>
      <c r="L94" s="11" t="s">
        <v>85</v>
      </c>
      <c r="M94" s="59">
        <v>192</v>
      </c>
      <c r="N94" s="10"/>
      <c r="O94" s="11" t="s">
        <v>39</v>
      </c>
      <c r="P94" s="10" t="s">
        <v>84</v>
      </c>
      <c r="Q94" s="59">
        <f t="shared" si="5"/>
        <v>192</v>
      </c>
      <c r="R94" s="11" t="s">
        <v>39</v>
      </c>
      <c r="S94" s="11" t="s">
        <v>730</v>
      </c>
      <c r="T94" s="10"/>
      <c r="U94" s="11"/>
      <c r="V94" s="10" t="s">
        <v>320</v>
      </c>
      <c r="W94" s="10" t="s">
        <v>320</v>
      </c>
      <c r="X94" s="11" t="s">
        <v>41</v>
      </c>
    </row>
    <row r="95" spans="1:24" x14ac:dyDescent="0.15">
      <c r="A95" s="11" t="s">
        <v>31</v>
      </c>
      <c r="B95" s="11" t="s">
        <v>30</v>
      </c>
      <c r="C95" s="11" t="s">
        <v>32</v>
      </c>
      <c r="D95" s="11" t="s">
        <v>71</v>
      </c>
      <c r="E95" s="5" t="str">
        <f t="shared" si="4"/>
        <v>2016-01-01</v>
      </c>
      <c r="F95" s="11" t="s">
        <v>69</v>
      </c>
      <c r="G95" s="10"/>
      <c r="H95" s="10"/>
      <c r="I95" s="11" t="s">
        <v>40</v>
      </c>
      <c r="J95" s="11">
        <v>4</v>
      </c>
      <c r="K95" s="10"/>
      <c r="L95" s="11" t="s">
        <v>87</v>
      </c>
      <c r="M95" s="59">
        <v>18638</v>
      </c>
      <c r="N95" s="10"/>
      <c r="O95" s="11" t="s">
        <v>39</v>
      </c>
      <c r="P95" s="10" t="s">
        <v>86</v>
      </c>
      <c r="Q95" s="59">
        <f t="shared" si="5"/>
        <v>18638</v>
      </c>
      <c r="R95" s="11" t="s">
        <v>39</v>
      </c>
      <c r="S95" s="11" t="s">
        <v>730</v>
      </c>
      <c r="T95" s="10"/>
      <c r="U95" s="11"/>
      <c r="V95" s="10" t="s">
        <v>320</v>
      </c>
      <c r="W95" s="10" t="s">
        <v>320</v>
      </c>
      <c r="X95" s="11" t="s">
        <v>41</v>
      </c>
    </row>
    <row r="96" spans="1:24" x14ac:dyDescent="0.15">
      <c r="A96" s="11" t="s">
        <v>31</v>
      </c>
      <c r="B96" s="11" t="s">
        <v>30</v>
      </c>
      <c r="C96" s="11" t="s">
        <v>32</v>
      </c>
      <c r="D96" s="11" t="s">
        <v>71</v>
      </c>
      <c r="E96" s="5" t="str">
        <f t="shared" si="4"/>
        <v>2016-01-01</v>
      </c>
      <c r="F96" s="11" t="s">
        <v>69</v>
      </c>
      <c r="G96" s="10"/>
      <c r="H96" s="10"/>
      <c r="I96" s="11" t="s">
        <v>40</v>
      </c>
      <c r="J96" s="11">
        <v>4</v>
      </c>
      <c r="K96" s="10"/>
      <c r="L96" s="11" t="s">
        <v>89</v>
      </c>
      <c r="M96" s="59">
        <v>0</v>
      </c>
      <c r="N96" s="10"/>
      <c r="O96" s="11" t="s">
        <v>39</v>
      </c>
      <c r="P96" s="10" t="s">
        <v>88</v>
      </c>
      <c r="Q96" s="59">
        <f t="shared" si="5"/>
        <v>0</v>
      </c>
      <c r="R96" s="11" t="s">
        <v>39</v>
      </c>
      <c r="S96" s="11" t="s">
        <v>730</v>
      </c>
      <c r="T96" s="10"/>
      <c r="U96" s="11"/>
      <c r="V96" s="10" t="s">
        <v>320</v>
      </c>
      <c r="W96" s="10" t="s">
        <v>320</v>
      </c>
      <c r="X96" s="11" t="s">
        <v>41</v>
      </c>
    </row>
    <row r="97" spans="1:24" x14ac:dyDescent="0.15">
      <c r="A97" s="11" t="s">
        <v>31</v>
      </c>
      <c r="B97" s="11" t="s">
        <v>30</v>
      </c>
      <c r="C97" s="11" t="s">
        <v>32</v>
      </c>
      <c r="D97" s="11" t="s">
        <v>71</v>
      </c>
      <c r="E97" s="5" t="str">
        <f t="shared" si="4"/>
        <v>2016-01-01</v>
      </c>
      <c r="F97" s="11" t="s">
        <v>69</v>
      </c>
      <c r="G97" s="10"/>
      <c r="H97" s="10"/>
      <c r="I97" s="11" t="s">
        <v>40</v>
      </c>
      <c r="J97" s="11">
        <v>4</v>
      </c>
      <c r="K97" s="11">
        <v>11</v>
      </c>
      <c r="L97" s="11" t="s">
        <v>91</v>
      </c>
      <c r="M97" s="59">
        <v>0</v>
      </c>
      <c r="N97" s="10"/>
      <c r="O97" s="11" t="s">
        <v>39</v>
      </c>
      <c r="P97" s="10" t="s">
        <v>90</v>
      </c>
      <c r="Q97" s="59">
        <f t="shared" si="5"/>
        <v>0</v>
      </c>
      <c r="R97" s="11" t="s">
        <v>39</v>
      </c>
      <c r="S97" s="11" t="s">
        <v>730</v>
      </c>
      <c r="T97" s="10"/>
      <c r="U97" s="11"/>
      <c r="V97" s="10" t="s">
        <v>320</v>
      </c>
      <c r="W97" s="10" t="s">
        <v>320</v>
      </c>
      <c r="X97" s="11" t="s">
        <v>41</v>
      </c>
    </row>
    <row r="98" spans="1:24" x14ac:dyDescent="0.15">
      <c r="A98" s="11" t="s">
        <v>31</v>
      </c>
      <c r="B98" s="11" t="s">
        <v>30</v>
      </c>
      <c r="C98" s="11" t="s">
        <v>32</v>
      </c>
      <c r="D98" s="11" t="s">
        <v>76</v>
      </c>
      <c r="E98" s="5" t="str">
        <f t="shared" ref="E98:E129" si="6">_xlfn.CONCAT(SUBSTITUTE(F98,"FY","20"),"-01-01")</f>
        <v>2016-01-01</v>
      </c>
      <c r="F98" s="11" t="s">
        <v>69</v>
      </c>
      <c r="G98" s="10"/>
      <c r="H98" s="10"/>
      <c r="I98" s="11" t="s">
        <v>40</v>
      </c>
      <c r="J98" s="11">
        <v>4</v>
      </c>
      <c r="K98" s="10"/>
      <c r="L98" s="11" t="s">
        <v>92</v>
      </c>
      <c r="M98" s="59">
        <v>8264</v>
      </c>
      <c r="N98" s="10"/>
      <c r="O98" s="11" t="s">
        <v>39</v>
      </c>
      <c r="P98" s="10" t="s">
        <v>773</v>
      </c>
      <c r="Q98" s="59">
        <f t="shared" ref="Q98:Q109" si="7">M98</f>
        <v>8264</v>
      </c>
      <c r="R98" s="11" t="s">
        <v>39</v>
      </c>
      <c r="S98" s="11" t="s">
        <v>730</v>
      </c>
      <c r="T98" s="10"/>
      <c r="U98" s="11"/>
      <c r="V98" s="10" t="s">
        <v>655</v>
      </c>
      <c r="W98" s="10" t="s">
        <v>320</v>
      </c>
      <c r="X98" s="11" t="s">
        <v>41</v>
      </c>
    </row>
    <row r="99" spans="1:24" x14ac:dyDescent="0.15">
      <c r="A99" s="11" t="s">
        <v>31</v>
      </c>
      <c r="B99" s="11" t="s">
        <v>30</v>
      </c>
      <c r="C99" s="11" t="s">
        <v>32</v>
      </c>
      <c r="D99" s="11" t="s">
        <v>78</v>
      </c>
      <c r="E99" s="5" t="str">
        <f t="shared" si="6"/>
        <v>2016-01-01</v>
      </c>
      <c r="F99" s="11" t="s">
        <v>69</v>
      </c>
      <c r="G99" s="10"/>
      <c r="H99" s="10"/>
      <c r="I99" s="11" t="s">
        <v>40</v>
      </c>
      <c r="J99" s="11">
        <v>4</v>
      </c>
      <c r="K99" s="10"/>
      <c r="L99" s="11" t="s">
        <v>93</v>
      </c>
      <c r="M99" s="59">
        <v>44206</v>
      </c>
      <c r="N99" s="10"/>
      <c r="O99" s="11" t="s">
        <v>39</v>
      </c>
      <c r="P99" s="10" t="s">
        <v>773</v>
      </c>
      <c r="Q99" s="59">
        <f t="shared" si="7"/>
        <v>44206</v>
      </c>
      <c r="R99" s="11" t="s">
        <v>39</v>
      </c>
      <c r="S99" s="11" t="s">
        <v>730</v>
      </c>
      <c r="T99" s="10"/>
      <c r="U99" s="11"/>
      <c r="V99" s="10" t="s">
        <v>655</v>
      </c>
      <c r="W99" s="10" t="s">
        <v>320</v>
      </c>
      <c r="X99" s="11" t="s">
        <v>41</v>
      </c>
    </row>
    <row r="100" spans="1:24" x14ac:dyDescent="0.15">
      <c r="A100" s="11" t="s">
        <v>31</v>
      </c>
      <c r="B100" s="11" t="s">
        <v>30</v>
      </c>
      <c r="C100" s="11" t="s">
        <v>32</v>
      </c>
      <c r="D100" s="11" t="s">
        <v>80</v>
      </c>
      <c r="E100" s="5" t="str">
        <f t="shared" si="6"/>
        <v>2016-01-01</v>
      </c>
      <c r="F100" s="11" t="s">
        <v>69</v>
      </c>
      <c r="G100" s="10"/>
      <c r="H100" s="10"/>
      <c r="I100" s="11" t="s">
        <v>40</v>
      </c>
      <c r="J100" s="11">
        <v>4</v>
      </c>
      <c r="K100" s="10"/>
      <c r="L100" s="11" t="s">
        <v>94</v>
      </c>
      <c r="M100" s="59">
        <v>3726</v>
      </c>
      <c r="N100" s="10"/>
      <c r="O100" s="11" t="s">
        <v>39</v>
      </c>
      <c r="P100" s="10" t="s">
        <v>773</v>
      </c>
      <c r="Q100" s="59">
        <f t="shared" si="7"/>
        <v>3726</v>
      </c>
      <c r="R100" s="11" t="s">
        <v>39</v>
      </c>
      <c r="S100" s="11" t="s">
        <v>730</v>
      </c>
      <c r="T100" s="10"/>
      <c r="U100" s="11"/>
      <c r="V100" s="10" t="s">
        <v>655</v>
      </c>
      <c r="W100" s="10" t="s">
        <v>320</v>
      </c>
      <c r="X100" s="11" t="s">
        <v>41</v>
      </c>
    </row>
    <row r="101" spans="1:24" x14ac:dyDescent="0.15">
      <c r="A101" s="11" t="s">
        <v>31</v>
      </c>
      <c r="B101" s="11" t="s">
        <v>30</v>
      </c>
      <c r="C101" s="11" t="s">
        <v>32</v>
      </c>
      <c r="D101" s="11" t="s">
        <v>95</v>
      </c>
      <c r="E101" s="5" t="str">
        <f t="shared" si="6"/>
        <v>2016-01-01</v>
      </c>
      <c r="F101" s="11" t="s">
        <v>69</v>
      </c>
      <c r="G101" s="10"/>
      <c r="H101" s="10"/>
      <c r="I101" s="11" t="s">
        <v>40</v>
      </c>
      <c r="J101" s="11">
        <v>4</v>
      </c>
      <c r="K101" s="10"/>
      <c r="L101" s="11" t="s">
        <v>96</v>
      </c>
      <c r="M101" s="59">
        <v>38454</v>
      </c>
      <c r="N101" s="10"/>
      <c r="O101" s="11" t="s">
        <v>39</v>
      </c>
      <c r="P101" s="10" t="s">
        <v>773</v>
      </c>
      <c r="Q101" s="59">
        <f t="shared" si="7"/>
        <v>38454</v>
      </c>
      <c r="R101" s="11" t="s">
        <v>39</v>
      </c>
      <c r="S101" s="11" t="s">
        <v>730</v>
      </c>
      <c r="T101" s="10"/>
      <c r="U101" s="11"/>
      <c r="V101" s="10" t="s">
        <v>655</v>
      </c>
      <c r="W101" s="10" t="s">
        <v>320</v>
      </c>
      <c r="X101" s="11" t="s">
        <v>41</v>
      </c>
    </row>
    <row r="102" spans="1:24" x14ac:dyDescent="0.15">
      <c r="A102" s="11" t="s">
        <v>31</v>
      </c>
      <c r="B102" s="11" t="s">
        <v>30</v>
      </c>
      <c r="C102" s="11" t="s">
        <v>32</v>
      </c>
      <c r="D102" s="11" t="s">
        <v>76</v>
      </c>
      <c r="E102" s="5" t="str">
        <f t="shared" si="6"/>
        <v>2016-01-01</v>
      </c>
      <c r="F102" s="11" t="s">
        <v>69</v>
      </c>
      <c r="G102" s="10"/>
      <c r="H102" s="10"/>
      <c r="I102" s="11" t="s">
        <v>40</v>
      </c>
      <c r="J102" s="11">
        <v>4</v>
      </c>
      <c r="K102" s="10"/>
      <c r="L102" s="11" t="s">
        <v>97</v>
      </c>
      <c r="M102" s="59">
        <v>384432</v>
      </c>
      <c r="N102" s="10"/>
      <c r="O102" s="11" t="s">
        <v>39</v>
      </c>
      <c r="P102" s="10" t="s">
        <v>42</v>
      </c>
      <c r="Q102" s="59">
        <f t="shared" si="7"/>
        <v>384432</v>
      </c>
      <c r="R102" s="11" t="s">
        <v>39</v>
      </c>
      <c r="S102" s="11" t="s">
        <v>730</v>
      </c>
      <c r="T102" s="10"/>
      <c r="U102" s="11"/>
      <c r="V102" s="10" t="s">
        <v>381</v>
      </c>
      <c r="W102" s="10" t="s">
        <v>382</v>
      </c>
      <c r="X102" s="11" t="s">
        <v>41</v>
      </c>
    </row>
    <row r="103" spans="1:24" x14ac:dyDescent="0.15">
      <c r="A103" s="11" t="s">
        <v>31</v>
      </c>
      <c r="B103" s="11" t="s">
        <v>30</v>
      </c>
      <c r="C103" s="11" t="s">
        <v>32</v>
      </c>
      <c r="D103" s="11" t="s">
        <v>78</v>
      </c>
      <c r="E103" s="5" t="str">
        <f t="shared" si="6"/>
        <v>2016-01-01</v>
      </c>
      <c r="F103" s="11" t="s">
        <v>69</v>
      </c>
      <c r="G103" s="10"/>
      <c r="H103" s="10"/>
      <c r="I103" s="11" t="s">
        <v>40</v>
      </c>
      <c r="J103" s="11">
        <v>4</v>
      </c>
      <c r="K103" s="10"/>
      <c r="L103" s="11" t="s">
        <v>98</v>
      </c>
      <c r="M103" s="59">
        <v>356987</v>
      </c>
      <c r="N103" s="10"/>
      <c r="O103" s="11" t="s">
        <v>39</v>
      </c>
      <c r="P103" s="10" t="s">
        <v>42</v>
      </c>
      <c r="Q103" s="59">
        <f t="shared" si="7"/>
        <v>356987</v>
      </c>
      <c r="R103" s="11" t="s">
        <v>39</v>
      </c>
      <c r="S103" s="11" t="s">
        <v>730</v>
      </c>
      <c r="T103" s="10"/>
      <c r="U103" s="11"/>
      <c r="V103" s="10" t="s">
        <v>381</v>
      </c>
      <c r="W103" s="10" t="s">
        <v>382</v>
      </c>
      <c r="X103" s="11" t="s">
        <v>41</v>
      </c>
    </row>
    <row r="104" spans="1:24" x14ac:dyDescent="0.15">
      <c r="A104" s="11" t="s">
        <v>31</v>
      </c>
      <c r="B104" s="11" t="s">
        <v>30</v>
      </c>
      <c r="C104" s="11" t="s">
        <v>32</v>
      </c>
      <c r="D104" s="11" t="s">
        <v>80</v>
      </c>
      <c r="E104" s="5" t="str">
        <f t="shared" si="6"/>
        <v>2016-01-01</v>
      </c>
      <c r="F104" s="11" t="s">
        <v>69</v>
      </c>
      <c r="G104" s="10"/>
      <c r="H104" s="10"/>
      <c r="I104" s="11" t="s">
        <v>40</v>
      </c>
      <c r="J104" s="11">
        <v>4</v>
      </c>
      <c r="K104" s="10"/>
      <c r="L104" s="11" t="s">
        <v>99</v>
      </c>
      <c r="M104" s="59">
        <v>18952</v>
      </c>
      <c r="N104" s="10"/>
      <c r="O104" s="11" t="s">
        <v>39</v>
      </c>
      <c r="P104" s="10" t="s">
        <v>42</v>
      </c>
      <c r="Q104" s="59">
        <f t="shared" si="7"/>
        <v>18952</v>
      </c>
      <c r="R104" s="11" t="s">
        <v>39</v>
      </c>
      <c r="S104" s="11" t="s">
        <v>730</v>
      </c>
      <c r="T104" s="10"/>
      <c r="U104" s="11"/>
      <c r="V104" s="10" t="s">
        <v>381</v>
      </c>
      <c r="W104" s="10" t="s">
        <v>382</v>
      </c>
      <c r="X104" s="11" t="s">
        <v>41</v>
      </c>
    </row>
    <row r="105" spans="1:24" x14ac:dyDescent="0.15">
      <c r="A105" s="11" t="s">
        <v>31</v>
      </c>
      <c r="B105" s="11" t="s">
        <v>30</v>
      </c>
      <c r="C105" s="11" t="s">
        <v>32</v>
      </c>
      <c r="D105" s="11" t="s">
        <v>95</v>
      </c>
      <c r="E105" s="5" t="str">
        <f t="shared" si="6"/>
        <v>2016-01-01</v>
      </c>
      <c r="F105" s="11" t="s">
        <v>69</v>
      </c>
      <c r="G105" s="10"/>
      <c r="H105" s="10"/>
      <c r="I105" s="11" t="s">
        <v>40</v>
      </c>
      <c r="J105" s="11">
        <v>4</v>
      </c>
      <c r="K105" s="10"/>
      <c r="L105" s="11" t="s">
        <v>100</v>
      </c>
      <c r="M105" s="59">
        <v>1378971</v>
      </c>
      <c r="N105" s="10"/>
      <c r="O105" s="11" t="s">
        <v>39</v>
      </c>
      <c r="P105" s="10" t="s">
        <v>42</v>
      </c>
      <c r="Q105" s="59">
        <f t="shared" si="7"/>
        <v>1378971</v>
      </c>
      <c r="R105" s="11" t="s">
        <v>39</v>
      </c>
      <c r="S105" s="11" t="s">
        <v>730</v>
      </c>
      <c r="T105" s="10"/>
      <c r="U105" s="11"/>
      <c r="V105" s="10" t="s">
        <v>381</v>
      </c>
      <c r="W105" s="10" t="s">
        <v>382</v>
      </c>
      <c r="X105" s="11" t="s">
        <v>41</v>
      </c>
    </row>
    <row r="106" spans="1:24" x14ac:dyDescent="0.15">
      <c r="A106" s="11" t="s">
        <v>31</v>
      </c>
      <c r="B106" s="11" t="s">
        <v>30</v>
      </c>
      <c r="C106" s="11" t="s">
        <v>32</v>
      </c>
      <c r="D106" s="11" t="s">
        <v>76</v>
      </c>
      <c r="E106" s="5" t="str">
        <f t="shared" si="6"/>
        <v>2016-01-01</v>
      </c>
      <c r="F106" s="11" t="s">
        <v>69</v>
      </c>
      <c r="G106" s="10"/>
      <c r="H106" s="10"/>
      <c r="I106" s="11" t="s">
        <v>40</v>
      </c>
      <c r="J106" s="11">
        <v>4</v>
      </c>
      <c r="K106" s="10"/>
      <c r="L106" s="11" t="s">
        <v>101</v>
      </c>
      <c r="M106" s="59">
        <v>28849</v>
      </c>
      <c r="N106" s="10"/>
      <c r="O106" s="11" t="s">
        <v>39</v>
      </c>
      <c r="P106" s="10" t="s">
        <v>44</v>
      </c>
      <c r="Q106" s="59">
        <f t="shared" si="7"/>
        <v>28849</v>
      </c>
      <c r="R106" s="11" t="s">
        <v>39</v>
      </c>
      <c r="S106" s="11" t="s">
        <v>730</v>
      </c>
      <c r="T106" s="10"/>
      <c r="U106" s="11"/>
      <c r="V106" s="10" t="s">
        <v>381</v>
      </c>
      <c r="W106" s="10" t="s">
        <v>385</v>
      </c>
      <c r="X106" s="11" t="s">
        <v>41</v>
      </c>
    </row>
    <row r="107" spans="1:24" x14ac:dyDescent="0.15">
      <c r="A107" s="11" t="s">
        <v>31</v>
      </c>
      <c r="B107" s="11" t="s">
        <v>30</v>
      </c>
      <c r="C107" s="11" t="s">
        <v>32</v>
      </c>
      <c r="D107" s="11" t="s">
        <v>78</v>
      </c>
      <c r="E107" s="5" t="str">
        <f t="shared" si="6"/>
        <v>2016-01-01</v>
      </c>
      <c r="F107" s="11" t="s">
        <v>69</v>
      </c>
      <c r="G107" s="10"/>
      <c r="H107" s="10"/>
      <c r="I107" s="11" t="s">
        <v>40</v>
      </c>
      <c r="J107" s="11">
        <v>4</v>
      </c>
      <c r="K107" s="10"/>
      <c r="L107" s="11" t="s">
        <v>102</v>
      </c>
      <c r="M107" s="59">
        <v>17682</v>
      </c>
      <c r="N107" s="10"/>
      <c r="O107" s="11" t="s">
        <v>39</v>
      </c>
      <c r="P107" s="10" t="s">
        <v>44</v>
      </c>
      <c r="Q107" s="59">
        <f t="shared" si="7"/>
        <v>17682</v>
      </c>
      <c r="R107" s="11" t="s">
        <v>39</v>
      </c>
      <c r="S107" s="11" t="s">
        <v>730</v>
      </c>
      <c r="T107" s="10"/>
      <c r="U107" s="11"/>
      <c r="V107" s="10" t="s">
        <v>381</v>
      </c>
      <c r="W107" s="10" t="s">
        <v>385</v>
      </c>
      <c r="X107" s="11" t="s">
        <v>41</v>
      </c>
    </row>
    <row r="108" spans="1:24" x14ac:dyDescent="0.15">
      <c r="A108" s="11" t="s">
        <v>31</v>
      </c>
      <c r="B108" s="11" t="s">
        <v>30</v>
      </c>
      <c r="C108" s="11" t="s">
        <v>32</v>
      </c>
      <c r="D108" s="11" t="s">
        <v>80</v>
      </c>
      <c r="E108" s="5" t="str">
        <f t="shared" si="6"/>
        <v>2016-01-01</v>
      </c>
      <c r="F108" s="11" t="s">
        <v>69</v>
      </c>
      <c r="G108" s="10"/>
      <c r="H108" s="10"/>
      <c r="I108" s="11" t="s">
        <v>40</v>
      </c>
      <c r="J108" s="11">
        <v>4</v>
      </c>
      <c r="K108" s="10"/>
      <c r="L108" s="11" t="s">
        <v>103</v>
      </c>
      <c r="M108" s="59">
        <v>1037</v>
      </c>
      <c r="N108" s="10"/>
      <c r="O108" s="11" t="s">
        <v>39</v>
      </c>
      <c r="P108" s="10" t="s">
        <v>44</v>
      </c>
      <c r="Q108" s="59">
        <f t="shared" si="7"/>
        <v>1037</v>
      </c>
      <c r="R108" s="11" t="s">
        <v>39</v>
      </c>
      <c r="S108" s="11" t="s">
        <v>730</v>
      </c>
      <c r="T108" s="10"/>
      <c r="U108" s="11"/>
      <c r="V108" s="10" t="s">
        <v>381</v>
      </c>
      <c r="W108" s="10" t="s">
        <v>385</v>
      </c>
      <c r="X108" s="11" t="s">
        <v>41</v>
      </c>
    </row>
    <row r="109" spans="1:24" x14ac:dyDescent="0.15">
      <c r="A109" s="11" t="s">
        <v>31</v>
      </c>
      <c r="B109" s="11" t="s">
        <v>30</v>
      </c>
      <c r="C109" s="11" t="s">
        <v>32</v>
      </c>
      <c r="D109" s="11" t="s">
        <v>95</v>
      </c>
      <c r="E109" s="5" t="str">
        <f t="shared" si="6"/>
        <v>2016-01-01</v>
      </c>
      <c r="F109" s="11" t="s">
        <v>69</v>
      </c>
      <c r="G109" s="10"/>
      <c r="H109" s="10"/>
      <c r="I109" s="11" t="s">
        <v>40</v>
      </c>
      <c r="J109" s="11">
        <v>4</v>
      </c>
      <c r="K109" s="10"/>
      <c r="L109" s="11" t="s">
        <v>104</v>
      </c>
      <c r="M109" s="59">
        <v>68387</v>
      </c>
      <c r="N109" s="10"/>
      <c r="O109" s="11" t="s">
        <v>39</v>
      </c>
      <c r="P109" s="10" t="s">
        <v>44</v>
      </c>
      <c r="Q109" s="59">
        <f t="shared" si="7"/>
        <v>68387</v>
      </c>
      <c r="R109" s="11" t="s">
        <v>39</v>
      </c>
      <c r="S109" s="11" t="s">
        <v>730</v>
      </c>
      <c r="T109" s="10"/>
      <c r="U109" s="11"/>
      <c r="V109" s="10" t="s">
        <v>381</v>
      </c>
      <c r="W109" s="10" t="s">
        <v>385</v>
      </c>
      <c r="X109" s="11" t="s">
        <v>41</v>
      </c>
    </row>
    <row r="110" spans="1:24" x14ac:dyDescent="0.15">
      <c r="A110" s="7" t="s">
        <v>295</v>
      </c>
      <c r="B110" s="7" t="s">
        <v>294</v>
      </c>
      <c r="C110" s="7" t="s">
        <v>296</v>
      </c>
      <c r="D110" s="7" t="s">
        <v>299</v>
      </c>
      <c r="E110" s="5" t="str">
        <f t="shared" si="6"/>
        <v>2019-01-01</v>
      </c>
      <c r="F110" s="26" t="s">
        <v>278</v>
      </c>
      <c r="I110" s="7" t="s">
        <v>301</v>
      </c>
      <c r="J110">
        <v>88</v>
      </c>
      <c r="L110" t="s">
        <v>300</v>
      </c>
      <c r="M110" s="27">
        <v>70</v>
      </c>
      <c r="O110" t="s">
        <v>313</v>
      </c>
      <c r="P110" t="s">
        <v>29</v>
      </c>
      <c r="Q110" s="69">
        <f>M110*1000000</f>
        <v>70000000</v>
      </c>
      <c r="R110" t="s">
        <v>39</v>
      </c>
      <c r="S110" t="s">
        <v>731</v>
      </c>
      <c r="T110" t="s">
        <v>669</v>
      </c>
      <c r="U110" s="7" t="s">
        <v>785</v>
      </c>
      <c r="V110" t="s">
        <v>322</v>
      </c>
      <c r="W110" t="s">
        <v>323</v>
      </c>
      <c r="X110" s="26" t="s">
        <v>275</v>
      </c>
    </row>
    <row r="111" spans="1:24" x14ac:dyDescent="0.15">
      <c r="A111" s="7" t="s">
        <v>295</v>
      </c>
      <c r="B111" s="7" t="s">
        <v>294</v>
      </c>
      <c r="C111" s="7" t="s">
        <v>296</v>
      </c>
      <c r="D111" s="7" t="s">
        <v>299</v>
      </c>
      <c r="E111" s="5" t="str">
        <f t="shared" si="6"/>
        <v>2018-01-01</v>
      </c>
      <c r="F111" s="29" t="s">
        <v>36</v>
      </c>
      <c r="I111" s="7" t="s">
        <v>301</v>
      </c>
      <c r="J111">
        <v>88</v>
      </c>
      <c r="L111" t="s">
        <v>300</v>
      </c>
      <c r="M111" s="27">
        <v>71</v>
      </c>
      <c r="O111" t="s">
        <v>313</v>
      </c>
      <c r="P111" t="s">
        <v>29</v>
      </c>
      <c r="Q111" s="69">
        <f>M111*1000000</f>
        <v>71000000</v>
      </c>
      <c r="R111" t="s">
        <v>39</v>
      </c>
      <c r="S111" s="26" t="s">
        <v>731</v>
      </c>
      <c r="T111" t="s">
        <v>669</v>
      </c>
      <c r="U111" s="7" t="s">
        <v>785</v>
      </c>
      <c r="V111" t="s">
        <v>322</v>
      </c>
      <c r="W111" t="s">
        <v>323</v>
      </c>
      <c r="X111" s="26" t="s">
        <v>275</v>
      </c>
    </row>
    <row r="112" spans="1:24" x14ac:dyDescent="0.15">
      <c r="A112" s="7" t="s">
        <v>295</v>
      </c>
      <c r="B112" s="7" t="s">
        <v>294</v>
      </c>
      <c r="C112" s="7" t="s">
        <v>296</v>
      </c>
      <c r="D112" s="7" t="s">
        <v>299</v>
      </c>
      <c r="E112" s="5" t="str">
        <f t="shared" si="6"/>
        <v>2017-01-01</v>
      </c>
      <c r="F112" s="30" t="s">
        <v>68</v>
      </c>
      <c r="I112" s="7" t="s">
        <v>301</v>
      </c>
      <c r="J112">
        <v>88</v>
      </c>
      <c r="L112" t="s">
        <v>300</v>
      </c>
      <c r="M112" s="27">
        <v>73</v>
      </c>
      <c r="O112" t="s">
        <v>313</v>
      </c>
      <c r="P112" t="s">
        <v>29</v>
      </c>
      <c r="Q112" s="69">
        <f>M112*1000000</f>
        <v>73000000</v>
      </c>
      <c r="R112" t="s">
        <v>39</v>
      </c>
      <c r="S112" s="26" t="s">
        <v>731</v>
      </c>
      <c r="T112" t="s">
        <v>669</v>
      </c>
      <c r="U112" s="7" t="s">
        <v>785</v>
      </c>
      <c r="V112" t="s">
        <v>322</v>
      </c>
      <c r="W112" t="s">
        <v>323</v>
      </c>
      <c r="X112" s="26" t="s">
        <v>275</v>
      </c>
    </row>
    <row r="113" spans="1:24" x14ac:dyDescent="0.15">
      <c r="A113" s="7" t="s">
        <v>295</v>
      </c>
      <c r="B113" s="7" t="s">
        <v>294</v>
      </c>
      <c r="C113" s="7" t="s">
        <v>296</v>
      </c>
      <c r="D113" s="7" t="s">
        <v>299</v>
      </c>
      <c r="E113" s="5" t="str">
        <f t="shared" si="6"/>
        <v>2016-01-01</v>
      </c>
      <c r="F113" s="31" t="s">
        <v>69</v>
      </c>
      <c r="I113" s="7" t="s">
        <v>301</v>
      </c>
      <c r="J113">
        <v>88</v>
      </c>
      <c r="L113" t="s">
        <v>300</v>
      </c>
      <c r="M113" s="27">
        <v>70</v>
      </c>
      <c r="O113" t="s">
        <v>313</v>
      </c>
      <c r="P113" t="s">
        <v>29</v>
      </c>
      <c r="Q113" s="69">
        <f>M113*1000000</f>
        <v>70000000</v>
      </c>
      <c r="R113" t="s">
        <v>39</v>
      </c>
      <c r="S113" s="26" t="s">
        <v>731</v>
      </c>
      <c r="T113" t="s">
        <v>669</v>
      </c>
      <c r="U113" s="7" t="s">
        <v>785</v>
      </c>
      <c r="V113" t="s">
        <v>322</v>
      </c>
      <c r="W113" t="s">
        <v>323</v>
      </c>
      <c r="X113" s="26" t="s">
        <v>275</v>
      </c>
    </row>
    <row r="114" spans="1:24" x14ac:dyDescent="0.15">
      <c r="A114" t="s">
        <v>303</v>
      </c>
      <c r="B114" t="s">
        <v>302</v>
      </c>
      <c r="C114" s="7" t="s">
        <v>304</v>
      </c>
      <c r="E114" s="5" t="str">
        <f t="shared" si="6"/>
        <v>2019-01-01</v>
      </c>
      <c r="F114" s="10" t="s">
        <v>278</v>
      </c>
      <c r="I114" s="7" t="s">
        <v>308</v>
      </c>
      <c r="L114" t="s">
        <v>307</v>
      </c>
      <c r="M114" s="27">
        <v>26851641</v>
      </c>
      <c r="O114" t="s">
        <v>39</v>
      </c>
      <c r="P114" t="s">
        <v>29</v>
      </c>
      <c r="Q114" s="69">
        <f>M114</f>
        <v>26851641</v>
      </c>
      <c r="R114" s="7" t="s">
        <v>39</v>
      </c>
      <c r="S114" t="s">
        <v>321</v>
      </c>
      <c r="T114" s="32" t="s">
        <v>309</v>
      </c>
      <c r="U114" s="7" t="s">
        <v>786</v>
      </c>
      <c r="V114" t="s">
        <v>322</v>
      </c>
      <c r="W114" t="s">
        <v>323</v>
      </c>
      <c r="X114" t="s">
        <v>275</v>
      </c>
    </row>
    <row r="115" spans="1:24" x14ac:dyDescent="0.15">
      <c r="A115" s="23" t="s">
        <v>311</v>
      </c>
      <c r="B115" s="23" t="s">
        <v>310</v>
      </c>
      <c r="C115" s="23" t="s">
        <v>304</v>
      </c>
      <c r="D115" s="23"/>
      <c r="E115" s="5" t="str">
        <f t="shared" si="6"/>
        <v>2019-01-01</v>
      </c>
      <c r="F115" s="23" t="s">
        <v>278</v>
      </c>
      <c r="G115" s="23"/>
      <c r="H115" s="23"/>
      <c r="I115" s="35" t="s">
        <v>314</v>
      </c>
      <c r="J115" s="23"/>
      <c r="K115" s="23"/>
      <c r="L115" s="23" t="s">
        <v>312</v>
      </c>
      <c r="M115" s="60">
        <v>4.91</v>
      </c>
      <c r="N115" s="23"/>
      <c r="O115" s="23" t="s">
        <v>313</v>
      </c>
      <c r="P115" t="s">
        <v>29</v>
      </c>
      <c r="Q115" s="70">
        <f>M115*1000000</f>
        <v>4910000</v>
      </c>
      <c r="R115" s="34" t="s">
        <v>39</v>
      </c>
      <c r="S115" s="23" t="s">
        <v>321</v>
      </c>
      <c r="T115" s="23"/>
      <c r="U115" s="34"/>
      <c r="V115" s="23" t="s">
        <v>322</v>
      </c>
      <c r="W115" s="23" t="s">
        <v>323</v>
      </c>
      <c r="X115" s="23" t="s">
        <v>275</v>
      </c>
    </row>
    <row r="116" spans="1:24" x14ac:dyDescent="0.15">
      <c r="A116" s="23" t="s">
        <v>311</v>
      </c>
      <c r="B116" s="23" t="s">
        <v>310</v>
      </c>
      <c r="C116" s="23" t="s">
        <v>304</v>
      </c>
      <c r="D116" s="23"/>
      <c r="E116" s="5" t="str">
        <f t="shared" si="6"/>
        <v>2018-01-01</v>
      </c>
      <c r="F116" s="23" t="s">
        <v>36</v>
      </c>
      <c r="G116" s="23"/>
      <c r="H116" s="23"/>
      <c r="I116" s="35" t="s">
        <v>314</v>
      </c>
      <c r="J116" s="23"/>
      <c r="K116" s="23"/>
      <c r="L116" s="23" t="s">
        <v>312</v>
      </c>
      <c r="M116" s="60">
        <v>4.58</v>
      </c>
      <c r="N116" s="23"/>
      <c r="O116" s="23" t="s">
        <v>313</v>
      </c>
      <c r="P116" t="s">
        <v>29</v>
      </c>
      <c r="Q116" s="70">
        <f>M116*1000000</f>
        <v>4580000</v>
      </c>
      <c r="R116" s="34" t="s">
        <v>39</v>
      </c>
      <c r="S116" s="23" t="s">
        <v>321</v>
      </c>
      <c r="T116" s="23"/>
      <c r="U116" s="34"/>
      <c r="V116" s="23" t="s">
        <v>322</v>
      </c>
      <c r="W116" s="23" t="s">
        <v>323</v>
      </c>
      <c r="X116" s="23" t="s">
        <v>275</v>
      </c>
    </row>
    <row r="117" spans="1:24" x14ac:dyDescent="0.15">
      <c r="A117" s="23" t="s">
        <v>311</v>
      </c>
      <c r="B117" s="23" t="s">
        <v>310</v>
      </c>
      <c r="C117" s="23" t="s">
        <v>304</v>
      </c>
      <c r="D117" s="23"/>
      <c r="E117" s="5" t="str">
        <f t="shared" si="6"/>
        <v>2017-01-01</v>
      </c>
      <c r="F117" s="23" t="s">
        <v>68</v>
      </c>
      <c r="G117" s="23"/>
      <c r="H117" s="23"/>
      <c r="I117" s="35" t="s">
        <v>314</v>
      </c>
      <c r="J117" s="23"/>
      <c r="K117" s="23"/>
      <c r="L117" s="23" t="s">
        <v>312</v>
      </c>
      <c r="M117" s="60">
        <v>4.53</v>
      </c>
      <c r="N117" s="23"/>
      <c r="O117" s="23" t="s">
        <v>313</v>
      </c>
      <c r="P117" t="s">
        <v>29</v>
      </c>
      <c r="Q117" s="70">
        <f>M117*1000000</f>
        <v>4530000</v>
      </c>
      <c r="R117" s="34" t="s">
        <v>39</v>
      </c>
      <c r="S117" s="23" t="s">
        <v>321</v>
      </c>
      <c r="T117" s="23"/>
      <c r="U117" s="34"/>
      <c r="V117" s="23" t="s">
        <v>322</v>
      </c>
      <c r="W117" s="23" t="s">
        <v>323</v>
      </c>
      <c r="X117" s="23" t="s">
        <v>275</v>
      </c>
    </row>
    <row r="118" spans="1:24" x14ac:dyDescent="0.15">
      <c r="A118" t="s">
        <v>316</v>
      </c>
      <c r="B118" t="s">
        <v>315</v>
      </c>
      <c r="C118" t="s">
        <v>304</v>
      </c>
      <c r="E118" s="5" t="str">
        <f t="shared" si="6"/>
        <v>2019-01-01</v>
      </c>
      <c r="F118" t="s">
        <v>278</v>
      </c>
      <c r="I118" t="s">
        <v>317</v>
      </c>
      <c r="L118" s="19" t="s">
        <v>802</v>
      </c>
      <c r="M118" s="27">
        <v>64776307</v>
      </c>
      <c r="O118" t="s">
        <v>341</v>
      </c>
      <c r="P118" t="s">
        <v>29</v>
      </c>
      <c r="Q118" s="71">
        <f t="shared" ref="Q118:Q128" si="8">M118</f>
        <v>64776307</v>
      </c>
      <c r="R118" s="34" t="s">
        <v>39</v>
      </c>
      <c r="S118" t="s">
        <v>321</v>
      </c>
      <c r="T118" s="5" t="s">
        <v>309</v>
      </c>
      <c r="U118" s="7" t="s">
        <v>786</v>
      </c>
      <c r="V118" t="s">
        <v>322</v>
      </c>
      <c r="W118" t="s">
        <v>323</v>
      </c>
      <c r="X118" t="s">
        <v>275</v>
      </c>
    </row>
    <row r="119" spans="1:24" x14ac:dyDescent="0.15">
      <c r="A119" t="s">
        <v>316</v>
      </c>
      <c r="B119" t="s">
        <v>315</v>
      </c>
      <c r="C119" t="s">
        <v>304</v>
      </c>
      <c r="E119" s="5" t="str">
        <f t="shared" si="6"/>
        <v>2018-01-01</v>
      </c>
      <c r="F119" t="s">
        <v>36</v>
      </c>
      <c r="I119" t="s">
        <v>317</v>
      </c>
      <c r="L119" s="19" t="s">
        <v>802</v>
      </c>
      <c r="M119" s="27">
        <v>75361246</v>
      </c>
      <c r="O119" t="s">
        <v>341</v>
      </c>
      <c r="P119" t="s">
        <v>29</v>
      </c>
      <c r="Q119" s="71">
        <f t="shared" si="8"/>
        <v>75361246</v>
      </c>
      <c r="R119" s="34" t="s">
        <v>39</v>
      </c>
      <c r="S119" t="s">
        <v>321</v>
      </c>
      <c r="T119" s="5" t="s">
        <v>309</v>
      </c>
      <c r="U119" s="7" t="s">
        <v>786</v>
      </c>
      <c r="V119" t="s">
        <v>322</v>
      </c>
      <c r="W119" t="s">
        <v>323</v>
      </c>
      <c r="X119" t="s">
        <v>275</v>
      </c>
    </row>
    <row r="120" spans="1:24" x14ac:dyDescent="0.15">
      <c r="A120" t="s">
        <v>316</v>
      </c>
      <c r="B120" t="s">
        <v>315</v>
      </c>
      <c r="C120" t="s">
        <v>304</v>
      </c>
      <c r="E120" s="5" t="str">
        <f t="shared" si="6"/>
        <v>2017-01-01</v>
      </c>
      <c r="F120" t="s">
        <v>68</v>
      </c>
      <c r="I120" t="s">
        <v>317</v>
      </c>
      <c r="L120" s="19" t="s">
        <v>802</v>
      </c>
      <c r="M120" s="27">
        <v>78760420</v>
      </c>
      <c r="O120" t="s">
        <v>341</v>
      </c>
      <c r="P120" t="s">
        <v>29</v>
      </c>
      <c r="Q120" s="71">
        <f t="shared" si="8"/>
        <v>78760420</v>
      </c>
      <c r="R120" s="34" t="s">
        <v>39</v>
      </c>
      <c r="S120" t="s">
        <v>321</v>
      </c>
      <c r="T120" s="5" t="s">
        <v>309</v>
      </c>
      <c r="U120" s="7" t="s">
        <v>786</v>
      </c>
      <c r="V120" t="s">
        <v>322</v>
      </c>
      <c r="W120" t="s">
        <v>323</v>
      </c>
      <c r="X120" t="s">
        <v>275</v>
      </c>
    </row>
    <row r="121" spans="1:24" x14ac:dyDescent="0.15">
      <c r="A121" s="7" t="s">
        <v>325</v>
      </c>
      <c r="B121" s="7" t="s">
        <v>324</v>
      </c>
      <c r="C121" s="7" t="s">
        <v>304</v>
      </c>
      <c r="E121" s="5" t="str">
        <f t="shared" si="6"/>
        <v>2020-01-01</v>
      </c>
      <c r="F121" t="s">
        <v>270</v>
      </c>
      <c r="I121" t="s">
        <v>816</v>
      </c>
      <c r="J121">
        <v>61</v>
      </c>
      <c r="L121" t="s">
        <v>307</v>
      </c>
      <c r="M121" s="27">
        <v>19040000</v>
      </c>
      <c r="O121" t="s">
        <v>326</v>
      </c>
      <c r="P121" t="s">
        <v>29</v>
      </c>
      <c r="Q121" s="71">
        <f t="shared" si="8"/>
        <v>19040000</v>
      </c>
      <c r="R121" s="7" t="s">
        <v>39</v>
      </c>
      <c r="S121" t="s">
        <v>321</v>
      </c>
      <c r="T121" t="s">
        <v>309</v>
      </c>
      <c r="U121" s="7" t="s">
        <v>786</v>
      </c>
      <c r="V121" t="s">
        <v>322</v>
      </c>
      <c r="W121" t="s">
        <v>323</v>
      </c>
      <c r="X121" t="s">
        <v>275</v>
      </c>
    </row>
    <row r="122" spans="1:24" ht="15" x14ac:dyDescent="0.2">
      <c r="A122" s="18" t="s">
        <v>328</v>
      </c>
      <c r="B122" s="18" t="s">
        <v>327</v>
      </c>
      <c r="C122" s="18" t="s">
        <v>304</v>
      </c>
      <c r="E122" s="5" t="str">
        <f t="shared" si="6"/>
        <v>2017-01-01</v>
      </c>
      <c r="F122" t="s">
        <v>68</v>
      </c>
      <c r="I122" t="s">
        <v>329</v>
      </c>
      <c r="J122">
        <v>3</v>
      </c>
      <c r="L122" t="s">
        <v>307</v>
      </c>
      <c r="M122" s="27">
        <v>84300000</v>
      </c>
      <c r="O122" t="s">
        <v>326</v>
      </c>
      <c r="P122" t="s">
        <v>29</v>
      </c>
      <c r="Q122" s="71">
        <f t="shared" si="8"/>
        <v>84300000</v>
      </c>
      <c r="R122" s="7" t="s">
        <v>39</v>
      </c>
      <c r="S122" t="s">
        <v>321</v>
      </c>
      <c r="T122" t="s">
        <v>309</v>
      </c>
      <c r="U122" s="7" t="s">
        <v>786</v>
      </c>
      <c r="V122" t="s">
        <v>322</v>
      </c>
      <c r="W122" t="s">
        <v>323</v>
      </c>
      <c r="X122" t="s">
        <v>275</v>
      </c>
    </row>
    <row r="123" spans="1:24" ht="15" x14ac:dyDescent="0.2">
      <c r="A123" s="18" t="s">
        <v>328</v>
      </c>
      <c r="B123" s="18" t="s">
        <v>327</v>
      </c>
      <c r="C123" s="18" t="s">
        <v>304</v>
      </c>
      <c r="E123" s="5" t="str">
        <f t="shared" si="6"/>
        <v>2018-01-01</v>
      </c>
      <c r="F123" s="22" t="s">
        <v>36</v>
      </c>
      <c r="I123" t="s">
        <v>329</v>
      </c>
      <c r="J123">
        <v>3</v>
      </c>
      <c r="L123" t="s">
        <v>307</v>
      </c>
      <c r="M123" s="27">
        <v>81600000</v>
      </c>
      <c r="O123" t="s">
        <v>326</v>
      </c>
      <c r="P123" t="s">
        <v>29</v>
      </c>
      <c r="Q123" s="71">
        <f t="shared" si="8"/>
        <v>81600000</v>
      </c>
      <c r="R123" s="7" t="s">
        <v>39</v>
      </c>
      <c r="S123" t="s">
        <v>321</v>
      </c>
      <c r="T123" t="s">
        <v>309</v>
      </c>
      <c r="U123" s="7" t="s">
        <v>786</v>
      </c>
      <c r="V123" t="s">
        <v>322</v>
      </c>
      <c r="W123" t="s">
        <v>323</v>
      </c>
      <c r="X123" t="s">
        <v>275</v>
      </c>
    </row>
    <row r="124" spans="1:24" ht="15" x14ac:dyDescent="0.2">
      <c r="A124" s="18" t="s">
        <v>328</v>
      </c>
      <c r="B124" s="18" t="s">
        <v>327</v>
      </c>
      <c r="C124" s="18" t="s">
        <v>304</v>
      </c>
      <c r="E124" s="5" t="str">
        <f t="shared" si="6"/>
        <v>2019-01-01</v>
      </c>
      <c r="F124" s="10" t="s">
        <v>278</v>
      </c>
      <c r="I124" t="s">
        <v>329</v>
      </c>
      <c r="J124">
        <v>3</v>
      </c>
      <c r="L124" t="s">
        <v>307</v>
      </c>
      <c r="M124" s="27">
        <v>200000</v>
      </c>
      <c r="O124" t="s">
        <v>326</v>
      </c>
      <c r="P124" t="s">
        <v>29</v>
      </c>
      <c r="Q124" s="71">
        <f t="shared" si="8"/>
        <v>200000</v>
      </c>
      <c r="R124" s="7" t="s">
        <v>39</v>
      </c>
      <c r="S124" t="s">
        <v>321</v>
      </c>
      <c r="T124" t="s">
        <v>309</v>
      </c>
      <c r="U124" s="7" t="s">
        <v>786</v>
      </c>
      <c r="V124" t="s">
        <v>322</v>
      </c>
      <c r="W124" t="s">
        <v>323</v>
      </c>
      <c r="X124" t="s">
        <v>275</v>
      </c>
    </row>
    <row r="125" spans="1:24" ht="15" x14ac:dyDescent="0.2">
      <c r="A125" s="18" t="s">
        <v>265</v>
      </c>
      <c r="B125" s="18" t="s">
        <v>264</v>
      </c>
      <c r="C125" s="18" t="s">
        <v>266</v>
      </c>
      <c r="E125" s="5" t="str">
        <f t="shared" si="6"/>
        <v>2020-01-01</v>
      </c>
      <c r="F125" t="s">
        <v>270</v>
      </c>
      <c r="I125" t="s">
        <v>274</v>
      </c>
      <c r="J125">
        <v>3</v>
      </c>
      <c r="L125" s="19" t="s">
        <v>330</v>
      </c>
      <c r="M125" s="27">
        <v>9.49</v>
      </c>
      <c r="O125" s="21" t="s">
        <v>39</v>
      </c>
      <c r="P125" t="s">
        <v>29</v>
      </c>
      <c r="Q125" s="72">
        <f t="shared" si="8"/>
        <v>9.49</v>
      </c>
      <c r="R125" s="7" t="s">
        <v>39</v>
      </c>
      <c r="S125" t="s">
        <v>276</v>
      </c>
      <c r="T125" t="s">
        <v>331</v>
      </c>
      <c r="U125" s="7" t="s">
        <v>786</v>
      </c>
      <c r="V125" t="s">
        <v>322</v>
      </c>
      <c r="W125" t="s">
        <v>323</v>
      </c>
      <c r="X125" t="s">
        <v>275</v>
      </c>
    </row>
    <row r="126" spans="1:24" ht="15" x14ac:dyDescent="0.2">
      <c r="A126" s="18" t="s">
        <v>265</v>
      </c>
      <c r="B126" s="18" t="s">
        <v>264</v>
      </c>
      <c r="C126" s="18" t="s">
        <v>266</v>
      </c>
      <c r="E126" s="5" t="str">
        <f t="shared" si="6"/>
        <v>2019-01-01</v>
      </c>
      <c r="F126" s="22" t="s">
        <v>278</v>
      </c>
      <c r="I126" t="s">
        <v>274</v>
      </c>
      <c r="J126">
        <v>3</v>
      </c>
      <c r="L126" s="19" t="s">
        <v>330</v>
      </c>
      <c r="M126" s="27">
        <v>9.7200000000000006</v>
      </c>
      <c r="O126" s="21" t="s">
        <v>39</v>
      </c>
      <c r="P126" t="s">
        <v>29</v>
      </c>
      <c r="Q126" s="72">
        <f t="shared" si="8"/>
        <v>9.7200000000000006</v>
      </c>
      <c r="R126" s="7" t="s">
        <v>39</v>
      </c>
      <c r="S126" t="s">
        <v>276</v>
      </c>
      <c r="T126" t="s">
        <v>331</v>
      </c>
      <c r="U126" s="7" t="s">
        <v>786</v>
      </c>
      <c r="V126" t="s">
        <v>322</v>
      </c>
      <c r="W126" t="s">
        <v>323</v>
      </c>
      <c r="X126" t="s">
        <v>275</v>
      </c>
    </row>
    <row r="127" spans="1:24" ht="15" x14ac:dyDescent="0.2">
      <c r="A127" s="18" t="s">
        <v>265</v>
      </c>
      <c r="B127" s="18" t="s">
        <v>264</v>
      </c>
      <c r="C127" s="18" t="s">
        <v>266</v>
      </c>
      <c r="E127" s="5" t="str">
        <f t="shared" si="6"/>
        <v>2018-01-01</v>
      </c>
      <c r="F127" s="23" t="s">
        <v>36</v>
      </c>
      <c r="I127" t="s">
        <v>274</v>
      </c>
      <c r="J127">
        <v>3</v>
      </c>
      <c r="L127" s="19" t="s">
        <v>330</v>
      </c>
      <c r="M127" s="27">
        <v>10.6</v>
      </c>
      <c r="O127" s="21" t="s">
        <v>39</v>
      </c>
      <c r="P127" t="s">
        <v>29</v>
      </c>
      <c r="Q127" s="72">
        <f t="shared" si="8"/>
        <v>10.6</v>
      </c>
      <c r="R127" s="7" t="s">
        <v>39</v>
      </c>
      <c r="S127" t="s">
        <v>276</v>
      </c>
      <c r="T127" t="s">
        <v>331</v>
      </c>
      <c r="U127" s="7" t="s">
        <v>786</v>
      </c>
      <c r="V127" t="s">
        <v>322</v>
      </c>
      <c r="W127" t="s">
        <v>323</v>
      </c>
      <c r="X127" t="s">
        <v>275</v>
      </c>
    </row>
    <row r="128" spans="1:24" ht="15" x14ac:dyDescent="0.2">
      <c r="A128" s="18" t="s">
        <v>333</v>
      </c>
      <c r="B128" s="18" t="s">
        <v>332</v>
      </c>
      <c r="C128" s="18" t="s">
        <v>304</v>
      </c>
      <c r="E128" s="5" t="str">
        <f t="shared" si="6"/>
        <v>2019-01-01</v>
      </c>
      <c r="F128" t="s">
        <v>278</v>
      </c>
      <c r="I128" t="s">
        <v>334</v>
      </c>
      <c r="L128" t="s">
        <v>307</v>
      </c>
      <c r="M128" s="61">
        <v>97534302</v>
      </c>
      <c r="O128" s="21" t="s">
        <v>39</v>
      </c>
      <c r="P128" t="s">
        <v>29</v>
      </c>
      <c r="Q128" s="72">
        <f t="shared" si="8"/>
        <v>97534302</v>
      </c>
      <c r="R128" s="7" t="s">
        <v>39</v>
      </c>
      <c r="S128" t="s">
        <v>321</v>
      </c>
      <c r="T128" t="s">
        <v>309</v>
      </c>
      <c r="U128" s="7" t="s">
        <v>786</v>
      </c>
      <c r="V128" t="s">
        <v>322</v>
      </c>
      <c r="W128" t="s">
        <v>323</v>
      </c>
      <c r="X128" t="s">
        <v>275</v>
      </c>
    </row>
    <row r="129" spans="1:24" ht="29" x14ac:dyDescent="0.2">
      <c r="A129" s="18" t="s">
        <v>280</v>
      </c>
      <c r="B129" s="18" t="s">
        <v>279</v>
      </c>
      <c r="C129" s="18" t="s">
        <v>266</v>
      </c>
      <c r="E129" s="5" t="str">
        <f t="shared" si="6"/>
        <v>2017-01-01</v>
      </c>
      <c r="F129" t="s">
        <v>68</v>
      </c>
      <c r="I129" t="s">
        <v>282</v>
      </c>
      <c r="J129">
        <v>103</v>
      </c>
      <c r="L129" t="s">
        <v>307</v>
      </c>
      <c r="M129" s="27">
        <v>12.4</v>
      </c>
      <c r="O129" s="21" t="s">
        <v>313</v>
      </c>
      <c r="P129" t="s">
        <v>29</v>
      </c>
      <c r="Q129" s="72">
        <f t="shared" ref="Q129:Q138" si="9">M129*1000000</f>
        <v>12400000</v>
      </c>
      <c r="R129" s="7" t="s">
        <v>39</v>
      </c>
      <c r="S129" t="s">
        <v>276</v>
      </c>
      <c r="T129" t="s">
        <v>331</v>
      </c>
      <c r="U129" s="7" t="s">
        <v>786</v>
      </c>
      <c r="V129" t="s">
        <v>322</v>
      </c>
      <c r="W129" t="s">
        <v>323</v>
      </c>
      <c r="X129" t="s">
        <v>275</v>
      </c>
    </row>
    <row r="130" spans="1:24" ht="29" x14ac:dyDescent="0.2">
      <c r="A130" s="18" t="s">
        <v>280</v>
      </c>
      <c r="B130" s="18" t="s">
        <v>279</v>
      </c>
      <c r="C130" s="18" t="s">
        <v>266</v>
      </c>
      <c r="E130" s="5" t="str">
        <f t="shared" ref="E130:E161" si="10">_xlfn.CONCAT(SUBSTITUTE(F130,"FY","20"),"-01-01")</f>
        <v>2018-01-01</v>
      </c>
      <c r="F130" t="s">
        <v>36</v>
      </c>
      <c r="I130" t="s">
        <v>282</v>
      </c>
      <c r="J130">
        <v>103</v>
      </c>
      <c r="L130" t="s">
        <v>307</v>
      </c>
      <c r="M130" s="27">
        <v>13</v>
      </c>
      <c r="O130" s="21" t="s">
        <v>313</v>
      </c>
      <c r="P130" t="s">
        <v>29</v>
      </c>
      <c r="Q130" s="72">
        <f t="shared" si="9"/>
        <v>13000000</v>
      </c>
      <c r="R130" s="7" t="s">
        <v>39</v>
      </c>
      <c r="S130" t="s">
        <v>276</v>
      </c>
      <c r="T130" t="s">
        <v>331</v>
      </c>
      <c r="U130" s="7" t="s">
        <v>786</v>
      </c>
      <c r="V130" t="s">
        <v>322</v>
      </c>
      <c r="W130" t="s">
        <v>323</v>
      </c>
      <c r="X130" t="s">
        <v>275</v>
      </c>
    </row>
    <row r="131" spans="1:24" ht="29" x14ac:dyDescent="0.2">
      <c r="A131" s="18" t="s">
        <v>280</v>
      </c>
      <c r="B131" s="18" t="s">
        <v>279</v>
      </c>
      <c r="C131" s="18" t="s">
        <v>266</v>
      </c>
      <c r="E131" s="5" t="str">
        <f t="shared" si="10"/>
        <v>2019-01-01</v>
      </c>
      <c r="F131" t="s">
        <v>278</v>
      </c>
      <c r="I131" t="s">
        <v>282</v>
      </c>
      <c r="J131">
        <v>103</v>
      </c>
      <c r="L131" t="s">
        <v>307</v>
      </c>
      <c r="M131" s="27">
        <v>11.3</v>
      </c>
      <c r="O131" s="21" t="s">
        <v>313</v>
      </c>
      <c r="P131" t="s">
        <v>29</v>
      </c>
      <c r="Q131" s="72">
        <f t="shared" si="9"/>
        <v>11300000</v>
      </c>
      <c r="R131" s="7" t="s">
        <v>39</v>
      </c>
      <c r="S131" t="s">
        <v>276</v>
      </c>
      <c r="T131" t="s">
        <v>331</v>
      </c>
      <c r="U131" s="7" t="s">
        <v>786</v>
      </c>
      <c r="V131" t="s">
        <v>322</v>
      </c>
      <c r="W131" t="s">
        <v>323</v>
      </c>
      <c r="X131" t="s">
        <v>275</v>
      </c>
    </row>
    <row r="132" spans="1:24" ht="29" x14ac:dyDescent="0.2">
      <c r="A132" s="18" t="s">
        <v>284</v>
      </c>
      <c r="B132" s="18" t="s">
        <v>283</v>
      </c>
      <c r="C132" s="18" t="s">
        <v>285</v>
      </c>
      <c r="E132" s="5" t="str">
        <f t="shared" si="10"/>
        <v>2017-01-01</v>
      </c>
      <c r="F132" t="s">
        <v>68</v>
      </c>
      <c r="I132" t="s">
        <v>291</v>
      </c>
      <c r="J132">
        <v>209</v>
      </c>
      <c r="L132" t="s">
        <v>307</v>
      </c>
      <c r="M132" s="27">
        <v>42.5</v>
      </c>
      <c r="O132" s="21" t="s">
        <v>803</v>
      </c>
      <c r="P132" t="s">
        <v>29</v>
      </c>
      <c r="Q132" s="72">
        <f t="shared" si="9"/>
        <v>42500000</v>
      </c>
      <c r="R132" s="7" t="s">
        <v>39</v>
      </c>
      <c r="S132" t="s">
        <v>292</v>
      </c>
      <c r="T132" t="s">
        <v>335</v>
      </c>
      <c r="U132" s="7" t="s">
        <v>786</v>
      </c>
      <c r="V132" t="s">
        <v>322</v>
      </c>
      <c r="W132" t="s">
        <v>323</v>
      </c>
      <c r="X132" t="s">
        <v>275</v>
      </c>
    </row>
    <row r="133" spans="1:24" ht="29" x14ac:dyDescent="0.2">
      <c r="A133" s="18" t="s">
        <v>284</v>
      </c>
      <c r="B133" s="18" t="s">
        <v>283</v>
      </c>
      <c r="C133" s="18" t="s">
        <v>285</v>
      </c>
      <c r="E133" s="5" t="str">
        <f t="shared" si="10"/>
        <v>2018-01-01</v>
      </c>
      <c r="F133" t="s">
        <v>36</v>
      </c>
      <c r="I133" t="s">
        <v>291</v>
      </c>
      <c r="J133">
        <v>209</v>
      </c>
      <c r="L133" t="s">
        <v>307</v>
      </c>
      <c r="M133" s="27">
        <v>43</v>
      </c>
      <c r="O133" s="21" t="s">
        <v>803</v>
      </c>
      <c r="P133" t="s">
        <v>29</v>
      </c>
      <c r="Q133" s="72">
        <f t="shared" si="9"/>
        <v>43000000</v>
      </c>
      <c r="R133" s="7" t="s">
        <v>39</v>
      </c>
      <c r="S133" t="s">
        <v>292</v>
      </c>
      <c r="T133" t="s">
        <v>335</v>
      </c>
      <c r="U133" s="7" t="s">
        <v>786</v>
      </c>
      <c r="V133" t="s">
        <v>322</v>
      </c>
      <c r="W133" t="s">
        <v>323</v>
      </c>
      <c r="X133" t="s">
        <v>275</v>
      </c>
    </row>
    <row r="134" spans="1:24" ht="29" x14ac:dyDescent="0.2">
      <c r="A134" s="18" t="s">
        <v>284</v>
      </c>
      <c r="B134" s="18" t="s">
        <v>283</v>
      </c>
      <c r="C134" s="18" t="s">
        <v>285</v>
      </c>
      <c r="E134" s="5" t="str">
        <f t="shared" si="10"/>
        <v>2019-01-01</v>
      </c>
      <c r="F134" t="s">
        <v>278</v>
      </c>
      <c r="I134" t="s">
        <v>291</v>
      </c>
      <c r="J134">
        <v>209</v>
      </c>
      <c r="L134" t="s">
        <v>307</v>
      </c>
      <c r="M134" s="27">
        <v>38.700000000000003</v>
      </c>
      <c r="O134" s="21" t="s">
        <v>803</v>
      </c>
      <c r="P134" t="s">
        <v>29</v>
      </c>
      <c r="Q134" s="72">
        <f t="shared" si="9"/>
        <v>38700000</v>
      </c>
      <c r="R134" s="7" t="s">
        <v>39</v>
      </c>
      <c r="S134" t="s">
        <v>292</v>
      </c>
      <c r="T134" t="s">
        <v>335</v>
      </c>
      <c r="U134" s="7" t="s">
        <v>786</v>
      </c>
      <c r="V134" t="s">
        <v>322</v>
      </c>
      <c r="W134" t="s">
        <v>323</v>
      </c>
      <c r="X134" t="s">
        <v>275</v>
      </c>
    </row>
    <row r="135" spans="1:24" ht="28" x14ac:dyDescent="0.15">
      <c r="A135" s="7" t="s">
        <v>295</v>
      </c>
      <c r="B135" s="7" t="s">
        <v>294</v>
      </c>
      <c r="C135" s="7" t="s">
        <v>296</v>
      </c>
      <c r="D135" s="7" t="s">
        <v>299</v>
      </c>
      <c r="E135" s="5" t="str">
        <f t="shared" si="10"/>
        <v>2019-01-01</v>
      </c>
      <c r="F135" s="26" t="s">
        <v>278</v>
      </c>
      <c r="I135" s="7" t="s">
        <v>301</v>
      </c>
      <c r="J135">
        <v>88</v>
      </c>
      <c r="L135" t="s">
        <v>336</v>
      </c>
      <c r="M135" s="27">
        <v>576</v>
      </c>
      <c r="O135" s="21" t="s">
        <v>803</v>
      </c>
      <c r="P135" t="s">
        <v>60</v>
      </c>
      <c r="Q135" s="72">
        <f t="shared" si="9"/>
        <v>576000000</v>
      </c>
      <c r="R135" t="s">
        <v>39</v>
      </c>
      <c r="S135" s="26" t="s">
        <v>731</v>
      </c>
      <c r="V135" t="s">
        <v>633</v>
      </c>
      <c r="W135" t="s">
        <v>646</v>
      </c>
      <c r="X135" s="26" t="s">
        <v>275</v>
      </c>
    </row>
    <row r="136" spans="1:24" ht="28" x14ac:dyDescent="0.15">
      <c r="A136" s="7" t="s">
        <v>295</v>
      </c>
      <c r="B136" s="7" t="s">
        <v>294</v>
      </c>
      <c r="C136" s="7" t="s">
        <v>296</v>
      </c>
      <c r="D136" s="7" t="s">
        <v>299</v>
      </c>
      <c r="E136" s="5" t="str">
        <f t="shared" si="10"/>
        <v>2018-01-01</v>
      </c>
      <c r="F136" s="29" t="s">
        <v>36</v>
      </c>
      <c r="I136" s="7" t="s">
        <v>301</v>
      </c>
      <c r="J136">
        <v>88</v>
      </c>
      <c r="L136" t="s">
        <v>336</v>
      </c>
      <c r="M136" s="27">
        <v>599</v>
      </c>
      <c r="O136" s="21" t="s">
        <v>803</v>
      </c>
      <c r="P136" t="s">
        <v>60</v>
      </c>
      <c r="Q136" s="72">
        <f t="shared" si="9"/>
        <v>599000000</v>
      </c>
      <c r="R136" t="s">
        <v>39</v>
      </c>
      <c r="S136" s="26" t="s">
        <v>731</v>
      </c>
      <c r="V136" t="s">
        <v>633</v>
      </c>
      <c r="W136" t="s">
        <v>646</v>
      </c>
      <c r="X136" s="26" t="s">
        <v>275</v>
      </c>
    </row>
    <row r="137" spans="1:24" ht="28" x14ac:dyDescent="0.15">
      <c r="A137" s="7" t="s">
        <v>295</v>
      </c>
      <c r="B137" s="7" t="s">
        <v>294</v>
      </c>
      <c r="C137" s="7" t="s">
        <v>296</v>
      </c>
      <c r="D137" s="7" t="s">
        <v>299</v>
      </c>
      <c r="E137" s="5" t="str">
        <f t="shared" si="10"/>
        <v>2017-01-01</v>
      </c>
      <c r="F137" s="30" t="s">
        <v>68</v>
      </c>
      <c r="I137" s="7" t="s">
        <v>301</v>
      </c>
      <c r="J137">
        <v>88</v>
      </c>
      <c r="L137" t="s">
        <v>336</v>
      </c>
      <c r="M137" s="27">
        <v>579</v>
      </c>
      <c r="O137" s="21" t="s">
        <v>803</v>
      </c>
      <c r="P137" t="s">
        <v>60</v>
      </c>
      <c r="Q137" s="72">
        <f t="shared" si="9"/>
        <v>579000000</v>
      </c>
      <c r="R137" s="26" t="s">
        <v>39</v>
      </c>
      <c r="S137" s="26" t="s">
        <v>731</v>
      </c>
      <c r="V137" t="s">
        <v>633</v>
      </c>
      <c r="W137" t="s">
        <v>646</v>
      </c>
      <c r="X137" s="26" t="s">
        <v>275</v>
      </c>
    </row>
    <row r="138" spans="1:24" ht="28" x14ac:dyDescent="0.15">
      <c r="A138" s="7" t="s">
        <v>295</v>
      </c>
      <c r="B138" s="7" t="s">
        <v>294</v>
      </c>
      <c r="C138" s="7" t="s">
        <v>296</v>
      </c>
      <c r="D138" s="7" t="s">
        <v>299</v>
      </c>
      <c r="E138" s="5" t="str">
        <f t="shared" si="10"/>
        <v>2016-01-01</v>
      </c>
      <c r="F138" s="31" t="s">
        <v>69</v>
      </c>
      <c r="I138" s="7" t="s">
        <v>301</v>
      </c>
      <c r="J138">
        <v>88</v>
      </c>
      <c r="L138" t="s">
        <v>336</v>
      </c>
      <c r="M138" s="27">
        <v>600</v>
      </c>
      <c r="O138" s="21" t="s">
        <v>803</v>
      </c>
      <c r="P138" t="s">
        <v>60</v>
      </c>
      <c r="Q138" s="72">
        <f t="shared" si="9"/>
        <v>600000000</v>
      </c>
      <c r="R138" t="s">
        <v>39</v>
      </c>
      <c r="S138" s="26" t="s">
        <v>731</v>
      </c>
      <c r="V138" t="s">
        <v>633</v>
      </c>
      <c r="W138" t="s">
        <v>646</v>
      </c>
      <c r="X138" s="26" t="s">
        <v>275</v>
      </c>
    </row>
    <row r="139" spans="1:24" x14ac:dyDescent="0.15">
      <c r="A139" t="s">
        <v>316</v>
      </c>
      <c r="B139" t="s">
        <v>315</v>
      </c>
      <c r="C139" t="s">
        <v>304</v>
      </c>
      <c r="E139" s="5" t="str">
        <f t="shared" si="10"/>
        <v>2019-01-01</v>
      </c>
      <c r="F139" t="s">
        <v>278</v>
      </c>
      <c r="I139" t="s">
        <v>317</v>
      </c>
      <c r="L139" s="19" t="s">
        <v>371</v>
      </c>
      <c r="M139" s="27">
        <v>166149</v>
      </c>
      <c r="O139" t="s">
        <v>39</v>
      </c>
      <c r="P139" t="s">
        <v>90</v>
      </c>
      <c r="Q139" s="39">
        <f>M139</f>
        <v>166149</v>
      </c>
      <c r="R139" s="26" t="s">
        <v>39</v>
      </c>
      <c r="S139" t="s">
        <v>321</v>
      </c>
      <c r="V139" t="s">
        <v>320</v>
      </c>
      <c r="W139" t="s">
        <v>320</v>
      </c>
      <c r="X139" t="s">
        <v>275</v>
      </c>
    </row>
    <row r="140" spans="1:24" x14ac:dyDescent="0.15">
      <c r="A140" t="s">
        <v>316</v>
      </c>
      <c r="B140" t="s">
        <v>315</v>
      </c>
      <c r="C140" t="s">
        <v>304</v>
      </c>
      <c r="E140" s="5" t="str">
        <f t="shared" si="10"/>
        <v>2018-01-01</v>
      </c>
      <c r="F140" t="s">
        <v>36</v>
      </c>
      <c r="I140" t="s">
        <v>317</v>
      </c>
      <c r="L140" s="19" t="s">
        <v>371</v>
      </c>
      <c r="M140" s="27">
        <v>163408</v>
      </c>
      <c r="O140" t="s">
        <v>39</v>
      </c>
      <c r="P140" t="s">
        <v>90</v>
      </c>
      <c r="Q140" s="71">
        <f>M140</f>
        <v>163408</v>
      </c>
      <c r="R140" s="7" t="s">
        <v>39</v>
      </c>
      <c r="S140" t="s">
        <v>321</v>
      </c>
      <c r="V140" t="s">
        <v>320</v>
      </c>
      <c r="W140" t="s">
        <v>320</v>
      </c>
      <c r="X140" t="s">
        <v>275</v>
      </c>
    </row>
    <row r="141" spans="1:24" x14ac:dyDescent="0.15">
      <c r="A141" t="s">
        <v>316</v>
      </c>
      <c r="B141" t="s">
        <v>315</v>
      </c>
      <c r="C141" t="s">
        <v>304</v>
      </c>
      <c r="E141" s="5" t="str">
        <f t="shared" si="10"/>
        <v>2017-01-01</v>
      </c>
      <c r="F141" t="s">
        <v>68</v>
      </c>
      <c r="I141" t="s">
        <v>317</v>
      </c>
      <c r="L141" s="19" t="s">
        <v>371</v>
      </c>
      <c r="M141" s="27">
        <v>189810</v>
      </c>
      <c r="O141" t="s">
        <v>39</v>
      </c>
      <c r="P141" t="s">
        <v>90</v>
      </c>
      <c r="Q141" s="27">
        <f>M141</f>
        <v>189810</v>
      </c>
      <c r="R141" t="s">
        <v>39</v>
      </c>
      <c r="S141" t="s">
        <v>321</v>
      </c>
      <c r="V141" t="s">
        <v>320</v>
      </c>
      <c r="W141" t="s">
        <v>320</v>
      </c>
      <c r="X141" t="s">
        <v>275</v>
      </c>
    </row>
    <row r="142" spans="1:24" x14ac:dyDescent="0.15">
      <c r="A142" s="7" t="s">
        <v>295</v>
      </c>
      <c r="B142" s="7" t="s">
        <v>294</v>
      </c>
      <c r="C142" s="7" t="s">
        <v>296</v>
      </c>
      <c r="D142" s="7" t="s">
        <v>299</v>
      </c>
      <c r="E142" s="5" t="str">
        <f t="shared" si="10"/>
        <v>2019-01-01</v>
      </c>
      <c r="F142" s="26" t="s">
        <v>278</v>
      </c>
      <c r="I142" s="7" t="s">
        <v>301</v>
      </c>
      <c r="J142">
        <v>88</v>
      </c>
      <c r="L142" t="s">
        <v>374</v>
      </c>
      <c r="M142" s="27">
        <v>67</v>
      </c>
      <c r="O142" s="26" t="s">
        <v>375</v>
      </c>
      <c r="P142" t="s">
        <v>70</v>
      </c>
      <c r="Q142" s="39">
        <f>M142*1000000</f>
        <v>67000000</v>
      </c>
      <c r="R142" t="s">
        <v>39</v>
      </c>
      <c r="S142" t="s">
        <v>731</v>
      </c>
      <c r="T142" s="26"/>
      <c r="U142" s="26"/>
      <c r="V142" t="s">
        <v>320</v>
      </c>
      <c r="W142" t="s">
        <v>320</v>
      </c>
      <c r="X142" s="26" t="s">
        <v>275</v>
      </c>
    </row>
    <row r="143" spans="1:24" x14ac:dyDescent="0.15">
      <c r="A143" s="7" t="s">
        <v>295</v>
      </c>
      <c r="B143" s="7" t="s">
        <v>294</v>
      </c>
      <c r="C143" s="7" t="s">
        <v>296</v>
      </c>
      <c r="D143" s="7" t="s">
        <v>299</v>
      </c>
      <c r="E143" s="5" t="str">
        <f t="shared" si="10"/>
        <v>2018-01-01</v>
      </c>
      <c r="F143" s="29" t="s">
        <v>36</v>
      </c>
      <c r="I143" s="7" t="s">
        <v>301</v>
      </c>
      <c r="J143">
        <v>88</v>
      </c>
      <c r="L143" t="s">
        <v>374</v>
      </c>
      <c r="M143" s="27">
        <v>68</v>
      </c>
      <c r="O143" s="26" t="s">
        <v>375</v>
      </c>
      <c r="P143" t="s">
        <v>70</v>
      </c>
      <c r="Q143" s="39">
        <f>M143*1000000</f>
        <v>68000000</v>
      </c>
      <c r="R143" t="s">
        <v>39</v>
      </c>
      <c r="S143" s="26" t="s">
        <v>731</v>
      </c>
      <c r="U143" s="26"/>
      <c r="V143" t="s">
        <v>320</v>
      </c>
      <c r="W143" t="s">
        <v>320</v>
      </c>
      <c r="X143" s="26" t="s">
        <v>275</v>
      </c>
    </row>
    <row r="144" spans="1:24" x14ac:dyDescent="0.15">
      <c r="A144" s="7" t="s">
        <v>295</v>
      </c>
      <c r="B144" s="7" t="s">
        <v>294</v>
      </c>
      <c r="C144" s="7" t="s">
        <v>296</v>
      </c>
      <c r="D144" s="7" t="s">
        <v>299</v>
      </c>
      <c r="E144" s="5" t="str">
        <f t="shared" si="10"/>
        <v>2017-01-01</v>
      </c>
      <c r="F144" s="30" t="s">
        <v>68</v>
      </c>
      <c r="I144" s="7" t="s">
        <v>301</v>
      </c>
      <c r="J144">
        <v>88</v>
      </c>
      <c r="L144" t="s">
        <v>374</v>
      </c>
      <c r="M144" s="27">
        <v>70</v>
      </c>
      <c r="O144" s="26" t="s">
        <v>375</v>
      </c>
      <c r="P144" t="s">
        <v>70</v>
      </c>
      <c r="Q144" s="69">
        <f>M144*1000000</f>
        <v>70000000</v>
      </c>
      <c r="R144" t="s">
        <v>39</v>
      </c>
      <c r="S144" s="26" t="s">
        <v>731</v>
      </c>
      <c r="U144" s="26"/>
      <c r="V144" t="s">
        <v>320</v>
      </c>
      <c r="W144" t="s">
        <v>320</v>
      </c>
      <c r="X144" s="26" t="s">
        <v>275</v>
      </c>
    </row>
    <row r="145" spans="1:24" x14ac:dyDescent="0.15">
      <c r="A145" s="7" t="s">
        <v>295</v>
      </c>
      <c r="B145" s="7" t="s">
        <v>294</v>
      </c>
      <c r="C145" s="7" t="s">
        <v>296</v>
      </c>
      <c r="D145" s="7" t="s">
        <v>299</v>
      </c>
      <c r="E145" s="5" t="str">
        <f t="shared" si="10"/>
        <v>2016-01-01</v>
      </c>
      <c r="F145" s="31" t="s">
        <v>69</v>
      </c>
      <c r="I145" s="7" t="s">
        <v>301</v>
      </c>
      <c r="J145">
        <v>88</v>
      </c>
      <c r="L145" t="s">
        <v>374</v>
      </c>
      <c r="M145" s="27">
        <v>67</v>
      </c>
      <c r="O145" s="26" t="s">
        <v>375</v>
      </c>
      <c r="P145" t="s">
        <v>70</v>
      </c>
      <c r="Q145" s="69">
        <f>M145*1000000</f>
        <v>67000000</v>
      </c>
      <c r="R145" t="s">
        <v>39</v>
      </c>
      <c r="S145" s="26" t="s">
        <v>731</v>
      </c>
      <c r="U145" s="26"/>
      <c r="V145" t="s">
        <v>320</v>
      </c>
      <c r="W145" t="s">
        <v>320</v>
      </c>
      <c r="X145" s="26" t="s">
        <v>275</v>
      </c>
    </row>
    <row r="146" spans="1:24" x14ac:dyDescent="0.15">
      <c r="A146" t="s">
        <v>316</v>
      </c>
      <c r="B146" t="s">
        <v>315</v>
      </c>
      <c r="C146" t="s">
        <v>304</v>
      </c>
      <c r="E146" s="5" t="str">
        <f t="shared" si="10"/>
        <v>2019-01-01</v>
      </c>
      <c r="F146" t="s">
        <v>278</v>
      </c>
      <c r="I146" t="s">
        <v>317</v>
      </c>
      <c r="L146" s="19" t="s">
        <v>376</v>
      </c>
      <c r="M146" s="27">
        <v>64157262</v>
      </c>
      <c r="O146" s="26" t="s">
        <v>39</v>
      </c>
      <c r="P146" t="s">
        <v>70</v>
      </c>
      <c r="Q146" s="39">
        <f t="shared" ref="Q146:Q160" si="11">M146</f>
        <v>64157262</v>
      </c>
      <c r="R146" s="26" t="s">
        <v>39</v>
      </c>
      <c r="S146" t="s">
        <v>321</v>
      </c>
      <c r="V146" t="s">
        <v>320</v>
      </c>
      <c r="W146" t="s">
        <v>320</v>
      </c>
      <c r="X146" t="s">
        <v>275</v>
      </c>
    </row>
    <row r="147" spans="1:24" x14ac:dyDescent="0.15">
      <c r="A147" t="s">
        <v>316</v>
      </c>
      <c r="B147" t="s">
        <v>315</v>
      </c>
      <c r="C147" t="s">
        <v>304</v>
      </c>
      <c r="E147" s="5" t="str">
        <f t="shared" si="10"/>
        <v>2018-01-01</v>
      </c>
      <c r="F147" t="s">
        <v>36</v>
      </c>
      <c r="I147" t="s">
        <v>317</v>
      </c>
      <c r="L147" s="19" t="s">
        <v>376</v>
      </c>
      <c r="M147" s="27">
        <v>74661649</v>
      </c>
      <c r="O147" s="26" t="s">
        <v>39</v>
      </c>
      <c r="P147" t="s">
        <v>70</v>
      </c>
      <c r="Q147" s="71">
        <f t="shared" si="11"/>
        <v>74661649</v>
      </c>
      <c r="R147" s="7" t="s">
        <v>39</v>
      </c>
      <c r="S147" t="s">
        <v>321</v>
      </c>
      <c r="V147" t="s">
        <v>320</v>
      </c>
      <c r="W147" t="s">
        <v>320</v>
      </c>
      <c r="X147" t="s">
        <v>275</v>
      </c>
    </row>
    <row r="148" spans="1:24" x14ac:dyDescent="0.15">
      <c r="A148" t="s">
        <v>316</v>
      </c>
      <c r="B148" t="s">
        <v>315</v>
      </c>
      <c r="C148" t="s">
        <v>304</v>
      </c>
      <c r="E148" s="5" t="str">
        <f t="shared" si="10"/>
        <v>2017-01-01</v>
      </c>
      <c r="F148" t="s">
        <v>68</v>
      </c>
      <c r="I148" t="s">
        <v>317</v>
      </c>
      <c r="L148" s="19" t="s">
        <v>376</v>
      </c>
      <c r="M148" s="27">
        <v>78001430</v>
      </c>
      <c r="O148" s="26" t="s">
        <v>39</v>
      </c>
      <c r="P148" t="s">
        <v>70</v>
      </c>
      <c r="Q148" s="27">
        <f t="shared" si="11"/>
        <v>78001430</v>
      </c>
      <c r="R148" t="s">
        <v>39</v>
      </c>
      <c r="S148" t="s">
        <v>321</v>
      </c>
      <c r="V148" t="s">
        <v>320</v>
      </c>
      <c r="W148" t="s">
        <v>320</v>
      </c>
      <c r="X148" t="s">
        <v>275</v>
      </c>
    </row>
    <row r="149" spans="1:24" x14ac:dyDescent="0.15">
      <c r="A149" t="s">
        <v>316</v>
      </c>
      <c r="B149" t="s">
        <v>315</v>
      </c>
      <c r="C149" t="s">
        <v>304</v>
      </c>
      <c r="E149" s="5" t="str">
        <f t="shared" si="10"/>
        <v>2019-01-01</v>
      </c>
      <c r="F149" t="s">
        <v>278</v>
      </c>
      <c r="I149" t="s">
        <v>317</v>
      </c>
      <c r="L149" s="19" t="s">
        <v>377</v>
      </c>
      <c r="M149" s="27">
        <v>190755</v>
      </c>
      <c r="O149" t="s">
        <v>39</v>
      </c>
      <c r="P149" t="s">
        <v>74</v>
      </c>
      <c r="Q149" s="39">
        <f t="shared" si="11"/>
        <v>190755</v>
      </c>
      <c r="R149" s="26" t="s">
        <v>39</v>
      </c>
      <c r="S149" t="s">
        <v>321</v>
      </c>
      <c r="V149" t="s">
        <v>320</v>
      </c>
      <c r="W149" t="s">
        <v>320</v>
      </c>
      <c r="X149" t="s">
        <v>275</v>
      </c>
    </row>
    <row r="150" spans="1:24" x14ac:dyDescent="0.15">
      <c r="A150" t="s">
        <v>316</v>
      </c>
      <c r="B150" t="s">
        <v>315</v>
      </c>
      <c r="C150" t="s">
        <v>304</v>
      </c>
      <c r="E150" s="5" t="str">
        <f t="shared" si="10"/>
        <v>2018-01-01</v>
      </c>
      <c r="F150" t="s">
        <v>36</v>
      </c>
      <c r="I150" t="s">
        <v>317</v>
      </c>
      <c r="L150" s="19" t="s">
        <v>377</v>
      </c>
      <c r="M150" s="27">
        <v>225741</v>
      </c>
      <c r="O150" t="s">
        <v>39</v>
      </c>
      <c r="P150" t="s">
        <v>74</v>
      </c>
      <c r="Q150" s="71">
        <f t="shared" si="11"/>
        <v>225741</v>
      </c>
      <c r="R150" s="7" t="s">
        <v>39</v>
      </c>
      <c r="S150" t="s">
        <v>321</v>
      </c>
      <c r="V150" t="s">
        <v>320</v>
      </c>
      <c r="W150" t="s">
        <v>320</v>
      </c>
      <c r="X150" t="s">
        <v>275</v>
      </c>
    </row>
    <row r="151" spans="1:24" x14ac:dyDescent="0.15">
      <c r="A151" t="s">
        <v>316</v>
      </c>
      <c r="B151" t="s">
        <v>315</v>
      </c>
      <c r="C151" t="s">
        <v>304</v>
      </c>
      <c r="E151" s="5" t="str">
        <f t="shared" si="10"/>
        <v>2017-01-01</v>
      </c>
      <c r="F151" t="s">
        <v>68</v>
      </c>
      <c r="I151" t="s">
        <v>317</v>
      </c>
      <c r="L151" s="19" t="s">
        <v>377</v>
      </c>
      <c r="M151" s="27">
        <v>239428</v>
      </c>
      <c r="O151" t="s">
        <v>39</v>
      </c>
      <c r="P151" t="s">
        <v>74</v>
      </c>
      <c r="Q151" s="27">
        <f t="shared" si="11"/>
        <v>239428</v>
      </c>
      <c r="R151" t="s">
        <v>39</v>
      </c>
      <c r="S151" t="s">
        <v>321</v>
      </c>
      <c r="V151" t="s">
        <v>320</v>
      </c>
      <c r="W151" t="s">
        <v>320</v>
      </c>
      <c r="X151" t="s">
        <v>275</v>
      </c>
    </row>
    <row r="152" spans="1:24" x14ac:dyDescent="0.15">
      <c r="A152" t="s">
        <v>316</v>
      </c>
      <c r="B152" t="s">
        <v>315</v>
      </c>
      <c r="C152" t="s">
        <v>304</v>
      </c>
      <c r="E152" s="5" t="str">
        <f t="shared" si="10"/>
        <v>2019-01-01</v>
      </c>
      <c r="F152" t="s">
        <v>278</v>
      </c>
      <c r="I152" t="s">
        <v>317</v>
      </c>
      <c r="L152" s="19" t="s">
        <v>378</v>
      </c>
      <c r="M152" s="27">
        <v>262141</v>
      </c>
      <c r="O152" t="s">
        <v>39</v>
      </c>
      <c r="P152" t="s">
        <v>84</v>
      </c>
      <c r="Q152" s="39">
        <f t="shared" si="11"/>
        <v>262141</v>
      </c>
      <c r="R152" s="26" t="s">
        <v>39</v>
      </c>
      <c r="S152" t="s">
        <v>321</v>
      </c>
      <c r="V152" t="s">
        <v>320</v>
      </c>
      <c r="W152" t="s">
        <v>320</v>
      </c>
      <c r="X152" t="s">
        <v>275</v>
      </c>
    </row>
    <row r="153" spans="1:24" x14ac:dyDescent="0.15">
      <c r="A153" t="s">
        <v>316</v>
      </c>
      <c r="B153" t="s">
        <v>315</v>
      </c>
      <c r="C153" t="s">
        <v>304</v>
      </c>
      <c r="E153" s="5" t="str">
        <f t="shared" si="10"/>
        <v>2018-01-01</v>
      </c>
      <c r="F153" t="s">
        <v>36</v>
      </c>
      <c r="I153" t="s">
        <v>317</v>
      </c>
      <c r="L153" s="19" t="s">
        <v>378</v>
      </c>
      <c r="M153" s="27">
        <v>310447</v>
      </c>
      <c r="O153" t="s">
        <v>39</v>
      </c>
      <c r="P153" t="s">
        <v>84</v>
      </c>
      <c r="Q153" s="71">
        <f t="shared" si="11"/>
        <v>310447</v>
      </c>
      <c r="R153" s="7" t="s">
        <v>39</v>
      </c>
      <c r="S153" t="s">
        <v>321</v>
      </c>
      <c r="V153" t="s">
        <v>320</v>
      </c>
      <c r="W153" t="s">
        <v>320</v>
      </c>
      <c r="X153" t="s">
        <v>275</v>
      </c>
    </row>
    <row r="154" spans="1:24" x14ac:dyDescent="0.15">
      <c r="A154" t="s">
        <v>316</v>
      </c>
      <c r="B154" t="s">
        <v>315</v>
      </c>
      <c r="C154" t="s">
        <v>304</v>
      </c>
      <c r="E154" s="5" t="str">
        <f t="shared" si="10"/>
        <v>2017-01-01</v>
      </c>
      <c r="F154" t="s">
        <v>68</v>
      </c>
      <c r="I154" t="s">
        <v>317</v>
      </c>
      <c r="L154" s="19" t="s">
        <v>378</v>
      </c>
      <c r="M154" s="27">
        <v>329753</v>
      </c>
      <c r="O154" t="s">
        <v>39</v>
      </c>
      <c r="P154" t="s">
        <v>84</v>
      </c>
      <c r="Q154" s="27">
        <f t="shared" si="11"/>
        <v>329753</v>
      </c>
      <c r="R154" t="s">
        <v>39</v>
      </c>
      <c r="S154" t="s">
        <v>321</v>
      </c>
      <c r="V154" t="s">
        <v>320</v>
      </c>
      <c r="W154" t="s">
        <v>320</v>
      </c>
      <c r="X154" t="s">
        <v>275</v>
      </c>
    </row>
    <row r="155" spans="1:24" x14ac:dyDescent="0.15">
      <c r="A155" t="s">
        <v>316</v>
      </c>
      <c r="B155" t="s">
        <v>315</v>
      </c>
      <c r="C155" t="s">
        <v>304</v>
      </c>
      <c r="E155" s="5" t="str">
        <f t="shared" si="10"/>
        <v>2019-01-01</v>
      </c>
      <c r="F155" t="s">
        <v>278</v>
      </c>
      <c r="I155" t="s">
        <v>317</v>
      </c>
      <c r="L155" s="19" t="s">
        <v>810</v>
      </c>
      <c r="M155" s="27">
        <v>14514119</v>
      </c>
      <c r="O155" t="s">
        <v>39</v>
      </c>
      <c r="P155" t="s">
        <v>42</v>
      </c>
      <c r="Q155" s="71">
        <f t="shared" si="11"/>
        <v>14514119</v>
      </c>
      <c r="R155" s="7" t="s">
        <v>39</v>
      </c>
      <c r="S155" t="s">
        <v>321</v>
      </c>
      <c r="V155" t="s">
        <v>381</v>
      </c>
      <c r="W155" t="s">
        <v>382</v>
      </c>
      <c r="X155" t="s">
        <v>275</v>
      </c>
    </row>
    <row r="156" spans="1:24" x14ac:dyDescent="0.15">
      <c r="A156" t="s">
        <v>316</v>
      </c>
      <c r="B156" t="s">
        <v>315</v>
      </c>
      <c r="C156" t="s">
        <v>304</v>
      </c>
      <c r="E156" s="5" t="str">
        <f t="shared" si="10"/>
        <v>2018-01-01</v>
      </c>
      <c r="F156" t="s">
        <v>36</v>
      </c>
      <c r="I156" t="s">
        <v>317</v>
      </c>
      <c r="L156" s="19" t="s">
        <v>810</v>
      </c>
      <c r="M156" s="27">
        <v>15739423</v>
      </c>
      <c r="O156" t="s">
        <v>39</v>
      </c>
      <c r="P156" t="s">
        <v>42</v>
      </c>
      <c r="Q156" s="71">
        <f t="shared" si="11"/>
        <v>15739423</v>
      </c>
      <c r="R156" s="7" t="s">
        <v>39</v>
      </c>
      <c r="S156" t="s">
        <v>321</v>
      </c>
      <c r="V156" t="s">
        <v>381</v>
      </c>
      <c r="W156" t="s">
        <v>382</v>
      </c>
      <c r="X156" t="s">
        <v>275</v>
      </c>
    </row>
    <row r="157" spans="1:24" x14ac:dyDescent="0.15">
      <c r="A157" t="s">
        <v>316</v>
      </c>
      <c r="B157" t="s">
        <v>315</v>
      </c>
      <c r="C157" t="s">
        <v>304</v>
      </c>
      <c r="E157" s="5" t="str">
        <f t="shared" si="10"/>
        <v>2017-01-01</v>
      </c>
      <c r="F157" t="s">
        <v>68</v>
      </c>
      <c r="I157" t="s">
        <v>317</v>
      </c>
      <c r="L157" s="19" t="s">
        <v>810</v>
      </c>
      <c r="M157" s="27">
        <v>12957602</v>
      </c>
      <c r="O157" t="s">
        <v>39</v>
      </c>
      <c r="P157" t="s">
        <v>42</v>
      </c>
      <c r="Q157" s="71">
        <f t="shared" si="11"/>
        <v>12957602</v>
      </c>
      <c r="R157" s="7" t="s">
        <v>39</v>
      </c>
      <c r="S157" t="s">
        <v>321</v>
      </c>
      <c r="V157" t="s">
        <v>381</v>
      </c>
      <c r="W157" t="s">
        <v>382</v>
      </c>
      <c r="X157" t="s">
        <v>275</v>
      </c>
    </row>
    <row r="158" spans="1:24" x14ac:dyDescent="0.15">
      <c r="A158" t="s">
        <v>316</v>
      </c>
      <c r="B158" t="s">
        <v>315</v>
      </c>
      <c r="C158" t="s">
        <v>304</v>
      </c>
      <c r="E158" s="5" t="str">
        <f t="shared" si="10"/>
        <v>2019-01-01</v>
      </c>
      <c r="F158" t="s">
        <v>278</v>
      </c>
      <c r="I158" t="s">
        <v>317</v>
      </c>
      <c r="L158" s="19" t="s">
        <v>811</v>
      </c>
      <c r="M158" s="27">
        <v>12724618</v>
      </c>
      <c r="O158" t="s">
        <v>39</v>
      </c>
      <c r="P158" t="s">
        <v>44</v>
      </c>
      <c r="Q158" s="71">
        <f t="shared" si="11"/>
        <v>12724618</v>
      </c>
      <c r="R158" s="7" t="s">
        <v>39</v>
      </c>
      <c r="S158" t="s">
        <v>321</v>
      </c>
      <c r="V158" t="s">
        <v>381</v>
      </c>
      <c r="W158" t="s">
        <v>385</v>
      </c>
      <c r="X158" t="s">
        <v>275</v>
      </c>
    </row>
    <row r="159" spans="1:24" x14ac:dyDescent="0.15">
      <c r="A159" t="s">
        <v>316</v>
      </c>
      <c r="B159" t="s">
        <v>315</v>
      </c>
      <c r="C159" t="s">
        <v>304</v>
      </c>
      <c r="E159" s="5" t="str">
        <f t="shared" si="10"/>
        <v>2018-01-01</v>
      </c>
      <c r="F159" t="s">
        <v>36</v>
      </c>
      <c r="I159" t="s">
        <v>317</v>
      </c>
      <c r="L159" s="19" t="s">
        <v>811</v>
      </c>
      <c r="M159" s="27">
        <v>14479514</v>
      </c>
      <c r="O159" t="s">
        <v>39</v>
      </c>
      <c r="P159" t="s">
        <v>44</v>
      </c>
      <c r="Q159" s="71">
        <f t="shared" si="11"/>
        <v>14479514</v>
      </c>
      <c r="R159" s="7" t="s">
        <v>39</v>
      </c>
      <c r="S159" t="s">
        <v>321</v>
      </c>
      <c r="V159" t="s">
        <v>381</v>
      </c>
      <c r="W159" t="s">
        <v>385</v>
      </c>
      <c r="X159" t="s">
        <v>275</v>
      </c>
    </row>
    <row r="160" spans="1:24" x14ac:dyDescent="0.15">
      <c r="A160" t="s">
        <v>316</v>
      </c>
      <c r="B160" t="s">
        <v>315</v>
      </c>
      <c r="C160" t="s">
        <v>304</v>
      </c>
      <c r="E160" s="5" t="str">
        <f t="shared" si="10"/>
        <v>2017-01-01</v>
      </c>
      <c r="F160" t="s">
        <v>68</v>
      </c>
      <c r="I160" t="s">
        <v>317</v>
      </c>
      <c r="L160" s="19" t="s">
        <v>811</v>
      </c>
      <c r="M160" s="27">
        <v>8271179</v>
      </c>
      <c r="O160" t="s">
        <v>39</v>
      </c>
      <c r="P160" t="s">
        <v>44</v>
      </c>
      <c r="Q160" s="71">
        <f t="shared" si="11"/>
        <v>8271179</v>
      </c>
      <c r="R160" s="7" t="s">
        <v>39</v>
      </c>
      <c r="S160" t="s">
        <v>321</v>
      </c>
      <c r="V160" t="s">
        <v>381</v>
      </c>
      <c r="W160" t="s">
        <v>385</v>
      </c>
      <c r="X160" t="s">
        <v>275</v>
      </c>
    </row>
    <row r="161" spans="1:24" x14ac:dyDescent="0.15">
      <c r="A161" s="7" t="s">
        <v>295</v>
      </c>
      <c r="B161" s="7" t="s">
        <v>294</v>
      </c>
      <c r="C161" s="7" t="s">
        <v>296</v>
      </c>
      <c r="D161" s="7" t="s">
        <v>299</v>
      </c>
      <c r="E161" s="5" t="str">
        <f t="shared" si="10"/>
        <v>2019-01-01</v>
      </c>
      <c r="F161" s="26" t="s">
        <v>278</v>
      </c>
      <c r="I161" s="7" t="s">
        <v>301</v>
      </c>
      <c r="J161">
        <v>88</v>
      </c>
      <c r="L161" t="s">
        <v>407</v>
      </c>
      <c r="M161" s="27">
        <v>10</v>
      </c>
      <c r="O161" t="s">
        <v>313</v>
      </c>
      <c r="P161" t="s">
        <v>406</v>
      </c>
      <c r="Q161" s="39">
        <f t="shared" ref="Q161:Q192" si="12">M161*1000000</f>
        <v>10000000</v>
      </c>
      <c r="R161" t="s">
        <v>39</v>
      </c>
      <c r="S161" s="26" t="s">
        <v>731</v>
      </c>
      <c r="V161" t="s">
        <v>381</v>
      </c>
      <c r="W161" t="s">
        <v>320</v>
      </c>
      <c r="X161" s="26" t="s">
        <v>275</v>
      </c>
    </row>
    <row r="162" spans="1:24" x14ac:dyDescent="0.15">
      <c r="A162" s="7" t="s">
        <v>295</v>
      </c>
      <c r="B162" s="7" t="s">
        <v>294</v>
      </c>
      <c r="C162" s="7" t="s">
        <v>296</v>
      </c>
      <c r="D162" s="7" t="s">
        <v>299</v>
      </c>
      <c r="E162" s="5" t="str">
        <f t="shared" ref="E162:E193" si="13">_xlfn.CONCAT(SUBSTITUTE(F162,"FY","20"),"-01-01")</f>
        <v>2019-01-01</v>
      </c>
      <c r="F162" s="26" t="s">
        <v>278</v>
      </c>
      <c r="I162" s="7" t="s">
        <v>301</v>
      </c>
      <c r="J162">
        <v>88</v>
      </c>
      <c r="L162" t="s">
        <v>409</v>
      </c>
      <c r="M162" s="27">
        <v>3</v>
      </c>
      <c r="O162" t="s">
        <v>812</v>
      </c>
      <c r="P162" t="s">
        <v>408</v>
      </c>
      <c r="Q162" s="69">
        <f t="shared" si="12"/>
        <v>3000000</v>
      </c>
      <c r="R162" t="s">
        <v>39</v>
      </c>
      <c r="S162" s="26" t="s">
        <v>731</v>
      </c>
      <c r="V162" t="s">
        <v>320</v>
      </c>
      <c r="W162" t="s">
        <v>320</v>
      </c>
      <c r="X162" s="26" t="s">
        <v>275</v>
      </c>
    </row>
    <row r="163" spans="1:24" x14ac:dyDescent="0.15">
      <c r="A163" s="7" t="s">
        <v>295</v>
      </c>
      <c r="B163" s="7" t="s">
        <v>294</v>
      </c>
      <c r="C163" s="7" t="s">
        <v>296</v>
      </c>
      <c r="D163" s="7" t="s">
        <v>299</v>
      </c>
      <c r="E163" s="5" t="str">
        <f t="shared" si="13"/>
        <v>2019-01-01</v>
      </c>
      <c r="F163" s="26" t="s">
        <v>278</v>
      </c>
      <c r="I163" s="7" t="s">
        <v>301</v>
      </c>
      <c r="J163">
        <v>88</v>
      </c>
      <c r="L163" t="s">
        <v>412</v>
      </c>
      <c r="M163" s="27">
        <v>12.9</v>
      </c>
      <c r="O163" t="s">
        <v>812</v>
      </c>
      <c r="P163" t="s">
        <v>411</v>
      </c>
      <c r="Q163" s="69">
        <f t="shared" si="12"/>
        <v>12900000</v>
      </c>
      <c r="R163" t="s">
        <v>39</v>
      </c>
      <c r="S163" s="26" t="s">
        <v>731</v>
      </c>
      <c r="V163" t="s">
        <v>320</v>
      </c>
      <c r="W163" t="s">
        <v>320</v>
      </c>
      <c r="X163" s="26" t="s">
        <v>275</v>
      </c>
    </row>
    <row r="164" spans="1:24" x14ac:dyDescent="0.15">
      <c r="A164" s="7" t="s">
        <v>295</v>
      </c>
      <c r="B164" s="7" t="s">
        <v>294</v>
      </c>
      <c r="C164" s="7" t="s">
        <v>296</v>
      </c>
      <c r="D164" s="7" t="s">
        <v>299</v>
      </c>
      <c r="E164" s="5" t="str">
        <f t="shared" si="13"/>
        <v>2019-01-01</v>
      </c>
      <c r="F164" s="26" t="s">
        <v>278</v>
      </c>
      <c r="I164" s="7" t="s">
        <v>301</v>
      </c>
      <c r="J164">
        <v>88</v>
      </c>
      <c r="L164" t="s">
        <v>414</v>
      </c>
      <c r="M164" s="27">
        <v>16.3</v>
      </c>
      <c r="O164" t="s">
        <v>812</v>
      </c>
      <c r="P164" t="s">
        <v>413</v>
      </c>
      <c r="Q164" s="69">
        <f t="shared" si="12"/>
        <v>16300000</v>
      </c>
      <c r="R164" t="s">
        <v>39</v>
      </c>
      <c r="S164" s="26" t="s">
        <v>731</v>
      </c>
      <c r="V164" t="s">
        <v>320</v>
      </c>
      <c r="W164" t="s">
        <v>320</v>
      </c>
      <c r="X164" s="26" t="s">
        <v>275</v>
      </c>
    </row>
    <row r="165" spans="1:24" x14ac:dyDescent="0.15">
      <c r="A165" s="7" t="s">
        <v>295</v>
      </c>
      <c r="B165" s="7" t="s">
        <v>294</v>
      </c>
      <c r="C165" s="7" t="s">
        <v>296</v>
      </c>
      <c r="D165" s="7" t="s">
        <v>299</v>
      </c>
      <c r="E165" s="5" t="str">
        <f t="shared" si="13"/>
        <v>2019-01-01</v>
      </c>
      <c r="F165" s="26" t="s">
        <v>278</v>
      </c>
      <c r="I165" s="7" t="s">
        <v>301</v>
      </c>
      <c r="J165">
        <v>88</v>
      </c>
      <c r="L165" t="s">
        <v>416</v>
      </c>
      <c r="M165" s="27">
        <v>40.299999999999997</v>
      </c>
      <c r="O165" t="s">
        <v>812</v>
      </c>
      <c r="P165" t="s">
        <v>415</v>
      </c>
      <c r="Q165" s="69">
        <f t="shared" si="12"/>
        <v>40300000</v>
      </c>
      <c r="R165" t="s">
        <v>39</v>
      </c>
      <c r="S165" s="26" t="s">
        <v>731</v>
      </c>
      <c r="V165" t="s">
        <v>320</v>
      </c>
      <c r="W165" t="s">
        <v>320</v>
      </c>
      <c r="X165" s="26" t="s">
        <v>275</v>
      </c>
    </row>
    <row r="166" spans="1:24" x14ac:dyDescent="0.15">
      <c r="A166" s="7" t="s">
        <v>295</v>
      </c>
      <c r="B166" s="7" t="s">
        <v>294</v>
      </c>
      <c r="C166" s="7" t="s">
        <v>296</v>
      </c>
      <c r="D166" s="7" t="s">
        <v>299</v>
      </c>
      <c r="E166" s="5" t="str">
        <f t="shared" si="13"/>
        <v>2019-01-01</v>
      </c>
      <c r="F166" s="26" t="s">
        <v>278</v>
      </c>
      <c r="I166" s="7" t="s">
        <v>301</v>
      </c>
      <c r="J166">
        <v>88</v>
      </c>
      <c r="L166" t="s">
        <v>418</v>
      </c>
      <c r="M166" s="27">
        <v>1.1000000000000001</v>
      </c>
      <c r="O166" t="s">
        <v>812</v>
      </c>
      <c r="P166" t="s">
        <v>417</v>
      </c>
      <c r="Q166" s="69">
        <f t="shared" si="12"/>
        <v>1100000</v>
      </c>
      <c r="R166" t="s">
        <v>39</v>
      </c>
      <c r="S166" s="26" t="s">
        <v>731</v>
      </c>
      <c r="V166" t="s">
        <v>320</v>
      </c>
      <c r="W166" t="s">
        <v>320</v>
      </c>
      <c r="X166" s="26" t="s">
        <v>275</v>
      </c>
    </row>
    <row r="167" spans="1:24" x14ac:dyDescent="0.15">
      <c r="A167" s="7" t="s">
        <v>295</v>
      </c>
      <c r="B167" s="7" t="s">
        <v>294</v>
      </c>
      <c r="C167" s="7" t="s">
        <v>296</v>
      </c>
      <c r="D167" s="7" t="s">
        <v>299</v>
      </c>
      <c r="E167" s="5" t="str">
        <f t="shared" si="13"/>
        <v>2019-01-01</v>
      </c>
      <c r="F167" s="26" t="s">
        <v>278</v>
      </c>
      <c r="I167" s="7" t="s">
        <v>301</v>
      </c>
      <c r="J167">
        <v>88</v>
      </c>
      <c r="L167" t="s">
        <v>420</v>
      </c>
      <c r="M167" s="27">
        <v>1.6</v>
      </c>
      <c r="O167" t="s">
        <v>812</v>
      </c>
      <c r="P167" t="s">
        <v>419</v>
      </c>
      <c r="Q167" s="69">
        <f t="shared" si="12"/>
        <v>1600000</v>
      </c>
      <c r="R167" t="s">
        <v>39</v>
      </c>
      <c r="S167" s="26" t="s">
        <v>731</v>
      </c>
      <c r="V167" t="s">
        <v>320</v>
      </c>
      <c r="W167" t="s">
        <v>320</v>
      </c>
      <c r="X167" s="26" t="s">
        <v>275</v>
      </c>
    </row>
    <row r="168" spans="1:24" x14ac:dyDescent="0.15">
      <c r="A168" s="7" t="s">
        <v>295</v>
      </c>
      <c r="B168" s="7" t="s">
        <v>294</v>
      </c>
      <c r="C168" s="7" t="s">
        <v>296</v>
      </c>
      <c r="D168" s="7" t="s">
        <v>299</v>
      </c>
      <c r="E168" s="5" t="str">
        <f t="shared" si="13"/>
        <v>2019-01-01</v>
      </c>
      <c r="F168" s="26" t="s">
        <v>278</v>
      </c>
      <c r="I168" s="7" t="s">
        <v>301</v>
      </c>
      <c r="J168">
        <v>88</v>
      </c>
      <c r="L168" t="s">
        <v>422</v>
      </c>
      <c r="M168" s="27">
        <v>7.3</v>
      </c>
      <c r="O168" t="s">
        <v>812</v>
      </c>
      <c r="P168" t="s">
        <v>421</v>
      </c>
      <c r="Q168" s="69">
        <f t="shared" si="12"/>
        <v>7300000</v>
      </c>
      <c r="R168" t="s">
        <v>39</v>
      </c>
      <c r="S168" s="26" t="s">
        <v>731</v>
      </c>
      <c r="V168" t="s">
        <v>320</v>
      </c>
      <c r="W168" t="s">
        <v>320</v>
      </c>
      <c r="X168" s="26" t="s">
        <v>275</v>
      </c>
    </row>
    <row r="169" spans="1:24" x14ac:dyDescent="0.15">
      <c r="A169" s="7" t="s">
        <v>295</v>
      </c>
      <c r="B169" s="7" t="s">
        <v>294</v>
      </c>
      <c r="C169" s="7" t="s">
        <v>296</v>
      </c>
      <c r="D169" s="7" t="s">
        <v>299</v>
      </c>
      <c r="E169" s="5" t="str">
        <f t="shared" si="13"/>
        <v>2018-01-01</v>
      </c>
      <c r="F169" s="29" t="s">
        <v>36</v>
      </c>
      <c r="I169" s="7" t="s">
        <v>301</v>
      </c>
      <c r="J169">
        <v>88</v>
      </c>
      <c r="L169" t="s">
        <v>407</v>
      </c>
      <c r="M169" s="27">
        <v>11</v>
      </c>
      <c r="O169" t="s">
        <v>313</v>
      </c>
      <c r="P169" t="s">
        <v>406</v>
      </c>
      <c r="Q169" s="39">
        <f t="shared" si="12"/>
        <v>11000000</v>
      </c>
      <c r="R169" t="s">
        <v>39</v>
      </c>
      <c r="S169" s="26" t="s">
        <v>731</v>
      </c>
      <c r="V169" t="s">
        <v>381</v>
      </c>
      <c r="W169" t="s">
        <v>320</v>
      </c>
      <c r="X169" s="26" t="s">
        <v>275</v>
      </c>
    </row>
    <row r="170" spans="1:24" x14ac:dyDescent="0.15">
      <c r="A170" s="7" t="s">
        <v>295</v>
      </c>
      <c r="B170" s="7" t="s">
        <v>294</v>
      </c>
      <c r="C170" s="7" t="s">
        <v>296</v>
      </c>
      <c r="D170" s="7" t="s">
        <v>299</v>
      </c>
      <c r="E170" s="5" t="str">
        <f t="shared" si="13"/>
        <v>2018-01-01</v>
      </c>
      <c r="F170" s="29" t="s">
        <v>36</v>
      </c>
      <c r="I170" s="7" t="s">
        <v>301</v>
      </c>
      <c r="J170">
        <v>88</v>
      </c>
      <c r="L170" t="s">
        <v>409</v>
      </c>
      <c r="M170" s="27">
        <v>3</v>
      </c>
      <c r="O170" t="s">
        <v>812</v>
      </c>
      <c r="P170" t="s">
        <v>408</v>
      </c>
      <c r="Q170" s="69">
        <f t="shared" si="12"/>
        <v>3000000</v>
      </c>
      <c r="R170" t="s">
        <v>39</v>
      </c>
      <c r="S170" s="26" t="s">
        <v>731</v>
      </c>
      <c r="V170" t="s">
        <v>320</v>
      </c>
      <c r="W170" t="s">
        <v>320</v>
      </c>
      <c r="X170" s="26" t="s">
        <v>275</v>
      </c>
    </row>
    <row r="171" spans="1:24" x14ac:dyDescent="0.15">
      <c r="A171" s="7" t="s">
        <v>295</v>
      </c>
      <c r="B171" s="7" t="s">
        <v>294</v>
      </c>
      <c r="C171" s="7" t="s">
        <v>296</v>
      </c>
      <c r="D171" s="7" t="s">
        <v>299</v>
      </c>
      <c r="E171" s="5" t="str">
        <f t="shared" si="13"/>
        <v>2018-01-01</v>
      </c>
      <c r="F171" s="29" t="s">
        <v>36</v>
      </c>
      <c r="I171" s="7" t="s">
        <v>301</v>
      </c>
      <c r="J171">
        <v>88</v>
      </c>
      <c r="L171" t="s">
        <v>412</v>
      </c>
      <c r="M171" s="27">
        <v>14.8</v>
      </c>
      <c r="O171" t="s">
        <v>812</v>
      </c>
      <c r="P171" t="s">
        <v>411</v>
      </c>
      <c r="Q171" s="69">
        <f t="shared" si="12"/>
        <v>14800000</v>
      </c>
      <c r="R171" t="s">
        <v>39</v>
      </c>
      <c r="S171" s="26" t="s">
        <v>731</v>
      </c>
      <c r="V171" t="s">
        <v>320</v>
      </c>
      <c r="W171" t="s">
        <v>320</v>
      </c>
      <c r="X171" s="26" t="s">
        <v>275</v>
      </c>
    </row>
    <row r="172" spans="1:24" x14ac:dyDescent="0.15">
      <c r="A172" s="7" t="s">
        <v>295</v>
      </c>
      <c r="B172" s="7" t="s">
        <v>294</v>
      </c>
      <c r="C172" s="7" t="s">
        <v>296</v>
      </c>
      <c r="D172" s="7" t="s">
        <v>299</v>
      </c>
      <c r="E172" s="5" t="str">
        <f t="shared" si="13"/>
        <v>2018-01-01</v>
      </c>
      <c r="F172" s="29" t="s">
        <v>36</v>
      </c>
      <c r="I172" s="7" t="s">
        <v>301</v>
      </c>
      <c r="J172">
        <v>88</v>
      </c>
      <c r="L172" t="s">
        <v>414</v>
      </c>
      <c r="M172" s="27">
        <v>13</v>
      </c>
      <c r="O172" t="s">
        <v>812</v>
      </c>
      <c r="P172" t="s">
        <v>413</v>
      </c>
      <c r="Q172" s="69">
        <f t="shared" si="12"/>
        <v>13000000</v>
      </c>
      <c r="R172" t="s">
        <v>39</v>
      </c>
      <c r="S172" s="26" t="s">
        <v>731</v>
      </c>
      <c r="V172" t="s">
        <v>320</v>
      </c>
      <c r="W172" t="s">
        <v>320</v>
      </c>
      <c r="X172" s="26" t="s">
        <v>275</v>
      </c>
    </row>
    <row r="173" spans="1:24" x14ac:dyDescent="0.15">
      <c r="A173" s="7" t="s">
        <v>295</v>
      </c>
      <c r="B173" s="7" t="s">
        <v>294</v>
      </c>
      <c r="C173" s="7" t="s">
        <v>296</v>
      </c>
      <c r="D173" s="7" t="s">
        <v>299</v>
      </c>
      <c r="E173" s="5" t="str">
        <f t="shared" si="13"/>
        <v>2018-01-01</v>
      </c>
      <c r="F173" s="29" t="s">
        <v>36</v>
      </c>
      <c r="I173" s="7" t="s">
        <v>301</v>
      </c>
      <c r="J173">
        <v>88</v>
      </c>
      <c r="L173" t="s">
        <v>416</v>
      </c>
      <c r="M173" s="27">
        <v>42.2</v>
      </c>
      <c r="O173" t="s">
        <v>812</v>
      </c>
      <c r="P173" t="s">
        <v>415</v>
      </c>
      <c r="Q173" s="69">
        <f t="shared" si="12"/>
        <v>42200000</v>
      </c>
      <c r="R173" t="s">
        <v>39</v>
      </c>
      <c r="S173" s="26" t="s">
        <v>731</v>
      </c>
      <c r="V173" t="s">
        <v>320</v>
      </c>
      <c r="W173" t="s">
        <v>320</v>
      </c>
      <c r="X173" s="26" t="s">
        <v>275</v>
      </c>
    </row>
    <row r="174" spans="1:24" x14ac:dyDescent="0.15">
      <c r="A174" s="7" t="s">
        <v>295</v>
      </c>
      <c r="B174" s="7" t="s">
        <v>294</v>
      </c>
      <c r="C174" s="7" t="s">
        <v>296</v>
      </c>
      <c r="D174" s="7" t="s">
        <v>299</v>
      </c>
      <c r="E174" s="5" t="str">
        <f t="shared" si="13"/>
        <v>2018-01-01</v>
      </c>
      <c r="F174" s="29" t="s">
        <v>36</v>
      </c>
      <c r="I174" s="7" t="s">
        <v>301</v>
      </c>
      <c r="J174">
        <v>88</v>
      </c>
      <c r="L174" t="s">
        <v>418</v>
      </c>
      <c r="M174" s="27">
        <v>1.4</v>
      </c>
      <c r="O174" t="s">
        <v>812</v>
      </c>
      <c r="P174" t="s">
        <v>417</v>
      </c>
      <c r="Q174" s="69">
        <f t="shared" si="12"/>
        <v>1400000</v>
      </c>
      <c r="R174" t="s">
        <v>39</v>
      </c>
      <c r="S174" s="26" t="s">
        <v>731</v>
      </c>
      <c r="V174" t="s">
        <v>320</v>
      </c>
      <c r="W174" t="s">
        <v>320</v>
      </c>
      <c r="X174" s="26" t="s">
        <v>275</v>
      </c>
    </row>
    <row r="175" spans="1:24" x14ac:dyDescent="0.15">
      <c r="A175" s="7" t="s">
        <v>295</v>
      </c>
      <c r="B175" s="7" t="s">
        <v>294</v>
      </c>
      <c r="C175" s="7" t="s">
        <v>296</v>
      </c>
      <c r="D175" s="7" t="s">
        <v>299</v>
      </c>
      <c r="E175" s="5" t="str">
        <f t="shared" si="13"/>
        <v>2018-01-01</v>
      </c>
      <c r="F175" s="29" t="s">
        <v>36</v>
      </c>
      <c r="I175" s="7" t="s">
        <v>301</v>
      </c>
      <c r="J175">
        <v>88</v>
      </c>
      <c r="L175" t="s">
        <v>420</v>
      </c>
      <c r="M175" s="27">
        <v>2.4</v>
      </c>
      <c r="O175" t="s">
        <v>812</v>
      </c>
      <c r="P175" t="s">
        <v>419</v>
      </c>
      <c r="Q175" s="69">
        <f t="shared" si="12"/>
        <v>2400000</v>
      </c>
      <c r="R175" t="s">
        <v>39</v>
      </c>
      <c r="S175" s="26" t="s">
        <v>731</v>
      </c>
      <c r="V175" t="s">
        <v>320</v>
      </c>
      <c r="W175" t="s">
        <v>320</v>
      </c>
      <c r="X175" s="26" t="s">
        <v>275</v>
      </c>
    </row>
    <row r="176" spans="1:24" x14ac:dyDescent="0.15">
      <c r="A176" s="7" t="s">
        <v>295</v>
      </c>
      <c r="B176" s="7" t="s">
        <v>294</v>
      </c>
      <c r="C176" s="7" t="s">
        <v>296</v>
      </c>
      <c r="D176" s="7" t="s">
        <v>299</v>
      </c>
      <c r="E176" s="5" t="str">
        <f t="shared" si="13"/>
        <v>2018-01-01</v>
      </c>
      <c r="F176" s="29" t="s">
        <v>36</v>
      </c>
      <c r="I176" s="7" t="s">
        <v>301</v>
      </c>
      <c r="J176">
        <v>88</v>
      </c>
      <c r="L176" t="s">
        <v>422</v>
      </c>
      <c r="M176" s="27">
        <v>6.8</v>
      </c>
      <c r="O176" t="s">
        <v>812</v>
      </c>
      <c r="P176" t="s">
        <v>421</v>
      </c>
      <c r="Q176" s="69">
        <f t="shared" si="12"/>
        <v>6800000</v>
      </c>
      <c r="R176" t="s">
        <v>39</v>
      </c>
      <c r="S176" s="26" t="s">
        <v>731</v>
      </c>
      <c r="V176" t="s">
        <v>320</v>
      </c>
      <c r="W176" t="s">
        <v>320</v>
      </c>
      <c r="X176" s="26" t="s">
        <v>275</v>
      </c>
    </row>
    <row r="177" spans="1:24" x14ac:dyDescent="0.15">
      <c r="A177" s="7" t="s">
        <v>295</v>
      </c>
      <c r="B177" s="7" t="s">
        <v>294</v>
      </c>
      <c r="C177" s="7" t="s">
        <v>296</v>
      </c>
      <c r="D177" s="7" t="s">
        <v>299</v>
      </c>
      <c r="E177" s="5" t="str">
        <f t="shared" si="13"/>
        <v>2017-01-01</v>
      </c>
      <c r="F177" s="30" t="s">
        <v>68</v>
      </c>
      <c r="I177" s="7" t="s">
        <v>301</v>
      </c>
      <c r="J177">
        <v>88</v>
      </c>
      <c r="L177" t="s">
        <v>407</v>
      </c>
      <c r="M177" s="27">
        <v>12</v>
      </c>
      <c r="O177" t="s">
        <v>313</v>
      </c>
      <c r="P177" t="s">
        <v>406</v>
      </c>
      <c r="Q177" s="39">
        <f t="shared" si="12"/>
        <v>12000000</v>
      </c>
      <c r="R177" s="26" t="s">
        <v>39</v>
      </c>
      <c r="S177" s="26" t="s">
        <v>731</v>
      </c>
      <c r="V177" t="s">
        <v>381</v>
      </c>
      <c r="W177" t="s">
        <v>320</v>
      </c>
      <c r="X177" s="26" t="s">
        <v>275</v>
      </c>
    </row>
    <row r="178" spans="1:24" x14ac:dyDescent="0.15">
      <c r="A178" s="7" t="s">
        <v>295</v>
      </c>
      <c r="B178" s="7" t="s">
        <v>294</v>
      </c>
      <c r="C178" s="7" t="s">
        <v>296</v>
      </c>
      <c r="D178" s="7" t="s">
        <v>299</v>
      </c>
      <c r="E178" s="5" t="str">
        <f t="shared" si="13"/>
        <v>2017-01-01</v>
      </c>
      <c r="F178" s="30" t="s">
        <v>68</v>
      </c>
      <c r="I178" s="7" t="s">
        <v>301</v>
      </c>
      <c r="J178">
        <v>88</v>
      </c>
      <c r="L178" t="s">
        <v>409</v>
      </c>
      <c r="M178" s="27">
        <v>3</v>
      </c>
      <c r="O178" t="s">
        <v>812</v>
      </c>
      <c r="P178" t="s">
        <v>408</v>
      </c>
      <c r="Q178" s="69">
        <f t="shared" si="12"/>
        <v>3000000</v>
      </c>
      <c r="R178" t="s">
        <v>39</v>
      </c>
      <c r="S178" s="26" t="s">
        <v>731</v>
      </c>
      <c r="V178" t="s">
        <v>320</v>
      </c>
      <c r="W178" t="s">
        <v>320</v>
      </c>
      <c r="X178" s="26" t="s">
        <v>275</v>
      </c>
    </row>
    <row r="179" spans="1:24" x14ac:dyDescent="0.15">
      <c r="A179" s="7" t="s">
        <v>295</v>
      </c>
      <c r="B179" s="7" t="s">
        <v>294</v>
      </c>
      <c r="C179" s="7" t="s">
        <v>296</v>
      </c>
      <c r="D179" s="7" t="s">
        <v>299</v>
      </c>
      <c r="E179" s="5" t="str">
        <f t="shared" si="13"/>
        <v>2017-01-01</v>
      </c>
      <c r="F179" s="30" t="s">
        <v>68</v>
      </c>
      <c r="I179" s="7" t="s">
        <v>301</v>
      </c>
      <c r="J179">
        <v>88</v>
      </c>
      <c r="L179" t="s">
        <v>412</v>
      </c>
      <c r="M179" s="27">
        <v>19.600000000000001</v>
      </c>
      <c r="O179" t="s">
        <v>812</v>
      </c>
      <c r="P179" t="s">
        <v>411</v>
      </c>
      <c r="Q179" s="69">
        <f t="shared" si="12"/>
        <v>19600000</v>
      </c>
      <c r="R179" t="s">
        <v>39</v>
      </c>
      <c r="S179" s="26" t="s">
        <v>731</v>
      </c>
      <c r="V179" t="s">
        <v>320</v>
      </c>
      <c r="W179" t="s">
        <v>320</v>
      </c>
      <c r="X179" s="26" t="s">
        <v>275</v>
      </c>
    </row>
    <row r="180" spans="1:24" x14ac:dyDescent="0.15">
      <c r="A180" s="7" t="s">
        <v>295</v>
      </c>
      <c r="B180" s="7" t="s">
        <v>294</v>
      </c>
      <c r="C180" s="7" t="s">
        <v>296</v>
      </c>
      <c r="D180" s="7" t="s">
        <v>299</v>
      </c>
      <c r="E180" s="5" t="str">
        <f t="shared" si="13"/>
        <v>2017-01-01</v>
      </c>
      <c r="F180" s="30" t="s">
        <v>68</v>
      </c>
      <c r="I180" s="7" t="s">
        <v>301</v>
      </c>
      <c r="J180">
        <v>88</v>
      </c>
      <c r="L180" t="s">
        <v>414</v>
      </c>
      <c r="M180" s="27">
        <v>12</v>
      </c>
      <c r="O180" t="s">
        <v>812</v>
      </c>
      <c r="P180" t="s">
        <v>413</v>
      </c>
      <c r="Q180" s="69">
        <f t="shared" si="12"/>
        <v>12000000</v>
      </c>
      <c r="R180" t="s">
        <v>39</v>
      </c>
      <c r="S180" s="26" t="s">
        <v>731</v>
      </c>
      <c r="V180" t="s">
        <v>320</v>
      </c>
      <c r="W180" t="s">
        <v>320</v>
      </c>
      <c r="X180" s="26" t="s">
        <v>275</v>
      </c>
    </row>
    <row r="181" spans="1:24" x14ac:dyDescent="0.15">
      <c r="A181" s="7" t="s">
        <v>295</v>
      </c>
      <c r="B181" s="7" t="s">
        <v>294</v>
      </c>
      <c r="C181" s="7" t="s">
        <v>296</v>
      </c>
      <c r="D181" s="7" t="s">
        <v>299</v>
      </c>
      <c r="E181" s="5" t="str">
        <f t="shared" si="13"/>
        <v>2017-01-01</v>
      </c>
      <c r="F181" s="30" t="s">
        <v>68</v>
      </c>
      <c r="I181" s="7" t="s">
        <v>301</v>
      </c>
      <c r="J181">
        <v>88</v>
      </c>
      <c r="L181" t="s">
        <v>416</v>
      </c>
      <c r="M181" s="27">
        <v>41.1</v>
      </c>
      <c r="O181" t="s">
        <v>812</v>
      </c>
      <c r="P181" t="s">
        <v>415</v>
      </c>
      <c r="Q181" s="69">
        <f t="shared" si="12"/>
        <v>41100000</v>
      </c>
      <c r="R181" t="s">
        <v>39</v>
      </c>
      <c r="S181" s="26" t="s">
        <v>731</v>
      </c>
      <c r="V181" t="s">
        <v>320</v>
      </c>
      <c r="W181" t="s">
        <v>320</v>
      </c>
      <c r="X181" s="26" t="s">
        <v>275</v>
      </c>
    </row>
    <row r="182" spans="1:24" x14ac:dyDescent="0.15">
      <c r="A182" s="7" t="s">
        <v>295</v>
      </c>
      <c r="B182" s="7" t="s">
        <v>294</v>
      </c>
      <c r="C182" s="7" t="s">
        <v>296</v>
      </c>
      <c r="D182" s="7" t="s">
        <v>299</v>
      </c>
      <c r="E182" s="5" t="str">
        <f t="shared" si="13"/>
        <v>2017-01-01</v>
      </c>
      <c r="F182" s="30" t="s">
        <v>68</v>
      </c>
      <c r="I182" s="7" t="s">
        <v>301</v>
      </c>
      <c r="J182">
        <v>88</v>
      </c>
      <c r="L182" t="s">
        <v>418</v>
      </c>
      <c r="M182" s="27">
        <v>1.4</v>
      </c>
      <c r="O182" t="s">
        <v>812</v>
      </c>
      <c r="P182" t="s">
        <v>417</v>
      </c>
      <c r="Q182" s="69">
        <f t="shared" si="12"/>
        <v>1400000</v>
      </c>
      <c r="R182" t="s">
        <v>39</v>
      </c>
      <c r="S182" s="26" t="s">
        <v>731</v>
      </c>
      <c r="V182" t="s">
        <v>320</v>
      </c>
      <c r="W182" t="s">
        <v>320</v>
      </c>
      <c r="X182" s="26" t="s">
        <v>275</v>
      </c>
    </row>
    <row r="183" spans="1:24" x14ac:dyDescent="0.15">
      <c r="A183" s="7" t="s">
        <v>295</v>
      </c>
      <c r="B183" s="7" t="s">
        <v>294</v>
      </c>
      <c r="C183" s="7" t="s">
        <v>296</v>
      </c>
      <c r="D183" s="7" t="s">
        <v>299</v>
      </c>
      <c r="E183" s="5" t="str">
        <f t="shared" si="13"/>
        <v>2017-01-01</v>
      </c>
      <c r="F183" s="30" t="s">
        <v>68</v>
      </c>
      <c r="I183" s="7" t="s">
        <v>301</v>
      </c>
      <c r="J183">
        <v>88</v>
      </c>
      <c r="L183" t="s">
        <v>420</v>
      </c>
      <c r="M183" s="27">
        <v>2.4</v>
      </c>
      <c r="O183" t="s">
        <v>812</v>
      </c>
      <c r="P183" t="s">
        <v>419</v>
      </c>
      <c r="Q183" s="69">
        <f t="shared" si="12"/>
        <v>2400000</v>
      </c>
      <c r="R183" t="s">
        <v>39</v>
      </c>
      <c r="S183" s="26" t="s">
        <v>731</v>
      </c>
      <c r="V183" t="s">
        <v>320</v>
      </c>
      <c r="W183" t="s">
        <v>320</v>
      </c>
      <c r="X183" s="26" t="s">
        <v>275</v>
      </c>
    </row>
    <row r="184" spans="1:24" x14ac:dyDescent="0.15">
      <c r="A184" s="7" t="s">
        <v>295</v>
      </c>
      <c r="B184" s="7" t="s">
        <v>294</v>
      </c>
      <c r="C184" s="7" t="s">
        <v>296</v>
      </c>
      <c r="D184" s="7" t="s">
        <v>299</v>
      </c>
      <c r="E184" s="5" t="str">
        <f t="shared" si="13"/>
        <v>2017-01-01</v>
      </c>
      <c r="F184" s="30" t="s">
        <v>68</v>
      </c>
      <c r="I184" s="7" t="s">
        <v>301</v>
      </c>
      <c r="J184">
        <v>88</v>
      </c>
      <c r="L184" t="s">
        <v>422</v>
      </c>
      <c r="M184" s="27">
        <v>7.5</v>
      </c>
      <c r="O184" t="s">
        <v>812</v>
      </c>
      <c r="P184" t="s">
        <v>421</v>
      </c>
      <c r="Q184" s="69">
        <f t="shared" si="12"/>
        <v>7500000</v>
      </c>
      <c r="R184" t="s">
        <v>39</v>
      </c>
      <c r="S184" s="26" t="s">
        <v>731</v>
      </c>
      <c r="V184" t="s">
        <v>320</v>
      </c>
      <c r="W184" t="s">
        <v>320</v>
      </c>
      <c r="X184" s="26" t="s">
        <v>275</v>
      </c>
    </row>
    <row r="185" spans="1:24" x14ac:dyDescent="0.15">
      <c r="A185" s="7" t="s">
        <v>295</v>
      </c>
      <c r="B185" s="7" t="s">
        <v>294</v>
      </c>
      <c r="C185" s="7" t="s">
        <v>296</v>
      </c>
      <c r="D185" s="7" t="s">
        <v>299</v>
      </c>
      <c r="E185" s="5" t="str">
        <f t="shared" si="13"/>
        <v>2016-01-01</v>
      </c>
      <c r="F185" s="31" t="s">
        <v>69</v>
      </c>
      <c r="I185" s="7" t="s">
        <v>301</v>
      </c>
      <c r="J185">
        <v>88</v>
      </c>
      <c r="L185" t="s">
        <v>407</v>
      </c>
      <c r="M185" s="27">
        <v>11</v>
      </c>
      <c r="O185" t="s">
        <v>313</v>
      </c>
      <c r="P185" t="s">
        <v>406</v>
      </c>
      <c r="Q185" s="39">
        <f t="shared" si="12"/>
        <v>11000000</v>
      </c>
      <c r="R185" t="s">
        <v>39</v>
      </c>
      <c r="S185" s="26" t="s">
        <v>731</v>
      </c>
      <c r="V185" t="s">
        <v>381</v>
      </c>
      <c r="W185" t="s">
        <v>320</v>
      </c>
      <c r="X185" s="26" t="s">
        <v>275</v>
      </c>
    </row>
    <row r="186" spans="1:24" x14ac:dyDescent="0.15">
      <c r="A186" s="7" t="s">
        <v>295</v>
      </c>
      <c r="B186" s="7" t="s">
        <v>294</v>
      </c>
      <c r="C186" s="7" t="s">
        <v>296</v>
      </c>
      <c r="D186" s="7" t="s">
        <v>299</v>
      </c>
      <c r="E186" s="5" t="str">
        <f t="shared" si="13"/>
        <v>2016-01-01</v>
      </c>
      <c r="F186" s="31" t="s">
        <v>69</v>
      </c>
      <c r="I186" s="7" t="s">
        <v>301</v>
      </c>
      <c r="J186">
        <v>88</v>
      </c>
      <c r="L186" t="s">
        <v>409</v>
      </c>
      <c r="M186" s="27">
        <v>3</v>
      </c>
      <c r="O186" t="s">
        <v>812</v>
      </c>
      <c r="P186" t="s">
        <v>408</v>
      </c>
      <c r="Q186" s="69">
        <f t="shared" si="12"/>
        <v>3000000</v>
      </c>
      <c r="R186" t="s">
        <v>39</v>
      </c>
      <c r="S186" s="26" t="s">
        <v>731</v>
      </c>
      <c r="V186" t="s">
        <v>320</v>
      </c>
      <c r="W186" t="s">
        <v>320</v>
      </c>
      <c r="X186" s="26" t="s">
        <v>275</v>
      </c>
    </row>
    <row r="187" spans="1:24" x14ac:dyDescent="0.15">
      <c r="A187" s="7" t="s">
        <v>295</v>
      </c>
      <c r="B187" s="7" t="s">
        <v>294</v>
      </c>
      <c r="C187" s="7" t="s">
        <v>296</v>
      </c>
      <c r="D187" s="7" t="s">
        <v>299</v>
      </c>
      <c r="E187" s="5" t="str">
        <f t="shared" si="13"/>
        <v>2016-01-01</v>
      </c>
      <c r="F187" s="31" t="s">
        <v>69</v>
      </c>
      <c r="I187" s="7" t="s">
        <v>301</v>
      </c>
      <c r="J187">
        <v>88</v>
      </c>
      <c r="L187" t="s">
        <v>412</v>
      </c>
      <c r="M187" s="27">
        <v>18.7</v>
      </c>
      <c r="O187" t="s">
        <v>812</v>
      </c>
      <c r="P187" t="s">
        <v>411</v>
      </c>
      <c r="Q187" s="69">
        <f t="shared" si="12"/>
        <v>18700000</v>
      </c>
      <c r="R187" t="s">
        <v>39</v>
      </c>
      <c r="S187" s="26" t="s">
        <v>731</v>
      </c>
      <c r="V187" t="s">
        <v>320</v>
      </c>
      <c r="W187" t="s">
        <v>320</v>
      </c>
      <c r="X187" s="26" t="s">
        <v>275</v>
      </c>
    </row>
    <row r="188" spans="1:24" x14ac:dyDescent="0.15">
      <c r="A188" s="7" t="s">
        <v>295</v>
      </c>
      <c r="B188" s="7" t="s">
        <v>294</v>
      </c>
      <c r="C188" s="7" t="s">
        <v>296</v>
      </c>
      <c r="D188" s="7" t="s">
        <v>299</v>
      </c>
      <c r="E188" s="5" t="str">
        <f t="shared" si="13"/>
        <v>2016-01-01</v>
      </c>
      <c r="F188" s="31" t="s">
        <v>69</v>
      </c>
      <c r="I188" s="7" t="s">
        <v>301</v>
      </c>
      <c r="J188">
        <v>88</v>
      </c>
      <c r="L188" t="s">
        <v>414</v>
      </c>
      <c r="M188" s="27">
        <v>13.7</v>
      </c>
      <c r="O188" t="s">
        <v>812</v>
      </c>
      <c r="P188" t="s">
        <v>413</v>
      </c>
      <c r="Q188" s="69">
        <f t="shared" si="12"/>
        <v>13700000</v>
      </c>
      <c r="R188" t="s">
        <v>39</v>
      </c>
      <c r="S188" s="26" t="s">
        <v>731</v>
      </c>
      <c r="V188" t="s">
        <v>320</v>
      </c>
      <c r="W188" t="s">
        <v>320</v>
      </c>
      <c r="X188" s="26" t="s">
        <v>275</v>
      </c>
    </row>
    <row r="189" spans="1:24" x14ac:dyDescent="0.15">
      <c r="A189" s="7" t="s">
        <v>295</v>
      </c>
      <c r="B189" s="7" t="s">
        <v>294</v>
      </c>
      <c r="C189" s="7" t="s">
        <v>296</v>
      </c>
      <c r="D189" s="7" t="s">
        <v>299</v>
      </c>
      <c r="E189" s="5" t="str">
        <f t="shared" si="13"/>
        <v>2016-01-01</v>
      </c>
      <c r="F189" s="31" t="s">
        <v>69</v>
      </c>
      <c r="I189" s="7" t="s">
        <v>301</v>
      </c>
      <c r="J189">
        <v>88</v>
      </c>
      <c r="L189" t="s">
        <v>416</v>
      </c>
      <c r="M189" s="27">
        <v>37.6</v>
      </c>
      <c r="O189" t="s">
        <v>812</v>
      </c>
      <c r="P189" t="s">
        <v>415</v>
      </c>
      <c r="Q189" s="69">
        <f t="shared" si="12"/>
        <v>37600000</v>
      </c>
      <c r="R189" t="s">
        <v>39</v>
      </c>
      <c r="S189" s="26" t="s">
        <v>731</v>
      </c>
      <c r="V189" t="s">
        <v>320</v>
      </c>
      <c r="W189" t="s">
        <v>320</v>
      </c>
      <c r="X189" s="26" t="s">
        <v>275</v>
      </c>
    </row>
    <row r="190" spans="1:24" x14ac:dyDescent="0.15">
      <c r="A190" s="7" t="s">
        <v>295</v>
      </c>
      <c r="B190" s="7" t="s">
        <v>294</v>
      </c>
      <c r="C190" s="7" t="s">
        <v>296</v>
      </c>
      <c r="D190" s="7" t="s">
        <v>299</v>
      </c>
      <c r="E190" s="5" t="str">
        <f t="shared" si="13"/>
        <v>2016-01-01</v>
      </c>
      <c r="F190" s="31" t="s">
        <v>69</v>
      </c>
      <c r="I190" s="7" t="s">
        <v>301</v>
      </c>
      <c r="J190">
        <v>88</v>
      </c>
      <c r="L190" t="s">
        <v>418</v>
      </c>
      <c r="M190" s="27">
        <v>1.4</v>
      </c>
      <c r="O190" t="s">
        <v>812</v>
      </c>
      <c r="P190" t="s">
        <v>417</v>
      </c>
      <c r="Q190" s="69">
        <f t="shared" si="12"/>
        <v>1400000</v>
      </c>
      <c r="R190" t="s">
        <v>39</v>
      </c>
      <c r="S190" s="26" t="s">
        <v>731</v>
      </c>
      <c r="V190" t="s">
        <v>320</v>
      </c>
      <c r="W190" t="s">
        <v>320</v>
      </c>
      <c r="X190" s="26" t="s">
        <v>275</v>
      </c>
    </row>
    <row r="191" spans="1:24" x14ac:dyDescent="0.15">
      <c r="A191" s="7" t="s">
        <v>295</v>
      </c>
      <c r="B191" s="7" t="s">
        <v>294</v>
      </c>
      <c r="C191" s="7" t="s">
        <v>296</v>
      </c>
      <c r="D191" s="7" t="s">
        <v>299</v>
      </c>
      <c r="E191" s="5" t="str">
        <f t="shared" si="13"/>
        <v>2016-01-01</v>
      </c>
      <c r="F191" s="31" t="s">
        <v>69</v>
      </c>
      <c r="I191" s="7" t="s">
        <v>301</v>
      </c>
      <c r="J191">
        <v>88</v>
      </c>
      <c r="L191" t="s">
        <v>420</v>
      </c>
      <c r="M191" s="27">
        <v>2</v>
      </c>
      <c r="O191" t="s">
        <v>812</v>
      </c>
      <c r="P191" t="s">
        <v>419</v>
      </c>
      <c r="Q191" s="69">
        <f t="shared" si="12"/>
        <v>2000000</v>
      </c>
      <c r="R191" t="s">
        <v>39</v>
      </c>
      <c r="S191" s="26" t="s">
        <v>731</v>
      </c>
      <c r="V191" t="s">
        <v>320</v>
      </c>
      <c r="W191" t="s">
        <v>320</v>
      </c>
      <c r="X191" s="26" t="s">
        <v>275</v>
      </c>
    </row>
    <row r="192" spans="1:24" x14ac:dyDescent="0.15">
      <c r="A192" s="7" t="s">
        <v>295</v>
      </c>
      <c r="B192" s="7" t="s">
        <v>294</v>
      </c>
      <c r="C192" s="7" t="s">
        <v>296</v>
      </c>
      <c r="D192" s="7" t="s">
        <v>299</v>
      </c>
      <c r="E192" s="5" t="str">
        <f t="shared" si="13"/>
        <v>2016-01-01</v>
      </c>
      <c r="F192" s="31" t="s">
        <v>69</v>
      </c>
      <c r="I192" s="7" t="s">
        <v>301</v>
      </c>
      <c r="J192">
        <v>88</v>
      </c>
      <c r="L192" t="s">
        <v>422</v>
      </c>
      <c r="M192" s="27">
        <v>7.3</v>
      </c>
      <c r="O192" t="s">
        <v>812</v>
      </c>
      <c r="P192" t="s">
        <v>421</v>
      </c>
      <c r="Q192" s="69">
        <f t="shared" si="12"/>
        <v>7300000</v>
      </c>
      <c r="R192" t="s">
        <v>39</v>
      </c>
      <c r="S192" s="26" t="s">
        <v>731</v>
      </c>
      <c r="V192" t="s">
        <v>320</v>
      </c>
      <c r="W192" t="s">
        <v>320</v>
      </c>
      <c r="X192" s="26" t="s">
        <v>275</v>
      </c>
    </row>
    <row r="193" spans="1:24" x14ac:dyDescent="0.15">
      <c r="A193" t="s">
        <v>303</v>
      </c>
      <c r="B193" t="s">
        <v>302</v>
      </c>
      <c r="C193" t="s">
        <v>304</v>
      </c>
      <c r="E193" s="5" t="str">
        <f t="shared" si="13"/>
        <v>2019-01-01</v>
      </c>
      <c r="F193" s="10" t="s">
        <v>278</v>
      </c>
      <c r="I193" s="7" t="s">
        <v>308</v>
      </c>
      <c r="L193" t="s">
        <v>440</v>
      </c>
      <c r="M193" s="27">
        <v>4916945</v>
      </c>
      <c r="O193" t="s">
        <v>39</v>
      </c>
      <c r="P193" t="s">
        <v>439</v>
      </c>
      <c r="Q193" s="69">
        <f>M193</f>
        <v>4916945</v>
      </c>
      <c r="R193" t="s">
        <v>39</v>
      </c>
      <c r="S193" t="s">
        <v>321</v>
      </c>
      <c r="T193" s="32" t="s">
        <v>441</v>
      </c>
      <c r="U193" s="7" t="s">
        <v>792</v>
      </c>
      <c r="V193" t="s">
        <v>320</v>
      </c>
      <c r="W193" t="s">
        <v>320</v>
      </c>
      <c r="X193" t="s">
        <v>275</v>
      </c>
    </row>
    <row r="194" spans="1:24" x14ac:dyDescent="0.15">
      <c r="A194" s="7" t="s">
        <v>325</v>
      </c>
      <c r="B194" s="7" t="s">
        <v>324</v>
      </c>
      <c r="C194" s="7" t="s">
        <v>304</v>
      </c>
      <c r="E194" s="5" t="str">
        <f t="shared" ref="E194:E225" si="14">_xlfn.CONCAT(SUBSTITUTE(F194,"FY","20"),"-01-01")</f>
        <v>2020-01-01</v>
      </c>
      <c r="F194" t="s">
        <v>270</v>
      </c>
      <c r="L194" t="s">
        <v>440</v>
      </c>
      <c r="M194" s="27">
        <v>23900000</v>
      </c>
      <c r="O194" t="s">
        <v>326</v>
      </c>
      <c r="P194" t="s">
        <v>439</v>
      </c>
      <c r="Q194" s="71">
        <f>M194</f>
        <v>23900000</v>
      </c>
      <c r="R194" s="7" t="s">
        <v>39</v>
      </c>
      <c r="S194" t="s">
        <v>321</v>
      </c>
      <c r="T194" t="s">
        <v>441</v>
      </c>
      <c r="U194" s="7" t="s">
        <v>792</v>
      </c>
      <c r="V194" t="s">
        <v>320</v>
      </c>
      <c r="W194" t="s">
        <v>320</v>
      </c>
      <c r="X194" t="s">
        <v>275</v>
      </c>
    </row>
    <row r="195" spans="1:24" ht="15" x14ac:dyDescent="0.2">
      <c r="A195" s="18" t="s">
        <v>328</v>
      </c>
      <c r="B195" s="18" t="s">
        <v>327</v>
      </c>
      <c r="C195" s="18" t="s">
        <v>304</v>
      </c>
      <c r="E195" s="5" t="str">
        <f t="shared" si="14"/>
        <v>2017-01-01</v>
      </c>
      <c r="F195" t="s">
        <v>68</v>
      </c>
      <c r="I195" t="s">
        <v>329</v>
      </c>
      <c r="J195">
        <v>3</v>
      </c>
      <c r="L195" s="49" t="s">
        <v>440</v>
      </c>
      <c r="M195" s="27">
        <v>115000000</v>
      </c>
      <c r="O195" s="21" t="s">
        <v>326</v>
      </c>
      <c r="P195" t="s">
        <v>439</v>
      </c>
      <c r="Q195" s="71">
        <f>M195</f>
        <v>115000000</v>
      </c>
      <c r="R195" s="7" t="s">
        <v>39</v>
      </c>
      <c r="S195" t="s">
        <v>321</v>
      </c>
      <c r="T195" t="s">
        <v>441</v>
      </c>
      <c r="U195" s="7" t="s">
        <v>792</v>
      </c>
      <c r="V195" t="s">
        <v>320</v>
      </c>
      <c r="W195" t="s">
        <v>320</v>
      </c>
      <c r="X195" t="s">
        <v>275</v>
      </c>
    </row>
    <row r="196" spans="1:24" ht="15" x14ac:dyDescent="0.2">
      <c r="A196" s="18" t="s">
        <v>328</v>
      </c>
      <c r="B196" s="18" t="s">
        <v>327</v>
      </c>
      <c r="C196" s="18" t="s">
        <v>304</v>
      </c>
      <c r="E196" s="5" t="str">
        <f t="shared" si="14"/>
        <v>2018-01-01</v>
      </c>
      <c r="F196" t="s">
        <v>36</v>
      </c>
      <c r="I196" t="s">
        <v>329</v>
      </c>
      <c r="J196">
        <v>3</v>
      </c>
      <c r="L196" s="49" t="s">
        <v>440</v>
      </c>
      <c r="M196" s="27">
        <v>108000000</v>
      </c>
      <c r="O196" s="21" t="s">
        <v>326</v>
      </c>
      <c r="P196" t="s">
        <v>439</v>
      </c>
      <c r="Q196" s="71">
        <f>M196</f>
        <v>108000000</v>
      </c>
      <c r="R196" s="7" t="s">
        <v>39</v>
      </c>
      <c r="S196" t="s">
        <v>321</v>
      </c>
      <c r="T196" t="s">
        <v>441</v>
      </c>
      <c r="U196" s="7" t="s">
        <v>792</v>
      </c>
      <c r="V196" t="s">
        <v>320</v>
      </c>
      <c r="W196" t="s">
        <v>320</v>
      </c>
      <c r="X196" t="s">
        <v>275</v>
      </c>
    </row>
    <row r="197" spans="1:24" ht="15" x14ac:dyDescent="0.2">
      <c r="A197" s="18" t="s">
        <v>328</v>
      </c>
      <c r="B197" s="18" t="s">
        <v>327</v>
      </c>
      <c r="C197" s="18" t="s">
        <v>304</v>
      </c>
      <c r="E197" s="5" t="str">
        <f t="shared" si="14"/>
        <v>2019-01-01</v>
      </c>
      <c r="F197" t="s">
        <v>278</v>
      </c>
      <c r="I197" t="s">
        <v>329</v>
      </c>
      <c r="J197">
        <v>3</v>
      </c>
      <c r="L197" s="49" t="s">
        <v>440</v>
      </c>
      <c r="M197" s="27">
        <v>102000000</v>
      </c>
      <c r="O197" s="21" t="s">
        <v>326</v>
      </c>
      <c r="P197" t="s">
        <v>439</v>
      </c>
      <c r="Q197" s="71">
        <f>M197</f>
        <v>102000000</v>
      </c>
      <c r="R197" s="7" t="s">
        <v>39</v>
      </c>
      <c r="S197" t="s">
        <v>321</v>
      </c>
      <c r="T197" t="s">
        <v>441</v>
      </c>
      <c r="U197" s="7" t="s">
        <v>792</v>
      </c>
      <c r="V197" t="s">
        <v>320</v>
      </c>
      <c r="W197" t="s">
        <v>320</v>
      </c>
      <c r="X197" t="s">
        <v>275</v>
      </c>
    </row>
  </sheetData>
  <sortState xmlns:xlrd2="http://schemas.microsoft.com/office/spreadsheetml/2017/richdata2" ref="A2:X197">
    <sortCondition ref="R2:R197"/>
  </sortState>
  <hyperlinks>
    <hyperlink ref="I115" r:id="rId1" xr:uid="{2E1AFE8F-C614-684B-B095-580631ED2526}"/>
    <hyperlink ref="I116" r:id="rId2" xr:uid="{3ECD14A3-D34F-F44E-B3DE-D90EE14D8A43}"/>
    <hyperlink ref="I117" r:id="rId3" xr:uid="{6789CC40-1091-4749-9473-97647C4712A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FA724-6228-2749-893B-18296C396A12}">
  <dimension ref="A1:X149"/>
  <sheetViews>
    <sheetView zoomScale="150" zoomScaleNormal="150" workbookViewId="0">
      <selection activeCell="E2" sqref="E2:E149"/>
    </sheetView>
  </sheetViews>
  <sheetFormatPr baseColWidth="10" defaultRowHeight="13" x14ac:dyDescent="0.15"/>
  <sheetData>
    <row r="1" spans="1:24" ht="42" x14ac:dyDescent="0.15">
      <c r="A1" s="2" t="s">
        <v>2</v>
      </c>
      <c r="B1" s="2" t="s">
        <v>1</v>
      </c>
      <c r="C1" s="2" t="s">
        <v>3</v>
      </c>
      <c r="D1" s="2" t="s">
        <v>8</v>
      </c>
      <c r="E1" s="2" t="s">
        <v>779</v>
      </c>
      <c r="F1" s="2" t="s">
        <v>778</v>
      </c>
      <c r="G1" s="2" t="s">
        <v>9</v>
      </c>
      <c r="H1" s="2" t="s">
        <v>780</v>
      </c>
      <c r="I1" s="2" t="s">
        <v>20</v>
      </c>
      <c r="J1" s="2" t="s">
        <v>21</v>
      </c>
      <c r="K1" s="2" t="s">
        <v>22</v>
      </c>
      <c r="L1" s="2" t="s">
        <v>10</v>
      </c>
      <c r="M1" s="56" t="s">
        <v>14</v>
      </c>
      <c r="N1" s="2" t="s">
        <v>15</v>
      </c>
      <c r="O1" s="2" t="s">
        <v>16</v>
      </c>
      <c r="P1" s="1" t="s">
        <v>0</v>
      </c>
      <c r="Q1" s="56" t="s">
        <v>17</v>
      </c>
      <c r="R1" s="2" t="s">
        <v>18</v>
      </c>
      <c r="S1" s="3" t="s">
        <v>24</v>
      </c>
      <c r="T1" s="3" t="s">
        <v>25</v>
      </c>
      <c r="U1" s="3" t="s">
        <v>19</v>
      </c>
      <c r="V1" s="3" t="s">
        <v>26</v>
      </c>
      <c r="W1" s="4" t="s">
        <v>27</v>
      </c>
      <c r="X1" s="2" t="s">
        <v>23</v>
      </c>
    </row>
    <row r="2" spans="1:24" x14ac:dyDescent="0.15">
      <c r="A2" t="s">
        <v>303</v>
      </c>
      <c r="B2" t="s">
        <v>302</v>
      </c>
      <c r="C2" t="s">
        <v>304</v>
      </c>
      <c r="E2" s="5" t="str">
        <f t="shared" ref="E2:E33" si="0">_xlfn.CONCAT(SUBSTITUTE(F2,"FY","20"),"-01-01")</f>
        <v>2019-01-01</v>
      </c>
      <c r="F2" s="10" t="s">
        <v>278</v>
      </c>
      <c r="I2" s="7" t="s">
        <v>308</v>
      </c>
      <c r="L2" t="s">
        <v>454</v>
      </c>
      <c r="M2" s="27">
        <v>55</v>
      </c>
      <c r="O2" t="s">
        <v>455</v>
      </c>
      <c r="P2" t="s">
        <v>453</v>
      </c>
      <c r="Q2" s="39">
        <f>M2</f>
        <v>55</v>
      </c>
      <c r="R2" t="str">
        <f>O2</f>
        <v>kg</v>
      </c>
      <c r="S2" t="s">
        <v>321</v>
      </c>
      <c r="T2" s="32" t="s">
        <v>456</v>
      </c>
      <c r="U2" s="7" t="s">
        <v>789</v>
      </c>
      <c r="V2" t="s">
        <v>320</v>
      </c>
      <c r="W2" t="s">
        <v>320</v>
      </c>
      <c r="X2" t="s">
        <v>275</v>
      </c>
    </row>
    <row r="3" spans="1:24" x14ac:dyDescent="0.15">
      <c r="A3" t="s">
        <v>316</v>
      </c>
      <c r="B3" t="s">
        <v>315</v>
      </c>
      <c r="C3" t="s">
        <v>304</v>
      </c>
      <c r="E3" s="5" t="str">
        <f t="shared" si="0"/>
        <v>2019-01-01</v>
      </c>
      <c r="F3" t="s">
        <v>278</v>
      </c>
      <c r="I3" t="s">
        <v>317</v>
      </c>
      <c r="L3" s="19" t="s">
        <v>513</v>
      </c>
      <c r="M3" s="27">
        <v>140.9</v>
      </c>
      <c r="O3" t="s">
        <v>455</v>
      </c>
      <c r="P3" t="s">
        <v>453</v>
      </c>
      <c r="Q3" s="27">
        <f>M3</f>
        <v>140.9</v>
      </c>
      <c r="R3" t="str">
        <f>O3</f>
        <v>kg</v>
      </c>
      <c r="S3" t="s">
        <v>321</v>
      </c>
      <c r="T3" t="s">
        <v>456</v>
      </c>
      <c r="U3" s="7" t="s">
        <v>789</v>
      </c>
      <c r="V3" t="s">
        <v>320</v>
      </c>
      <c r="W3" t="s">
        <v>320</v>
      </c>
      <c r="X3" t="s">
        <v>275</v>
      </c>
    </row>
    <row r="4" spans="1:24" x14ac:dyDescent="0.15">
      <c r="A4" t="s">
        <v>316</v>
      </c>
      <c r="B4" t="s">
        <v>315</v>
      </c>
      <c r="C4" t="s">
        <v>304</v>
      </c>
      <c r="E4" s="5" t="str">
        <f t="shared" si="0"/>
        <v>2018-01-01</v>
      </c>
      <c r="F4" t="s">
        <v>36</v>
      </c>
      <c r="I4" t="s">
        <v>317</v>
      </c>
      <c r="L4" s="19" t="s">
        <v>513</v>
      </c>
      <c r="M4" s="27">
        <v>179.2</v>
      </c>
      <c r="O4" t="s">
        <v>455</v>
      </c>
      <c r="P4" t="s">
        <v>453</v>
      </c>
      <c r="Q4" s="27">
        <f>M4</f>
        <v>179.2</v>
      </c>
      <c r="R4" t="str">
        <f>O4</f>
        <v>kg</v>
      </c>
      <c r="S4" t="s">
        <v>321</v>
      </c>
      <c r="T4" t="s">
        <v>456</v>
      </c>
      <c r="U4" s="7" t="s">
        <v>789</v>
      </c>
      <c r="V4" t="s">
        <v>320</v>
      </c>
      <c r="W4" t="s">
        <v>320</v>
      </c>
      <c r="X4" t="s">
        <v>275</v>
      </c>
    </row>
    <row r="5" spans="1:24" x14ac:dyDescent="0.15">
      <c r="A5" t="s">
        <v>316</v>
      </c>
      <c r="B5" t="s">
        <v>315</v>
      </c>
      <c r="C5" t="s">
        <v>304</v>
      </c>
      <c r="E5" s="5" t="str">
        <f t="shared" si="0"/>
        <v>2017-01-01</v>
      </c>
      <c r="F5" t="s">
        <v>68</v>
      </c>
      <c r="I5" t="s">
        <v>317</v>
      </c>
      <c r="L5" s="19" t="s">
        <v>513</v>
      </c>
      <c r="M5" s="27">
        <v>195.9</v>
      </c>
      <c r="O5" t="s">
        <v>455</v>
      </c>
      <c r="P5" t="s">
        <v>453</v>
      </c>
      <c r="Q5" s="27">
        <f>M5</f>
        <v>195.9</v>
      </c>
      <c r="R5" t="str">
        <f>O5</f>
        <v>kg</v>
      </c>
      <c r="S5" t="s">
        <v>321</v>
      </c>
      <c r="T5" t="s">
        <v>456</v>
      </c>
      <c r="U5" s="7" t="s">
        <v>789</v>
      </c>
      <c r="V5" t="s">
        <v>320</v>
      </c>
      <c r="W5" t="s">
        <v>320</v>
      </c>
      <c r="X5" t="s">
        <v>275</v>
      </c>
    </row>
    <row r="6" spans="1:24" ht="15" x14ac:dyDescent="0.2">
      <c r="A6" s="18" t="s">
        <v>333</v>
      </c>
      <c r="B6" s="18" t="s">
        <v>332</v>
      </c>
      <c r="C6" s="18" t="s">
        <v>304</v>
      </c>
      <c r="E6" s="5" t="str">
        <f t="shared" si="0"/>
        <v>2019-01-01</v>
      </c>
      <c r="F6" t="s">
        <v>278</v>
      </c>
      <c r="I6" t="s">
        <v>358</v>
      </c>
      <c r="L6" t="s">
        <v>759</v>
      </c>
      <c r="M6" s="27">
        <v>137</v>
      </c>
      <c r="O6" s="21" t="s">
        <v>455</v>
      </c>
      <c r="P6" t="s">
        <v>453</v>
      </c>
      <c r="Q6" s="27">
        <f>M6</f>
        <v>137</v>
      </c>
      <c r="R6" s="21" t="str">
        <f>O6</f>
        <v>kg</v>
      </c>
      <c r="S6" t="s">
        <v>321</v>
      </c>
      <c r="T6" t="s">
        <v>456</v>
      </c>
      <c r="U6" s="7" t="s">
        <v>789</v>
      </c>
      <c r="V6" t="s">
        <v>320</v>
      </c>
      <c r="W6" t="s">
        <v>320</v>
      </c>
      <c r="X6" t="s">
        <v>275</v>
      </c>
    </row>
    <row r="7" spans="1:24" x14ac:dyDescent="0.15">
      <c r="A7" s="6" t="s">
        <v>31</v>
      </c>
      <c r="B7" s="6" t="s">
        <v>30</v>
      </c>
      <c r="C7" s="6" t="s">
        <v>32</v>
      </c>
      <c r="D7" s="5"/>
      <c r="E7" s="5" t="str">
        <f t="shared" si="0"/>
        <v>2018-01-01</v>
      </c>
      <c r="F7" s="6" t="s">
        <v>36</v>
      </c>
      <c r="G7" s="5"/>
      <c r="H7" s="5"/>
      <c r="I7" s="6" t="s">
        <v>40</v>
      </c>
      <c r="J7" s="6">
        <v>2</v>
      </c>
      <c r="K7" s="6">
        <v>10</v>
      </c>
      <c r="L7" s="6" t="s">
        <v>122</v>
      </c>
      <c r="M7" s="57">
        <v>1602</v>
      </c>
      <c r="N7" s="5"/>
      <c r="O7" s="6" t="s">
        <v>73</v>
      </c>
      <c r="P7" s="5" t="s">
        <v>121</v>
      </c>
      <c r="Q7" s="57">
        <v>1602</v>
      </c>
      <c r="R7" s="6" t="s">
        <v>784</v>
      </c>
      <c r="S7" s="6" t="s">
        <v>730</v>
      </c>
      <c r="T7" s="5"/>
      <c r="U7" s="6"/>
      <c r="V7" s="5" t="e">
        <v>#N/A</v>
      </c>
      <c r="W7" s="5" t="e">
        <v>#N/A</v>
      </c>
      <c r="X7" s="6" t="s">
        <v>41</v>
      </c>
    </row>
    <row r="8" spans="1:24" x14ac:dyDescent="0.15">
      <c r="A8" s="6" t="s">
        <v>31</v>
      </c>
      <c r="B8" s="6" t="s">
        <v>30</v>
      </c>
      <c r="C8" s="6" t="s">
        <v>32</v>
      </c>
      <c r="D8" s="5"/>
      <c r="E8" s="5" t="str">
        <f t="shared" si="0"/>
        <v>2018-01-01</v>
      </c>
      <c r="F8" s="6" t="s">
        <v>36</v>
      </c>
      <c r="G8" s="5"/>
      <c r="H8" s="5"/>
      <c r="I8" s="6" t="s">
        <v>40</v>
      </c>
      <c r="J8" s="6">
        <v>2</v>
      </c>
      <c r="K8" s="6">
        <v>10</v>
      </c>
      <c r="L8" s="6" t="s">
        <v>126</v>
      </c>
      <c r="M8" s="57">
        <v>11236</v>
      </c>
      <c r="N8" s="5"/>
      <c r="O8" s="6" t="s">
        <v>73</v>
      </c>
      <c r="P8" s="5" t="s">
        <v>125</v>
      </c>
      <c r="Q8" s="57">
        <v>11236</v>
      </c>
      <c r="R8" s="6" t="s">
        <v>784</v>
      </c>
      <c r="S8" s="6" t="s">
        <v>730</v>
      </c>
      <c r="T8" s="5"/>
      <c r="U8" s="6"/>
      <c r="V8" s="5" t="e">
        <v>#N/A</v>
      </c>
      <c r="W8" s="5" t="e">
        <v>#N/A</v>
      </c>
      <c r="X8" s="6" t="s">
        <v>41</v>
      </c>
    </row>
    <row r="9" spans="1:24" x14ac:dyDescent="0.15">
      <c r="A9" s="6" t="s">
        <v>31</v>
      </c>
      <c r="B9" s="6" t="s">
        <v>30</v>
      </c>
      <c r="C9" s="6" t="s">
        <v>32</v>
      </c>
      <c r="D9" s="5"/>
      <c r="E9" s="5" t="str">
        <f t="shared" si="0"/>
        <v>2018-01-01</v>
      </c>
      <c r="F9" s="6" t="s">
        <v>36</v>
      </c>
      <c r="G9" s="5"/>
      <c r="H9" s="5"/>
      <c r="I9" s="6" t="s">
        <v>40</v>
      </c>
      <c r="J9" s="6">
        <v>2</v>
      </c>
      <c r="K9" s="6">
        <v>10</v>
      </c>
      <c r="L9" s="6" t="s">
        <v>128</v>
      </c>
      <c r="M9" s="57">
        <v>342</v>
      </c>
      <c r="N9" s="5"/>
      <c r="O9" s="6" t="s">
        <v>73</v>
      </c>
      <c r="P9" s="5" t="s">
        <v>127</v>
      </c>
      <c r="Q9" s="57">
        <v>342</v>
      </c>
      <c r="R9" s="6" t="s">
        <v>784</v>
      </c>
      <c r="S9" s="6" t="s">
        <v>730</v>
      </c>
      <c r="T9" s="5"/>
      <c r="U9" s="6"/>
      <c r="V9" s="5" t="e">
        <v>#N/A</v>
      </c>
      <c r="W9" s="5" t="e">
        <v>#N/A</v>
      </c>
      <c r="X9" s="6" t="s">
        <v>41</v>
      </c>
    </row>
    <row r="10" spans="1:24" x14ac:dyDescent="0.15">
      <c r="A10" s="6" t="s">
        <v>31</v>
      </c>
      <c r="B10" s="6" t="s">
        <v>30</v>
      </c>
      <c r="C10" s="6" t="s">
        <v>32</v>
      </c>
      <c r="D10" s="5"/>
      <c r="E10" s="5" t="str">
        <f t="shared" si="0"/>
        <v>2018-01-01</v>
      </c>
      <c r="F10" s="6" t="s">
        <v>36</v>
      </c>
      <c r="G10" s="5"/>
      <c r="H10" s="5"/>
      <c r="I10" s="6" t="s">
        <v>40</v>
      </c>
      <c r="J10" s="6">
        <v>2</v>
      </c>
      <c r="K10" s="6">
        <v>10</v>
      </c>
      <c r="L10" s="6" t="s">
        <v>130</v>
      </c>
      <c r="M10" s="57">
        <v>5886</v>
      </c>
      <c r="N10" s="5"/>
      <c r="O10" s="6" t="s">
        <v>73</v>
      </c>
      <c r="P10" s="5" t="s">
        <v>129</v>
      </c>
      <c r="Q10" s="57">
        <v>5886</v>
      </c>
      <c r="R10" s="6" t="s">
        <v>784</v>
      </c>
      <c r="S10" s="6" t="s">
        <v>730</v>
      </c>
      <c r="T10" s="5"/>
      <c r="U10" s="6"/>
      <c r="V10" s="5" t="e">
        <v>#N/A</v>
      </c>
      <c r="W10" s="5" t="e">
        <v>#N/A</v>
      </c>
      <c r="X10" s="6" t="s">
        <v>41</v>
      </c>
    </row>
    <row r="11" spans="1:24" x14ac:dyDescent="0.15">
      <c r="A11" s="6" t="s">
        <v>31</v>
      </c>
      <c r="B11" s="6" t="s">
        <v>30</v>
      </c>
      <c r="C11" s="6" t="s">
        <v>32</v>
      </c>
      <c r="D11" s="5"/>
      <c r="E11" s="5" t="str">
        <f t="shared" si="0"/>
        <v>2018-01-01</v>
      </c>
      <c r="F11" s="6" t="s">
        <v>36</v>
      </c>
      <c r="G11" s="5"/>
      <c r="H11" s="5"/>
      <c r="I11" s="6" t="s">
        <v>40</v>
      </c>
      <c r="J11" s="6">
        <v>2</v>
      </c>
      <c r="K11" s="6">
        <v>10</v>
      </c>
      <c r="L11" s="6" t="s">
        <v>132</v>
      </c>
      <c r="M11" s="57">
        <v>1405</v>
      </c>
      <c r="N11" s="5"/>
      <c r="O11" s="6" t="s">
        <v>73</v>
      </c>
      <c r="P11" s="5" t="s">
        <v>131</v>
      </c>
      <c r="Q11" s="57">
        <v>1405</v>
      </c>
      <c r="R11" s="6" t="s">
        <v>784</v>
      </c>
      <c r="S11" s="6" t="s">
        <v>730</v>
      </c>
      <c r="T11" s="5"/>
      <c r="U11" s="6"/>
      <c r="V11" s="5" t="e">
        <v>#N/A</v>
      </c>
      <c r="W11" s="5" t="e">
        <v>#N/A</v>
      </c>
      <c r="X11" s="6" t="s">
        <v>41</v>
      </c>
    </row>
    <row r="12" spans="1:24" x14ac:dyDescent="0.15">
      <c r="A12" s="6" t="s">
        <v>31</v>
      </c>
      <c r="B12" s="6" t="s">
        <v>30</v>
      </c>
      <c r="C12" s="6" t="s">
        <v>32</v>
      </c>
      <c r="D12" s="5"/>
      <c r="E12" s="5" t="str">
        <f t="shared" si="0"/>
        <v>2018-01-01</v>
      </c>
      <c r="F12" s="6" t="s">
        <v>36</v>
      </c>
      <c r="G12" s="5"/>
      <c r="H12" s="5"/>
      <c r="I12" s="6" t="s">
        <v>40</v>
      </c>
      <c r="J12" s="6">
        <v>2</v>
      </c>
      <c r="K12" s="6">
        <v>10</v>
      </c>
      <c r="L12" s="6" t="s">
        <v>134</v>
      </c>
      <c r="M12" s="57">
        <v>1376</v>
      </c>
      <c r="N12" s="5"/>
      <c r="O12" s="6" t="s">
        <v>73</v>
      </c>
      <c r="P12" s="5" t="s">
        <v>133</v>
      </c>
      <c r="Q12" s="57">
        <v>1376</v>
      </c>
      <c r="R12" s="6" t="s">
        <v>784</v>
      </c>
      <c r="S12" s="6" t="s">
        <v>730</v>
      </c>
      <c r="T12" s="5"/>
      <c r="U12" s="6"/>
      <c r="V12" s="5" t="e">
        <v>#N/A</v>
      </c>
      <c r="W12" s="5" t="e">
        <v>#N/A</v>
      </c>
      <c r="X12" s="6" t="s">
        <v>41</v>
      </c>
    </row>
    <row r="13" spans="1:24" x14ac:dyDescent="0.15">
      <c r="A13" s="9" t="s">
        <v>31</v>
      </c>
      <c r="B13" s="9" t="s">
        <v>30</v>
      </c>
      <c r="C13" s="9" t="s">
        <v>32</v>
      </c>
      <c r="D13" s="8"/>
      <c r="E13" s="5" t="str">
        <f t="shared" si="0"/>
        <v>2017-01-01</v>
      </c>
      <c r="F13" s="9" t="s">
        <v>68</v>
      </c>
      <c r="G13" s="8"/>
      <c r="H13" s="8"/>
      <c r="I13" s="9" t="s">
        <v>40</v>
      </c>
      <c r="J13" s="9">
        <v>2</v>
      </c>
      <c r="K13" s="9">
        <v>10</v>
      </c>
      <c r="L13" s="9" t="s">
        <v>122</v>
      </c>
      <c r="M13" s="58">
        <v>1602</v>
      </c>
      <c r="N13" s="8"/>
      <c r="O13" s="9" t="s">
        <v>73</v>
      </c>
      <c r="P13" s="8" t="s">
        <v>121</v>
      </c>
      <c r="Q13" s="58">
        <v>1602</v>
      </c>
      <c r="R13" s="6" t="s">
        <v>784</v>
      </c>
      <c r="S13" s="9" t="s">
        <v>730</v>
      </c>
      <c r="T13" s="8"/>
      <c r="U13" s="9"/>
      <c r="V13" s="8" t="e">
        <v>#N/A</v>
      </c>
      <c r="W13" s="8" t="e">
        <v>#N/A</v>
      </c>
      <c r="X13" s="9" t="s">
        <v>41</v>
      </c>
    </row>
    <row r="14" spans="1:24" x14ac:dyDescent="0.15">
      <c r="A14" s="9" t="s">
        <v>31</v>
      </c>
      <c r="B14" s="9" t="s">
        <v>30</v>
      </c>
      <c r="C14" s="9" t="s">
        <v>32</v>
      </c>
      <c r="D14" s="8"/>
      <c r="E14" s="5" t="str">
        <f t="shared" si="0"/>
        <v>2017-01-01</v>
      </c>
      <c r="F14" s="9" t="s">
        <v>68</v>
      </c>
      <c r="G14" s="8"/>
      <c r="H14" s="8"/>
      <c r="I14" s="9" t="s">
        <v>40</v>
      </c>
      <c r="J14" s="9">
        <v>2</v>
      </c>
      <c r="K14" s="9">
        <v>10</v>
      </c>
      <c r="L14" s="9" t="s">
        <v>126</v>
      </c>
      <c r="M14" s="58">
        <v>11236</v>
      </c>
      <c r="N14" s="8"/>
      <c r="O14" s="9" t="s">
        <v>73</v>
      </c>
      <c r="P14" s="8" t="s">
        <v>125</v>
      </c>
      <c r="Q14" s="58">
        <v>11236</v>
      </c>
      <c r="R14" s="6" t="s">
        <v>784</v>
      </c>
      <c r="S14" s="9" t="s">
        <v>730</v>
      </c>
      <c r="T14" s="8"/>
      <c r="U14" s="9"/>
      <c r="V14" s="8" t="e">
        <v>#N/A</v>
      </c>
      <c r="W14" s="8" t="e">
        <v>#N/A</v>
      </c>
      <c r="X14" s="9" t="s">
        <v>41</v>
      </c>
    </row>
    <row r="15" spans="1:24" x14ac:dyDescent="0.15">
      <c r="A15" s="9" t="s">
        <v>31</v>
      </c>
      <c r="B15" s="9" t="s">
        <v>30</v>
      </c>
      <c r="C15" s="9" t="s">
        <v>32</v>
      </c>
      <c r="D15" s="8"/>
      <c r="E15" s="5" t="str">
        <f t="shared" si="0"/>
        <v>2017-01-01</v>
      </c>
      <c r="F15" s="9" t="s">
        <v>68</v>
      </c>
      <c r="G15" s="8"/>
      <c r="H15" s="8"/>
      <c r="I15" s="9" t="s">
        <v>40</v>
      </c>
      <c r="J15" s="9">
        <v>2</v>
      </c>
      <c r="K15" s="9">
        <v>10</v>
      </c>
      <c r="L15" s="9" t="s">
        <v>128</v>
      </c>
      <c r="M15" s="58">
        <v>342</v>
      </c>
      <c r="N15" s="8"/>
      <c r="O15" s="9" t="s">
        <v>73</v>
      </c>
      <c r="P15" s="8" t="s">
        <v>127</v>
      </c>
      <c r="Q15" s="58">
        <v>342</v>
      </c>
      <c r="R15" s="6" t="s">
        <v>784</v>
      </c>
      <c r="S15" s="9" t="s">
        <v>730</v>
      </c>
      <c r="T15" s="8"/>
      <c r="U15" s="9"/>
      <c r="V15" s="8" t="e">
        <v>#N/A</v>
      </c>
      <c r="W15" s="8" t="e">
        <v>#N/A</v>
      </c>
      <c r="X15" s="9" t="s">
        <v>41</v>
      </c>
    </row>
    <row r="16" spans="1:24" x14ac:dyDescent="0.15">
      <c r="A16" s="9" t="s">
        <v>31</v>
      </c>
      <c r="B16" s="9" t="s">
        <v>30</v>
      </c>
      <c r="C16" s="9" t="s">
        <v>32</v>
      </c>
      <c r="D16" s="8"/>
      <c r="E16" s="5" t="str">
        <f t="shared" si="0"/>
        <v>2017-01-01</v>
      </c>
      <c r="F16" s="9" t="s">
        <v>68</v>
      </c>
      <c r="G16" s="8"/>
      <c r="H16" s="8"/>
      <c r="I16" s="9" t="s">
        <v>40</v>
      </c>
      <c r="J16" s="9">
        <v>2</v>
      </c>
      <c r="K16" s="9">
        <v>10</v>
      </c>
      <c r="L16" s="9" t="s">
        <v>130</v>
      </c>
      <c r="M16" s="58">
        <v>5886</v>
      </c>
      <c r="N16" s="8"/>
      <c r="O16" s="9" t="s">
        <v>73</v>
      </c>
      <c r="P16" s="8" t="s">
        <v>129</v>
      </c>
      <c r="Q16" s="58">
        <v>5886</v>
      </c>
      <c r="R16" s="6" t="s">
        <v>784</v>
      </c>
      <c r="S16" s="9" t="s">
        <v>730</v>
      </c>
      <c r="T16" s="8"/>
      <c r="U16" s="9"/>
      <c r="V16" s="8" t="e">
        <v>#N/A</v>
      </c>
      <c r="W16" s="8" t="e">
        <v>#N/A</v>
      </c>
      <c r="X16" s="9" t="s">
        <v>41</v>
      </c>
    </row>
    <row r="17" spans="1:24" x14ac:dyDescent="0.15">
      <c r="A17" s="9" t="s">
        <v>31</v>
      </c>
      <c r="B17" s="9" t="s">
        <v>30</v>
      </c>
      <c r="C17" s="9" t="s">
        <v>32</v>
      </c>
      <c r="D17" s="8"/>
      <c r="E17" s="5" t="str">
        <f t="shared" si="0"/>
        <v>2017-01-01</v>
      </c>
      <c r="F17" s="9" t="s">
        <v>68</v>
      </c>
      <c r="G17" s="8"/>
      <c r="H17" s="8"/>
      <c r="I17" s="9" t="s">
        <v>40</v>
      </c>
      <c r="J17" s="9">
        <v>2</v>
      </c>
      <c r="K17" s="9">
        <v>10</v>
      </c>
      <c r="L17" s="9" t="s">
        <v>132</v>
      </c>
      <c r="M17" s="58">
        <v>1405</v>
      </c>
      <c r="N17" s="8"/>
      <c r="O17" s="9" t="s">
        <v>73</v>
      </c>
      <c r="P17" s="8" t="s">
        <v>131</v>
      </c>
      <c r="Q17" s="58">
        <v>1405</v>
      </c>
      <c r="R17" s="6" t="s">
        <v>784</v>
      </c>
      <c r="S17" s="9" t="s">
        <v>730</v>
      </c>
      <c r="T17" s="8"/>
      <c r="U17" s="9"/>
      <c r="V17" s="8" t="e">
        <v>#N/A</v>
      </c>
      <c r="W17" s="8" t="e">
        <v>#N/A</v>
      </c>
      <c r="X17" s="9" t="s">
        <v>41</v>
      </c>
    </row>
    <row r="18" spans="1:24" x14ac:dyDescent="0.15">
      <c r="A18" s="9" t="s">
        <v>31</v>
      </c>
      <c r="B18" s="9" t="s">
        <v>30</v>
      </c>
      <c r="C18" s="9" t="s">
        <v>32</v>
      </c>
      <c r="D18" s="8"/>
      <c r="E18" s="5" t="str">
        <f t="shared" si="0"/>
        <v>2017-01-01</v>
      </c>
      <c r="F18" s="9" t="s">
        <v>68</v>
      </c>
      <c r="G18" s="8"/>
      <c r="H18" s="8"/>
      <c r="I18" s="9" t="s">
        <v>40</v>
      </c>
      <c r="J18" s="9">
        <v>2</v>
      </c>
      <c r="K18" s="9">
        <v>10</v>
      </c>
      <c r="L18" s="9" t="s">
        <v>134</v>
      </c>
      <c r="M18" s="58">
        <v>1376</v>
      </c>
      <c r="N18" s="8"/>
      <c r="O18" s="9" t="s">
        <v>73</v>
      </c>
      <c r="P18" s="8" t="s">
        <v>133</v>
      </c>
      <c r="Q18" s="58">
        <v>1376</v>
      </c>
      <c r="R18" s="6" t="s">
        <v>784</v>
      </c>
      <c r="S18" s="9" t="s">
        <v>730</v>
      </c>
      <c r="T18" s="8"/>
      <c r="U18" s="9"/>
      <c r="V18" s="8" t="e">
        <v>#N/A</v>
      </c>
      <c r="W18" s="8" t="e">
        <v>#N/A</v>
      </c>
      <c r="X18" s="9" t="s">
        <v>41</v>
      </c>
    </row>
    <row r="19" spans="1:24" x14ac:dyDescent="0.15">
      <c r="A19" s="11" t="s">
        <v>31</v>
      </c>
      <c r="B19" s="11" t="s">
        <v>30</v>
      </c>
      <c r="C19" s="11" t="s">
        <v>32</v>
      </c>
      <c r="D19" s="10"/>
      <c r="E19" s="5" t="str">
        <f t="shared" si="0"/>
        <v>2016-01-01</v>
      </c>
      <c r="F19" s="11" t="s">
        <v>69</v>
      </c>
      <c r="G19" s="10"/>
      <c r="H19" s="10"/>
      <c r="I19" s="11" t="s">
        <v>40</v>
      </c>
      <c r="J19" s="11">
        <v>2</v>
      </c>
      <c r="K19" s="11">
        <v>10</v>
      </c>
      <c r="L19" s="11" t="s">
        <v>122</v>
      </c>
      <c r="M19" s="59">
        <v>1602</v>
      </c>
      <c r="N19" s="10"/>
      <c r="O19" s="11" t="s">
        <v>73</v>
      </c>
      <c r="P19" s="10" t="s">
        <v>121</v>
      </c>
      <c r="Q19" s="59">
        <v>1602</v>
      </c>
      <c r="R19" s="6" t="s">
        <v>784</v>
      </c>
      <c r="S19" s="11" t="s">
        <v>730</v>
      </c>
      <c r="T19" s="10"/>
      <c r="U19" s="11"/>
      <c r="V19" s="10" t="e">
        <v>#N/A</v>
      </c>
      <c r="W19" s="10" t="e">
        <v>#N/A</v>
      </c>
      <c r="X19" s="11" t="s">
        <v>41</v>
      </c>
    </row>
    <row r="20" spans="1:24" x14ac:dyDescent="0.15">
      <c r="A20" s="11" t="s">
        <v>31</v>
      </c>
      <c r="B20" s="11" t="s">
        <v>30</v>
      </c>
      <c r="C20" s="11" t="s">
        <v>32</v>
      </c>
      <c r="D20" s="10"/>
      <c r="E20" s="5" t="str">
        <f t="shared" si="0"/>
        <v>2016-01-01</v>
      </c>
      <c r="F20" s="11" t="s">
        <v>69</v>
      </c>
      <c r="G20" s="10"/>
      <c r="H20" s="10"/>
      <c r="I20" s="11" t="s">
        <v>40</v>
      </c>
      <c r="J20" s="11">
        <v>2</v>
      </c>
      <c r="K20" s="11">
        <v>10</v>
      </c>
      <c r="L20" s="11" t="s">
        <v>126</v>
      </c>
      <c r="M20" s="59">
        <v>11236</v>
      </c>
      <c r="N20" s="10"/>
      <c r="O20" s="11" t="s">
        <v>73</v>
      </c>
      <c r="P20" s="10" t="s">
        <v>125</v>
      </c>
      <c r="Q20" s="59">
        <v>11236</v>
      </c>
      <c r="R20" s="6" t="s">
        <v>784</v>
      </c>
      <c r="S20" s="11" t="s">
        <v>730</v>
      </c>
      <c r="T20" s="10"/>
      <c r="U20" s="11"/>
      <c r="V20" s="10" t="e">
        <v>#N/A</v>
      </c>
      <c r="W20" s="10" t="e">
        <v>#N/A</v>
      </c>
      <c r="X20" s="11" t="s">
        <v>41</v>
      </c>
    </row>
    <row r="21" spans="1:24" x14ac:dyDescent="0.15">
      <c r="A21" s="11" t="s">
        <v>31</v>
      </c>
      <c r="B21" s="11" t="s">
        <v>30</v>
      </c>
      <c r="C21" s="11" t="s">
        <v>32</v>
      </c>
      <c r="D21" s="10"/>
      <c r="E21" s="5" t="str">
        <f t="shared" si="0"/>
        <v>2016-01-01</v>
      </c>
      <c r="F21" s="11" t="s">
        <v>69</v>
      </c>
      <c r="G21" s="10"/>
      <c r="H21" s="10"/>
      <c r="I21" s="11" t="s">
        <v>40</v>
      </c>
      <c r="J21" s="11">
        <v>2</v>
      </c>
      <c r="K21" s="11">
        <v>10</v>
      </c>
      <c r="L21" s="11" t="s">
        <v>128</v>
      </c>
      <c r="M21" s="59">
        <v>342</v>
      </c>
      <c r="N21" s="10"/>
      <c r="O21" s="11" t="s">
        <v>73</v>
      </c>
      <c r="P21" s="10" t="s">
        <v>127</v>
      </c>
      <c r="Q21" s="59">
        <v>342</v>
      </c>
      <c r="R21" s="6" t="s">
        <v>784</v>
      </c>
      <c r="S21" s="11" t="s">
        <v>730</v>
      </c>
      <c r="T21" s="10"/>
      <c r="U21" s="11"/>
      <c r="V21" s="10" t="e">
        <v>#N/A</v>
      </c>
      <c r="W21" s="10" t="e">
        <v>#N/A</v>
      </c>
      <c r="X21" s="11" t="s">
        <v>41</v>
      </c>
    </row>
    <row r="22" spans="1:24" x14ac:dyDescent="0.15">
      <c r="A22" s="11" t="s">
        <v>31</v>
      </c>
      <c r="B22" s="11" t="s">
        <v>30</v>
      </c>
      <c r="C22" s="11" t="s">
        <v>32</v>
      </c>
      <c r="D22" s="10"/>
      <c r="E22" s="5" t="str">
        <f t="shared" si="0"/>
        <v>2016-01-01</v>
      </c>
      <c r="F22" s="11" t="s">
        <v>69</v>
      </c>
      <c r="G22" s="10"/>
      <c r="H22" s="10"/>
      <c r="I22" s="11" t="s">
        <v>40</v>
      </c>
      <c r="J22" s="11">
        <v>2</v>
      </c>
      <c r="K22" s="11">
        <v>10</v>
      </c>
      <c r="L22" s="11" t="s">
        <v>130</v>
      </c>
      <c r="M22" s="59">
        <v>5886</v>
      </c>
      <c r="N22" s="10"/>
      <c r="O22" s="11" t="s">
        <v>73</v>
      </c>
      <c r="P22" s="10" t="s">
        <v>129</v>
      </c>
      <c r="Q22" s="59">
        <v>5886</v>
      </c>
      <c r="R22" s="6" t="s">
        <v>784</v>
      </c>
      <c r="S22" s="11" t="s">
        <v>730</v>
      </c>
      <c r="T22" s="10"/>
      <c r="U22" s="11"/>
      <c r="V22" s="10" t="e">
        <v>#N/A</v>
      </c>
      <c r="W22" s="10" t="e">
        <v>#N/A</v>
      </c>
      <c r="X22" s="11" t="s">
        <v>41</v>
      </c>
    </row>
    <row r="23" spans="1:24" x14ac:dyDescent="0.15">
      <c r="A23" s="11" t="s">
        <v>31</v>
      </c>
      <c r="B23" s="11" t="s">
        <v>30</v>
      </c>
      <c r="C23" s="11" t="s">
        <v>32</v>
      </c>
      <c r="D23" s="10"/>
      <c r="E23" s="5" t="str">
        <f t="shared" si="0"/>
        <v>2016-01-01</v>
      </c>
      <c r="F23" s="11" t="s">
        <v>69</v>
      </c>
      <c r="G23" s="10"/>
      <c r="H23" s="10"/>
      <c r="I23" s="11" t="s">
        <v>40</v>
      </c>
      <c r="J23" s="11">
        <v>2</v>
      </c>
      <c r="K23" s="11">
        <v>10</v>
      </c>
      <c r="L23" s="11" t="s">
        <v>132</v>
      </c>
      <c r="M23" s="59">
        <v>1405</v>
      </c>
      <c r="N23" s="10"/>
      <c r="O23" s="11" t="s">
        <v>73</v>
      </c>
      <c r="P23" s="10" t="s">
        <v>131</v>
      </c>
      <c r="Q23" s="59">
        <v>1405</v>
      </c>
      <c r="R23" s="6" t="s">
        <v>784</v>
      </c>
      <c r="S23" s="11" t="s">
        <v>730</v>
      </c>
      <c r="T23" s="10"/>
      <c r="U23" s="11"/>
      <c r="V23" s="10" t="e">
        <v>#N/A</v>
      </c>
      <c r="W23" s="10" t="e">
        <v>#N/A</v>
      </c>
      <c r="X23" s="11" t="s">
        <v>41</v>
      </c>
    </row>
    <row r="24" spans="1:24" x14ac:dyDescent="0.15">
      <c r="A24" s="11" t="s">
        <v>31</v>
      </c>
      <c r="B24" s="11" t="s">
        <v>30</v>
      </c>
      <c r="C24" s="11" t="s">
        <v>32</v>
      </c>
      <c r="D24" s="10"/>
      <c r="E24" s="5" t="str">
        <f t="shared" si="0"/>
        <v>2016-01-01</v>
      </c>
      <c r="F24" s="11" t="s">
        <v>69</v>
      </c>
      <c r="G24" s="10"/>
      <c r="H24" s="10"/>
      <c r="I24" s="11" t="s">
        <v>40</v>
      </c>
      <c r="J24" s="11">
        <v>2</v>
      </c>
      <c r="K24" s="11">
        <v>10</v>
      </c>
      <c r="L24" s="11" t="s">
        <v>134</v>
      </c>
      <c r="M24" s="59">
        <v>1376</v>
      </c>
      <c r="N24" s="10"/>
      <c r="O24" s="11" t="s">
        <v>73</v>
      </c>
      <c r="P24" s="10" t="s">
        <v>133</v>
      </c>
      <c r="Q24" s="59">
        <v>1376</v>
      </c>
      <c r="R24" s="6" t="s">
        <v>784</v>
      </c>
      <c r="S24" s="11" t="s">
        <v>730</v>
      </c>
      <c r="T24" s="10"/>
      <c r="U24" s="11"/>
      <c r="V24" s="10" t="e">
        <v>#N/A</v>
      </c>
      <c r="W24" s="10" t="e">
        <v>#N/A</v>
      </c>
      <c r="X24" s="11" t="s">
        <v>41</v>
      </c>
    </row>
    <row r="25" spans="1:24" x14ac:dyDescent="0.15">
      <c r="A25" s="6" t="s">
        <v>31</v>
      </c>
      <c r="B25" s="6" t="s">
        <v>30</v>
      </c>
      <c r="C25" s="6" t="s">
        <v>32</v>
      </c>
      <c r="D25" s="6" t="s">
        <v>71</v>
      </c>
      <c r="E25" s="5" t="str">
        <f t="shared" si="0"/>
        <v>2018-01-01</v>
      </c>
      <c r="F25" s="6" t="s">
        <v>36</v>
      </c>
      <c r="G25" s="5"/>
      <c r="H25" s="5"/>
      <c r="I25" s="6" t="s">
        <v>40</v>
      </c>
      <c r="J25" s="6">
        <v>5</v>
      </c>
      <c r="K25" s="5"/>
      <c r="L25" s="6" t="s">
        <v>135</v>
      </c>
      <c r="M25" s="57">
        <v>29</v>
      </c>
      <c r="N25" s="5"/>
      <c r="O25" s="6" t="s">
        <v>73</v>
      </c>
      <c r="P25" s="5" t="s">
        <v>152</v>
      </c>
      <c r="Q25" s="66">
        <f t="shared" ref="Q25:Q56" si="1">M25</f>
        <v>29</v>
      </c>
      <c r="R25" s="6" t="s">
        <v>784</v>
      </c>
      <c r="S25" s="6" t="s">
        <v>730</v>
      </c>
      <c r="T25" s="5"/>
      <c r="U25" s="6"/>
      <c r="V25" s="5" t="s">
        <v>320</v>
      </c>
      <c r="W25" s="5" t="s">
        <v>320</v>
      </c>
      <c r="X25" s="6" t="s">
        <v>41</v>
      </c>
    </row>
    <row r="26" spans="1:24" x14ac:dyDescent="0.15">
      <c r="A26" s="6" t="s">
        <v>31</v>
      </c>
      <c r="B26" s="6" t="s">
        <v>30</v>
      </c>
      <c r="C26" s="6" t="s">
        <v>32</v>
      </c>
      <c r="D26" s="6" t="s">
        <v>76</v>
      </c>
      <c r="E26" s="5" t="str">
        <f t="shared" si="0"/>
        <v>2018-01-01</v>
      </c>
      <c r="F26" s="6" t="s">
        <v>36</v>
      </c>
      <c r="G26" s="5"/>
      <c r="H26" s="5"/>
      <c r="I26" s="6" t="s">
        <v>40</v>
      </c>
      <c r="J26" s="6">
        <v>5</v>
      </c>
      <c r="K26" s="5"/>
      <c r="L26" s="6" t="s">
        <v>136</v>
      </c>
      <c r="M26" s="57">
        <v>1</v>
      </c>
      <c r="N26" s="5"/>
      <c r="O26" s="6" t="s">
        <v>73</v>
      </c>
      <c r="P26" s="5" t="s">
        <v>152</v>
      </c>
      <c r="Q26" s="66">
        <f t="shared" si="1"/>
        <v>1</v>
      </c>
      <c r="R26" s="6" t="s">
        <v>784</v>
      </c>
      <c r="S26" s="6" t="s">
        <v>730</v>
      </c>
      <c r="T26" s="5"/>
      <c r="U26" s="6"/>
      <c r="V26" s="5" t="s">
        <v>320</v>
      </c>
      <c r="W26" s="5" t="s">
        <v>320</v>
      </c>
      <c r="X26" s="6" t="s">
        <v>41</v>
      </c>
    </row>
    <row r="27" spans="1:24" x14ac:dyDescent="0.15">
      <c r="A27" s="6" t="s">
        <v>31</v>
      </c>
      <c r="B27" s="6" t="s">
        <v>30</v>
      </c>
      <c r="C27" s="6" t="s">
        <v>32</v>
      </c>
      <c r="D27" s="6" t="s">
        <v>78</v>
      </c>
      <c r="E27" s="5" t="str">
        <f t="shared" si="0"/>
        <v>2018-01-01</v>
      </c>
      <c r="F27" s="6" t="s">
        <v>36</v>
      </c>
      <c r="G27" s="5"/>
      <c r="H27" s="5"/>
      <c r="I27" s="6" t="s">
        <v>40</v>
      </c>
      <c r="J27" s="6">
        <v>5</v>
      </c>
      <c r="K27" s="5"/>
      <c r="L27" s="6" t="s">
        <v>137</v>
      </c>
      <c r="M27" s="57">
        <v>3</v>
      </c>
      <c r="N27" s="5"/>
      <c r="O27" s="6" t="s">
        <v>73</v>
      </c>
      <c r="P27" s="5" t="s">
        <v>152</v>
      </c>
      <c r="Q27" s="66">
        <f t="shared" si="1"/>
        <v>3</v>
      </c>
      <c r="R27" s="6" t="s">
        <v>784</v>
      </c>
      <c r="S27" s="6" t="s">
        <v>730</v>
      </c>
      <c r="T27" s="5"/>
      <c r="U27" s="6"/>
      <c r="V27" s="5" t="s">
        <v>320</v>
      </c>
      <c r="W27" s="5" t="s">
        <v>320</v>
      </c>
      <c r="X27" s="6" t="s">
        <v>41</v>
      </c>
    </row>
    <row r="28" spans="1:24" x14ac:dyDescent="0.15">
      <c r="A28" s="6" t="s">
        <v>31</v>
      </c>
      <c r="B28" s="6" t="s">
        <v>30</v>
      </c>
      <c r="C28" s="6" t="s">
        <v>32</v>
      </c>
      <c r="D28" s="6" t="s">
        <v>80</v>
      </c>
      <c r="E28" s="5" t="str">
        <f t="shared" si="0"/>
        <v>2018-01-01</v>
      </c>
      <c r="F28" s="6" t="s">
        <v>36</v>
      </c>
      <c r="G28" s="5"/>
      <c r="H28" s="5"/>
      <c r="I28" s="6" t="s">
        <v>40</v>
      </c>
      <c r="J28" s="6">
        <v>5</v>
      </c>
      <c r="K28" s="5"/>
      <c r="L28" s="6" t="s">
        <v>138</v>
      </c>
      <c r="M28" s="57">
        <v>1</v>
      </c>
      <c r="N28" s="5"/>
      <c r="O28" s="6" t="s">
        <v>73</v>
      </c>
      <c r="P28" s="5" t="s">
        <v>152</v>
      </c>
      <c r="Q28" s="66">
        <f t="shared" si="1"/>
        <v>1</v>
      </c>
      <c r="R28" s="6" t="s">
        <v>784</v>
      </c>
      <c r="S28" s="6" t="s">
        <v>730</v>
      </c>
      <c r="T28" s="5"/>
      <c r="U28" s="6"/>
      <c r="V28" s="5" t="s">
        <v>320</v>
      </c>
      <c r="W28" s="5" t="s">
        <v>320</v>
      </c>
      <c r="X28" s="6" t="s">
        <v>41</v>
      </c>
    </row>
    <row r="29" spans="1:24" x14ac:dyDescent="0.15">
      <c r="A29" s="6" t="s">
        <v>31</v>
      </c>
      <c r="B29" s="6" t="s">
        <v>30</v>
      </c>
      <c r="C29" s="6" t="s">
        <v>32</v>
      </c>
      <c r="D29" s="6" t="s">
        <v>95</v>
      </c>
      <c r="E29" s="5" t="str">
        <f t="shared" si="0"/>
        <v>2018-01-01</v>
      </c>
      <c r="F29" s="6" t="s">
        <v>36</v>
      </c>
      <c r="G29" s="5"/>
      <c r="H29" s="5"/>
      <c r="I29" s="6" t="s">
        <v>40</v>
      </c>
      <c r="J29" s="6">
        <v>5</v>
      </c>
      <c r="K29" s="5"/>
      <c r="L29" s="6" t="s">
        <v>139</v>
      </c>
      <c r="M29" s="57">
        <v>24</v>
      </c>
      <c r="N29" s="5"/>
      <c r="O29" s="6" t="s">
        <v>73</v>
      </c>
      <c r="P29" s="5" t="s">
        <v>152</v>
      </c>
      <c r="Q29" s="66">
        <f t="shared" si="1"/>
        <v>24</v>
      </c>
      <c r="R29" s="6" t="s">
        <v>784</v>
      </c>
      <c r="S29" s="6" t="s">
        <v>730</v>
      </c>
      <c r="T29" s="5"/>
      <c r="U29" s="6"/>
      <c r="V29" s="5" t="s">
        <v>320</v>
      </c>
      <c r="W29" s="5" t="s">
        <v>320</v>
      </c>
      <c r="X29" s="6" t="s">
        <v>41</v>
      </c>
    </row>
    <row r="30" spans="1:24" x14ac:dyDescent="0.15">
      <c r="A30" s="6" t="s">
        <v>31</v>
      </c>
      <c r="B30" s="6" t="s">
        <v>30</v>
      </c>
      <c r="C30" s="6" t="s">
        <v>32</v>
      </c>
      <c r="D30" s="6" t="s">
        <v>71</v>
      </c>
      <c r="E30" s="5" t="str">
        <f t="shared" si="0"/>
        <v>2018-01-01</v>
      </c>
      <c r="F30" s="6" t="s">
        <v>36</v>
      </c>
      <c r="G30" s="5"/>
      <c r="H30" s="5"/>
      <c r="I30" s="6" t="s">
        <v>40</v>
      </c>
      <c r="J30" s="6">
        <v>5</v>
      </c>
      <c r="K30" s="5"/>
      <c r="L30" s="6" t="s">
        <v>140</v>
      </c>
      <c r="M30" s="57">
        <v>2</v>
      </c>
      <c r="N30" s="5"/>
      <c r="O30" s="6" t="s">
        <v>73</v>
      </c>
      <c r="P30" s="5" t="s">
        <v>145</v>
      </c>
      <c r="Q30" s="66">
        <f t="shared" si="1"/>
        <v>2</v>
      </c>
      <c r="R30" s="6" t="s">
        <v>784</v>
      </c>
      <c r="S30" s="6" t="s">
        <v>730</v>
      </c>
      <c r="T30" s="5"/>
      <c r="U30" s="6"/>
      <c r="V30" s="5" t="s">
        <v>320</v>
      </c>
      <c r="W30" s="5" t="s">
        <v>320</v>
      </c>
      <c r="X30" s="6" t="s">
        <v>41</v>
      </c>
    </row>
    <row r="31" spans="1:24" x14ac:dyDescent="0.15">
      <c r="A31" s="6" t="s">
        <v>31</v>
      </c>
      <c r="B31" s="6" t="s">
        <v>30</v>
      </c>
      <c r="C31" s="6" t="s">
        <v>32</v>
      </c>
      <c r="D31" s="6" t="s">
        <v>76</v>
      </c>
      <c r="E31" s="5" t="str">
        <f t="shared" si="0"/>
        <v>2018-01-01</v>
      </c>
      <c r="F31" s="6" t="s">
        <v>36</v>
      </c>
      <c r="G31" s="5"/>
      <c r="H31" s="5"/>
      <c r="I31" s="6" t="s">
        <v>40</v>
      </c>
      <c r="J31" s="6">
        <v>5</v>
      </c>
      <c r="K31" s="5"/>
      <c r="L31" s="6" t="s">
        <v>141</v>
      </c>
      <c r="M31" s="57">
        <v>1</v>
      </c>
      <c r="N31" s="5"/>
      <c r="O31" s="6" t="s">
        <v>73</v>
      </c>
      <c r="P31" s="5" t="s">
        <v>145</v>
      </c>
      <c r="Q31" s="66">
        <f t="shared" si="1"/>
        <v>1</v>
      </c>
      <c r="R31" s="6" t="s">
        <v>784</v>
      </c>
      <c r="S31" s="6" t="s">
        <v>730</v>
      </c>
      <c r="T31" s="5"/>
      <c r="U31" s="6"/>
      <c r="V31" s="5" t="s">
        <v>320</v>
      </c>
      <c r="W31" s="5" t="s">
        <v>320</v>
      </c>
      <c r="X31" s="6" t="s">
        <v>41</v>
      </c>
    </row>
    <row r="32" spans="1:24" x14ac:dyDescent="0.15">
      <c r="A32" s="6" t="s">
        <v>31</v>
      </c>
      <c r="B32" s="6" t="s">
        <v>30</v>
      </c>
      <c r="C32" s="6" t="s">
        <v>32</v>
      </c>
      <c r="D32" s="6" t="s">
        <v>78</v>
      </c>
      <c r="E32" s="5" t="str">
        <f t="shared" si="0"/>
        <v>2018-01-01</v>
      </c>
      <c r="F32" s="6" t="s">
        <v>36</v>
      </c>
      <c r="G32" s="5"/>
      <c r="H32" s="5"/>
      <c r="I32" s="6" t="s">
        <v>40</v>
      </c>
      <c r="J32" s="6">
        <v>5</v>
      </c>
      <c r="K32" s="5"/>
      <c r="L32" s="6" t="s">
        <v>142</v>
      </c>
      <c r="M32" s="57">
        <v>0</v>
      </c>
      <c r="N32" s="5"/>
      <c r="O32" s="6" t="s">
        <v>73</v>
      </c>
      <c r="P32" s="5" t="s">
        <v>145</v>
      </c>
      <c r="Q32" s="66">
        <f t="shared" si="1"/>
        <v>0</v>
      </c>
      <c r="R32" s="6" t="s">
        <v>784</v>
      </c>
      <c r="S32" s="6" t="s">
        <v>730</v>
      </c>
      <c r="T32" s="5"/>
      <c r="U32" s="6"/>
      <c r="V32" s="5" t="s">
        <v>320</v>
      </c>
      <c r="W32" s="5" t="s">
        <v>320</v>
      </c>
      <c r="X32" s="6" t="s">
        <v>41</v>
      </c>
    </row>
    <row r="33" spans="1:24" x14ac:dyDescent="0.15">
      <c r="A33" s="6" t="s">
        <v>31</v>
      </c>
      <c r="B33" s="6" t="s">
        <v>30</v>
      </c>
      <c r="C33" s="6" t="s">
        <v>32</v>
      </c>
      <c r="D33" s="6" t="s">
        <v>80</v>
      </c>
      <c r="E33" s="5" t="str">
        <f t="shared" si="0"/>
        <v>2018-01-01</v>
      </c>
      <c r="F33" s="6" t="s">
        <v>36</v>
      </c>
      <c r="G33" s="5"/>
      <c r="H33" s="5"/>
      <c r="I33" s="6" t="s">
        <v>40</v>
      </c>
      <c r="J33" s="6">
        <v>5</v>
      </c>
      <c r="K33" s="5"/>
      <c r="L33" s="6" t="s">
        <v>143</v>
      </c>
      <c r="M33" s="57">
        <v>0</v>
      </c>
      <c r="N33" s="5"/>
      <c r="O33" s="6" t="s">
        <v>73</v>
      </c>
      <c r="P33" s="5" t="s">
        <v>145</v>
      </c>
      <c r="Q33" s="66">
        <f t="shared" si="1"/>
        <v>0</v>
      </c>
      <c r="R33" s="6" t="s">
        <v>784</v>
      </c>
      <c r="S33" s="6" t="s">
        <v>730</v>
      </c>
      <c r="T33" s="5"/>
      <c r="U33" s="6"/>
      <c r="V33" s="5" t="s">
        <v>320</v>
      </c>
      <c r="W33" s="5" t="s">
        <v>320</v>
      </c>
      <c r="X33" s="6" t="s">
        <v>41</v>
      </c>
    </row>
    <row r="34" spans="1:24" x14ac:dyDescent="0.15">
      <c r="A34" s="6" t="s">
        <v>31</v>
      </c>
      <c r="B34" s="6" t="s">
        <v>30</v>
      </c>
      <c r="C34" s="6" t="s">
        <v>32</v>
      </c>
      <c r="D34" s="6" t="s">
        <v>95</v>
      </c>
      <c r="E34" s="5" t="str">
        <f t="shared" ref="E34:E65" si="2">_xlfn.CONCAT(SUBSTITUTE(F34,"FY","20"),"-01-01")</f>
        <v>2018-01-01</v>
      </c>
      <c r="F34" s="6" t="s">
        <v>36</v>
      </c>
      <c r="G34" s="5"/>
      <c r="H34" s="5"/>
      <c r="I34" s="6" t="s">
        <v>40</v>
      </c>
      <c r="J34" s="6">
        <v>5</v>
      </c>
      <c r="K34" s="5"/>
      <c r="L34" s="6" t="s">
        <v>144</v>
      </c>
      <c r="M34" s="57">
        <v>1</v>
      </c>
      <c r="N34" s="5"/>
      <c r="O34" s="6" t="s">
        <v>73</v>
      </c>
      <c r="P34" s="5" t="s">
        <v>145</v>
      </c>
      <c r="Q34" s="66">
        <f t="shared" si="1"/>
        <v>1</v>
      </c>
      <c r="R34" s="6" t="s">
        <v>784</v>
      </c>
      <c r="S34" s="6" t="s">
        <v>730</v>
      </c>
      <c r="T34" s="5"/>
      <c r="U34" s="6"/>
      <c r="V34" s="5" t="s">
        <v>320</v>
      </c>
      <c r="W34" s="5" t="s">
        <v>320</v>
      </c>
      <c r="X34" s="6" t="s">
        <v>41</v>
      </c>
    </row>
    <row r="35" spans="1:24" x14ac:dyDescent="0.15">
      <c r="A35" s="6" t="s">
        <v>31</v>
      </c>
      <c r="B35" s="6" t="s">
        <v>30</v>
      </c>
      <c r="C35" s="6" t="s">
        <v>32</v>
      </c>
      <c r="D35" s="6" t="s">
        <v>71</v>
      </c>
      <c r="E35" s="5" t="str">
        <f t="shared" si="2"/>
        <v>2018-01-01</v>
      </c>
      <c r="F35" s="6" t="s">
        <v>36</v>
      </c>
      <c r="G35" s="5"/>
      <c r="H35" s="5"/>
      <c r="I35" s="6" t="s">
        <v>40</v>
      </c>
      <c r="J35" s="6">
        <v>5</v>
      </c>
      <c r="K35" s="5"/>
      <c r="L35" s="6" t="s">
        <v>147</v>
      </c>
      <c r="M35" s="57">
        <v>11</v>
      </c>
      <c r="N35" s="5"/>
      <c r="O35" s="6" t="s">
        <v>73</v>
      </c>
      <c r="P35" s="5" t="s">
        <v>146</v>
      </c>
      <c r="Q35" s="66">
        <f t="shared" si="1"/>
        <v>11</v>
      </c>
      <c r="R35" s="6" t="s">
        <v>784</v>
      </c>
      <c r="S35" s="6" t="s">
        <v>730</v>
      </c>
      <c r="T35" s="5"/>
      <c r="U35" s="6"/>
      <c r="V35" s="5" t="s">
        <v>320</v>
      </c>
      <c r="W35" s="5" t="s">
        <v>320</v>
      </c>
      <c r="X35" s="6" t="s">
        <v>41</v>
      </c>
    </row>
    <row r="36" spans="1:24" x14ac:dyDescent="0.15">
      <c r="A36" s="6" t="s">
        <v>31</v>
      </c>
      <c r="B36" s="6" t="s">
        <v>30</v>
      </c>
      <c r="C36" s="6" t="s">
        <v>32</v>
      </c>
      <c r="D36" s="6" t="s">
        <v>76</v>
      </c>
      <c r="E36" s="5" t="str">
        <f t="shared" si="2"/>
        <v>2018-01-01</v>
      </c>
      <c r="F36" s="6" t="s">
        <v>36</v>
      </c>
      <c r="G36" s="5"/>
      <c r="H36" s="5"/>
      <c r="I36" s="6" t="s">
        <v>40</v>
      </c>
      <c r="J36" s="6">
        <v>5</v>
      </c>
      <c r="K36" s="5"/>
      <c r="L36" s="6" t="s">
        <v>148</v>
      </c>
      <c r="M36" s="57">
        <v>0</v>
      </c>
      <c r="N36" s="5"/>
      <c r="O36" s="6" t="s">
        <v>73</v>
      </c>
      <c r="P36" s="5" t="s">
        <v>146</v>
      </c>
      <c r="Q36" s="66">
        <f t="shared" si="1"/>
        <v>0</v>
      </c>
      <c r="R36" s="6" t="s">
        <v>784</v>
      </c>
      <c r="S36" s="6" t="s">
        <v>730</v>
      </c>
      <c r="T36" s="5"/>
      <c r="U36" s="6"/>
      <c r="V36" s="5" t="s">
        <v>320</v>
      </c>
      <c r="W36" s="5" t="s">
        <v>320</v>
      </c>
      <c r="X36" s="6" t="s">
        <v>41</v>
      </c>
    </row>
    <row r="37" spans="1:24" x14ac:dyDescent="0.15">
      <c r="A37" s="6" t="s">
        <v>31</v>
      </c>
      <c r="B37" s="6" t="s">
        <v>30</v>
      </c>
      <c r="C37" s="6" t="s">
        <v>32</v>
      </c>
      <c r="D37" s="6" t="s">
        <v>78</v>
      </c>
      <c r="E37" s="5" t="str">
        <f t="shared" si="2"/>
        <v>2018-01-01</v>
      </c>
      <c r="F37" s="6" t="s">
        <v>36</v>
      </c>
      <c r="G37" s="5"/>
      <c r="H37" s="5"/>
      <c r="I37" s="6" t="s">
        <v>40</v>
      </c>
      <c r="J37" s="6">
        <v>5</v>
      </c>
      <c r="K37" s="5"/>
      <c r="L37" s="6" t="s">
        <v>149</v>
      </c>
      <c r="M37" s="57">
        <v>0</v>
      </c>
      <c r="N37" s="5"/>
      <c r="O37" s="6" t="s">
        <v>73</v>
      </c>
      <c r="P37" s="5" t="s">
        <v>146</v>
      </c>
      <c r="Q37" s="66">
        <f t="shared" si="1"/>
        <v>0</v>
      </c>
      <c r="R37" s="6" t="s">
        <v>784</v>
      </c>
      <c r="S37" s="6" t="s">
        <v>730</v>
      </c>
      <c r="T37" s="5"/>
      <c r="U37" s="6"/>
      <c r="V37" s="5" t="s">
        <v>320</v>
      </c>
      <c r="W37" s="5" t="s">
        <v>320</v>
      </c>
      <c r="X37" s="6" t="s">
        <v>41</v>
      </c>
    </row>
    <row r="38" spans="1:24" x14ac:dyDescent="0.15">
      <c r="A38" s="6" t="s">
        <v>31</v>
      </c>
      <c r="B38" s="6" t="s">
        <v>30</v>
      </c>
      <c r="C38" s="6" t="s">
        <v>32</v>
      </c>
      <c r="D38" s="6" t="s">
        <v>80</v>
      </c>
      <c r="E38" s="5" t="str">
        <f t="shared" si="2"/>
        <v>2018-01-01</v>
      </c>
      <c r="F38" s="6" t="s">
        <v>36</v>
      </c>
      <c r="G38" s="5"/>
      <c r="H38" s="5"/>
      <c r="I38" s="6" t="s">
        <v>40</v>
      </c>
      <c r="J38" s="6">
        <v>5</v>
      </c>
      <c r="K38" s="5"/>
      <c r="L38" s="6" t="s">
        <v>150</v>
      </c>
      <c r="M38" s="57">
        <v>0</v>
      </c>
      <c r="N38" s="5"/>
      <c r="O38" s="6" t="s">
        <v>73</v>
      </c>
      <c r="P38" s="5" t="s">
        <v>146</v>
      </c>
      <c r="Q38" s="66">
        <f t="shared" si="1"/>
        <v>0</v>
      </c>
      <c r="R38" s="6" t="s">
        <v>784</v>
      </c>
      <c r="S38" s="6" t="s">
        <v>730</v>
      </c>
      <c r="T38" s="5"/>
      <c r="U38" s="6"/>
      <c r="V38" s="5" t="s">
        <v>320</v>
      </c>
      <c r="W38" s="5" t="s">
        <v>320</v>
      </c>
      <c r="X38" s="6" t="s">
        <v>41</v>
      </c>
    </row>
    <row r="39" spans="1:24" x14ac:dyDescent="0.15">
      <c r="A39" s="6" t="s">
        <v>31</v>
      </c>
      <c r="B39" s="6" t="s">
        <v>30</v>
      </c>
      <c r="C39" s="6" t="s">
        <v>32</v>
      </c>
      <c r="D39" s="6" t="s">
        <v>95</v>
      </c>
      <c r="E39" s="5" t="str">
        <f t="shared" si="2"/>
        <v>2018-01-01</v>
      </c>
      <c r="F39" s="6" t="s">
        <v>36</v>
      </c>
      <c r="G39" s="5"/>
      <c r="H39" s="5"/>
      <c r="I39" s="6" t="s">
        <v>40</v>
      </c>
      <c r="J39" s="6">
        <v>5</v>
      </c>
      <c r="K39" s="5"/>
      <c r="L39" s="6" t="s">
        <v>151</v>
      </c>
      <c r="M39" s="57">
        <v>10</v>
      </c>
      <c r="N39" s="5"/>
      <c r="O39" s="6" t="s">
        <v>73</v>
      </c>
      <c r="P39" s="5" t="s">
        <v>146</v>
      </c>
      <c r="Q39" s="66">
        <f t="shared" si="1"/>
        <v>10</v>
      </c>
      <c r="R39" s="6" t="s">
        <v>784</v>
      </c>
      <c r="S39" s="6" t="s">
        <v>730</v>
      </c>
      <c r="T39" s="5"/>
      <c r="U39" s="6"/>
      <c r="V39" s="5" t="s">
        <v>320</v>
      </c>
      <c r="W39" s="5" t="s">
        <v>320</v>
      </c>
      <c r="X39" s="6" t="s">
        <v>41</v>
      </c>
    </row>
    <row r="40" spans="1:24" x14ac:dyDescent="0.15">
      <c r="A40" s="6" t="s">
        <v>31</v>
      </c>
      <c r="B40" s="6" t="s">
        <v>30</v>
      </c>
      <c r="C40" s="6" t="s">
        <v>32</v>
      </c>
      <c r="D40" s="6" t="s">
        <v>71</v>
      </c>
      <c r="E40" s="5" t="str">
        <f t="shared" si="2"/>
        <v>2018-01-01</v>
      </c>
      <c r="F40" s="6" t="s">
        <v>36</v>
      </c>
      <c r="G40" s="5"/>
      <c r="H40" s="5"/>
      <c r="I40" s="6" t="s">
        <v>40</v>
      </c>
      <c r="J40" s="6">
        <v>5</v>
      </c>
      <c r="K40" s="5"/>
      <c r="L40" s="6" t="s">
        <v>153</v>
      </c>
      <c r="M40" s="57">
        <v>2</v>
      </c>
      <c r="N40" s="5"/>
      <c r="O40" s="6" t="s">
        <v>73</v>
      </c>
      <c r="P40" s="5" t="s">
        <v>774</v>
      </c>
      <c r="Q40" s="66">
        <f t="shared" si="1"/>
        <v>2</v>
      </c>
      <c r="R40" s="6" t="s">
        <v>784</v>
      </c>
      <c r="S40" s="6" t="s">
        <v>730</v>
      </c>
      <c r="T40" s="5"/>
      <c r="U40" s="6"/>
      <c r="V40" s="5" t="s">
        <v>320</v>
      </c>
      <c r="W40" s="5" t="s">
        <v>320</v>
      </c>
      <c r="X40" s="6" t="s">
        <v>41</v>
      </c>
    </row>
    <row r="41" spans="1:24" x14ac:dyDescent="0.15">
      <c r="A41" s="6" t="s">
        <v>31</v>
      </c>
      <c r="B41" s="6" t="s">
        <v>30</v>
      </c>
      <c r="C41" s="6" t="s">
        <v>32</v>
      </c>
      <c r="D41" s="6" t="s">
        <v>71</v>
      </c>
      <c r="E41" s="5" t="str">
        <f t="shared" si="2"/>
        <v>2018-01-01</v>
      </c>
      <c r="F41" s="6" t="s">
        <v>36</v>
      </c>
      <c r="G41" s="5"/>
      <c r="H41" s="5"/>
      <c r="I41" s="6" t="s">
        <v>40</v>
      </c>
      <c r="J41" s="6">
        <v>5</v>
      </c>
      <c r="K41" s="5"/>
      <c r="L41" s="6" t="s">
        <v>155</v>
      </c>
      <c r="M41" s="57">
        <v>38</v>
      </c>
      <c r="N41" s="5"/>
      <c r="O41" s="6" t="s">
        <v>73</v>
      </c>
      <c r="P41" s="5" t="s">
        <v>154</v>
      </c>
      <c r="Q41" s="66">
        <f t="shared" si="1"/>
        <v>38</v>
      </c>
      <c r="R41" s="6" t="s">
        <v>784</v>
      </c>
      <c r="S41" s="6" t="s">
        <v>730</v>
      </c>
      <c r="T41" s="5"/>
      <c r="U41" s="6"/>
      <c r="V41" s="5" t="s">
        <v>320</v>
      </c>
      <c r="W41" s="5" t="s">
        <v>320</v>
      </c>
      <c r="X41" s="6" t="s">
        <v>41</v>
      </c>
    </row>
    <row r="42" spans="1:24" x14ac:dyDescent="0.15">
      <c r="A42" s="6" t="s">
        <v>31</v>
      </c>
      <c r="B42" s="6" t="s">
        <v>30</v>
      </c>
      <c r="C42" s="6" t="s">
        <v>32</v>
      </c>
      <c r="D42" s="6" t="s">
        <v>71</v>
      </c>
      <c r="E42" s="5" t="str">
        <f t="shared" si="2"/>
        <v>2018-01-01</v>
      </c>
      <c r="F42" s="6" t="s">
        <v>36</v>
      </c>
      <c r="G42" s="5"/>
      <c r="H42" s="5"/>
      <c r="I42" s="6" t="s">
        <v>40</v>
      </c>
      <c r="J42" s="6">
        <v>5</v>
      </c>
      <c r="K42" s="5"/>
      <c r="L42" s="6" t="s">
        <v>157</v>
      </c>
      <c r="M42" s="57">
        <v>1116</v>
      </c>
      <c r="N42" s="5"/>
      <c r="O42" s="6" t="s">
        <v>73</v>
      </c>
      <c r="P42" s="5" t="s">
        <v>156</v>
      </c>
      <c r="Q42" s="66">
        <f t="shared" si="1"/>
        <v>1116</v>
      </c>
      <c r="R42" s="6" t="s">
        <v>784</v>
      </c>
      <c r="S42" s="6" t="s">
        <v>730</v>
      </c>
      <c r="T42" s="5"/>
      <c r="U42" s="6"/>
      <c r="V42" s="5" t="s">
        <v>320</v>
      </c>
      <c r="W42" s="5" t="s">
        <v>320</v>
      </c>
      <c r="X42" s="6" t="s">
        <v>41</v>
      </c>
    </row>
    <row r="43" spans="1:24" x14ac:dyDescent="0.15">
      <c r="A43" s="9" t="s">
        <v>31</v>
      </c>
      <c r="B43" s="9" t="s">
        <v>30</v>
      </c>
      <c r="C43" s="9" t="s">
        <v>32</v>
      </c>
      <c r="D43" s="9" t="s">
        <v>71</v>
      </c>
      <c r="E43" s="5" t="str">
        <f t="shared" si="2"/>
        <v>2017-01-01</v>
      </c>
      <c r="F43" s="9" t="s">
        <v>68</v>
      </c>
      <c r="G43" s="8"/>
      <c r="H43" s="8"/>
      <c r="I43" s="9" t="s">
        <v>40</v>
      </c>
      <c r="J43" s="9">
        <v>5</v>
      </c>
      <c r="K43" s="8"/>
      <c r="L43" s="9" t="s">
        <v>135</v>
      </c>
      <c r="M43" s="58">
        <v>27</v>
      </c>
      <c r="N43" s="8"/>
      <c r="O43" s="9" t="s">
        <v>73</v>
      </c>
      <c r="P43" s="8" t="s">
        <v>152</v>
      </c>
      <c r="Q43" s="67">
        <f t="shared" si="1"/>
        <v>27</v>
      </c>
      <c r="R43" s="9" t="s">
        <v>784</v>
      </c>
      <c r="S43" s="9" t="s">
        <v>730</v>
      </c>
      <c r="T43" s="8"/>
      <c r="U43" s="9"/>
      <c r="V43" s="8" t="s">
        <v>320</v>
      </c>
      <c r="W43" s="8" t="s">
        <v>320</v>
      </c>
      <c r="X43" s="9" t="s">
        <v>41</v>
      </c>
    </row>
    <row r="44" spans="1:24" x14ac:dyDescent="0.15">
      <c r="A44" s="9" t="s">
        <v>31</v>
      </c>
      <c r="B44" s="9" t="s">
        <v>30</v>
      </c>
      <c r="C44" s="9" t="s">
        <v>32</v>
      </c>
      <c r="D44" s="9" t="s">
        <v>76</v>
      </c>
      <c r="E44" s="5" t="str">
        <f t="shared" si="2"/>
        <v>2017-01-01</v>
      </c>
      <c r="F44" s="9" t="s">
        <v>68</v>
      </c>
      <c r="G44" s="8"/>
      <c r="H44" s="8"/>
      <c r="I44" s="9" t="s">
        <v>40</v>
      </c>
      <c r="J44" s="9">
        <v>5</v>
      </c>
      <c r="K44" s="8"/>
      <c r="L44" s="9" t="s">
        <v>136</v>
      </c>
      <c r="M44" s="58">
        <v>3</v>
      </c>
      <c r="N44" s="8"/>
      <c r="O44" s="9" t="s">
        <v>73</v>
      </c>
      <c r="P44" s="8" t="s">
        <v>152</v>
      </c>
      <c r="Q44" s="67">
        <f t="shared" si="1"/>
        <v>3</v>
      </c>
      <c r="R44" s="9" t="s">
        <v>784</v>
      </c>
      <c r="S44" s="9" t="s">
        <v>730</v>
      </c>
      <c r="T44" s="8"/>
      <c r="U44" s="9"/>
      <c r="V44" s="8" t="s">
        <v>320</v>
      </c>
      <c r="W44" s="8" t="s">
        <v>320</v>
      </c>
      <c r="X44" s="9" t="s">
        <v>41</v>
      </c>
    </row>
    <row r="45" spans="1:24" x14ac:dyDescent="0.15">
      <c r="A45" s="9" t="s">
        <v>31</v>
      </c>
      <c r="B45" s="9" t="s">
        <v>30</v>
      </c>
      <c r="C45" s="9" t="s">
        <v>32</v>
      </c>
      <c r="D45" s="9" t="s">
        <v>78</v>
      </c>
      <c r="E45" s="5" t="str">
        <f t="shared" si="2"/>
        <v>2017-01-01</v>
      </c>
      <c r="F45" s="9" t="s">
        <v>68</v>
      </c>
      <c r="G45" s="8"/>
      <c r="H45" s="8"/>
      <c r="I45" s="9" t="s">
        <v>40</v>
      </c>
      <c r="J45" s="9">
        <v>5</v>
      </c>
      <c r="K45" s="8"/>
      <c r="L45" s="9" t="s">
        <v>137</v>
      </c>
      <c r="M45" s="58">
        <v>3</v>
      </c>
      <c r="N45" s="8"/>
      <c r="O45" s="9" t="s">
        <v>73</v>
      </c>
      <c r="P45" s="8" t="s">
        <v>152</v>
      </c>
      <c r="Q45" s="67">
        <f t="shared" si="1"/>
        <v>3</v>
      </c>
      <c r="R45" s="9" t="s">
        <v>784</v>
      </c>
      <c r="S45" s="9" t="s">
        <v>730</v>
      </c>
      <c r="T45" s="8"/>
      <c r="U45" s="9"/>
      <c r="V45" s="8" t="s">
        <v>320</v>
      </c>
      <c r="W45" s="8" t="s">
        <v>320</v>
      </c>
      <c r="X45" s="9" t="s">
        <v>41</v>
      </c>
    </row>
    <row r="46" spans="1:24" x14ac:dyDescent="0.15">
      <c r="A46" s="9" t="s">
        <v>31</v>
      </c>
      <c r="B46" s="9" t="s">
        <v>30</v>
      </c>
      <c r="C46" s="9" t="s">
        <v>32</v>
      </c>
      <c r="D46" s="9" t="s">
        <v>80</v>
      </c>
      <c r="E46" s="5" t="str">
        <f t="shared" si="2"/>
        <v>2017-01-01</v>
      </c>
      <c r="F46" s="9" t="s">
        <v>68</v>
      </c>
      <c r="G46" s="8"/>
      <c r="H46" s="8"/>
      <c r="I46" s="9" t="s">
        <v>40</v>
      </c>
      <c r="J46" s="9">
        <v>5</v>
      </c>
      <c r="K46" s="8"/>
      <c r="L46" s="9" t="s">
        <v>138</v>
      </c>
      <c r="M46" s="58">
        <v>1</v>
      </c>
      <c r="N46" s="8"/>
      <c r="O46" s="9" t="s">
        <v>73</v>
      </c>
      <c r="P46" s="8" t="s">
        <v>152</v>
      </c>
      <c r="Q46" s="67">
        <f t="shared" si="1"/>
        <v>1</v>
      </c>
      <c r="R46" s="9" t="s">
        <v>784</v>
      </c>
      <c r="S46" s="9" t="s">
        <v>730</v>
      </c>
      <c r="T46" s="8"/>
      <c r="U46" s="9"/>
      <c r="V46" s="8" t="s">
        <v>320</v>
      </c>
      <c r="W46" s="8" t="s">
        <v>320</v>
      </c>
      <c r="X46" s="9" t="s">
        <v>41</v>
      </c>
    </row>
    <row r="47" spans="1:24" x14ac:dyDescent="0.15">
      <c r="A47" s="9" t="s">
        <v>31</v>
      </c>
      <c r="B47" s="9" t="s">
        <v>30</v>
      </c>
      <c r="C47" s="9" t="s">
        <v>32</v>
      </c>
      <c r="D47" s="9" t="s">
        <v>95</v>
      </c>
      <c r="E47" s="5" t="str">
        <f t="shared" si="2"/>
        <v>2017-01-01</v>
      </c>
      <c r="F47" s="9" t="s">
        <v>68</v>
      </c>
      <c r="G47" s="8"/>
      <c r="H47" s="8"/>
      <c r="I47" s="9" t="s">
        <v>40</v>
      </c>
      <c r="J47" s="9">
        <v>5</v>
      </c>
      <c r="K47" s="8"/>
      <c r="L47" s="9" t="s">
        <v>139</v>
      </c>
      <c r="M47" s="58">
        <v>20</v>
      </c>
      <c r="N47" s="8"/>
      <c r="O47" s="9" t="s">
        <v>73</v>
      </c>
      <c r="P47" s="8" t="s">
        <v>152</v>
      </c>
      <c r="Q47" s="67">
        <f t="shared" si="1"/>
        <v>20</v>
      </c>
      <c r="R47" s="9" t="s">
        <v>784</v>
      </c>
      <c r="S47" s="9" t="s">
        <v>730</v>
      </c>
      <c r="T47" s="8"/>
      <c r="U47" s="9"/>
      <c r="V47" s="8" t="s">
        <v>320</v>
      </c>
      <c r="W47" s="8" t="s">
        <v>320</v>
      </c>
      <c r="X47" s="9" t="s">
        <v>41</v>
      </c>
    </row>
    <row r="48" spans="1:24" x14ac:dyDescent="0.15">
      <c r="A48" s="9" t="s">
        <v>31</v>
      </c>
      <c r="B48" s="9" t="s">
        <v>30</v>
      </c>
      <c r="C48" s="9" t="s">
        <v>32</v>
      </c>
      <c r="D48" s="9" t="s">
        <v>71</v>
      </c>
      <c r="E48" s="5" t="str">
        <f t="shared" si="2"/>
        <v>2017-01-01</v>
      </c>
      <c r="F48" s="9" t="s">
        <v>68</v>
      </c>
      <c r="G48" s="8"/>
      <c r="H48" s="8"/>
      <c r="I48" s="9" t="s">
        <v>40</v>
      </c>
      <c r="J48" s="9">
        <v>5</v>
      </c>
      <c r="K48" s="8"/>
      <c r="L48" s="9" t="s">
        <v>140</v>
      </c>
      <c r="M48" s="58">
        <v>3</v>
      </c>
      <c r="N48" s="8"/>
      <c r="O48" s="9" t="s">
        <v>73</v>
      </c>
      <c r="P48" s="8" t="s">
        <v>145</v>
      </c>
      <c r="Q48" s="67">
        <f t="shared" si="1"/>
        <v>3</v>
      </c>
      <c r="R48" s="9" t="s">
        <v>784</v>
      </c>
      <c r="S48" s="9" t="s">
        <v>730</v>
      </c>
      <c r="T48" s="8"/>
      <c r="U48" s="9"/>
      <c r="V48" s="8" t="s">
        <v>320</v>
      </c>
      <c r="W48" s="8" t="s">
        <v>320</v>
      </c>
      <c r="X48" s="9" t="s">
        <v>41</v>
      </c>
    </row>
    <row r="49" spans="1:24" x14ac:dyDescent="0.15">
      <c r="A49" s="9" t="s">
        <v>31</v>
      </c>
      <c r="B49" s="9" t="s">
        <v>30</v>
      </c>
      <c r="C49" s="9" t="s">
        <v>32</v>
      </c>
      <c r="D49" s="9" t="s">
        <v>76</v>
      </c>
      <c r="E49" s="5" t="str">
        <f t="shared" si="2"/>
        <v>2017-01-01</v>
      </c>
      <c r="F49" s="9" t="s">
        <v>68</v>
      </c>
      <c r="G49" s="8"/>
      <c r="H49" s="8"/>
      <c r="I49" s="9" t="s">
        <v>40</v>
      </c>
      <c r="J49" s="9">
        <v>5</v>
      </c>
      <c r="K49" s="8"/>
      <c r="L49" s="9" t="s">
        <v>141</v>
      </c>
      <c r="M49" s="58">
        <v>1</v>
      </c>
      <c r="N49" s="8"/>
      <c r="O49" s="9" t="s">
        <v>73</v>
      </c>
      <c r="P49" s="8" t="s">
        <v>145</v>
      </c>
      <c r="Q49" s="67">
        <f t="shared" si="1"/>
        <v>1</v>
      </c>
      <c r="R49" s="9" t="s">
        <v>784</v>
      </c>
      <c r="S49" s="9" t="s">
        <v>730</v>
      </c>
      <c r="T49" s="8"/>
      <c r="U49" s="9"/>
      <c r="V49" s="8" t="s">
        <v>320</v>
      </c>
      <c r="W49" s="8" t="s">
        <v>320</v>
      </c>
      <c r="X49" s="9" t="s">
        <v>41</v>
      </c>
    </row>
    <row r="50" spans="1:24" x14ac:dyDescent="0.15">
      <c r="A50" s="9" t="s">
        <v>31</v>
      </c>
      <c r="B50" s="9" t="s">
        <v>30</v>
      </c>
      <c r="C50" s="9" t="s">
        <v>32</v>
      </c>
      <c r="D50" s="9" t="s">
        <v>78</v>
      </c>
      <c r="E50" s="5" t="str">
        <f t="shared" si="2"/>
        <v>2017-01-01</v>
      </c>
      <c r="F50" s="9" t="s">
        <v>68</v>
      </c>
      <c r="G50" s="8"/>
      <c r="H50" s="8"/>
      <c r="I50" s="9" t="s">
        <v>40</v>
      </c>
      <c r="J50" s="9">
        <v>5</v>
      </c>
      <c r="K50" s="8"/>
      <c r="L50" s="9" t="s">
        <v>142</v>
      </c>
      <c r="M50" s="58">
        <v>0</v>
      </c>
      <c r="N50" s="8"/>
      <c r="O50" s="9" t="s">
        <v>73</v>
      </c>
      <c r="P50" s="8" t="s">
        <v>145</v>
      </c>
      <c r="Q50" s="67">
        <f t="shared" si="1"/>
        <v>0</v>
      </c>
      <c r="R50" s="9" t="s">
        <v>784</v>
      </c>
      <c r="S50" s="9" t="s">
        <v>730</v>
      </c>
      <c r="T50" s="8"/>
      <c r="U50" s="9"/>
      <c r="V50" s="8" t="s">
        <v>320</v>
      </c>
      <c r="W50" s="8" t="s">
        <v>320</v>
      </c>
      <c r="X50" s="9" t="s">
        <v>41</v>
      </c>
    </row>
    <row r="51" spans="1:24" x14ac:dyDescent="0.15">
      <c r="A51" s="9" t="s">
        <v>31</v>
      </c>
      <c r="B51" s="9" t="s">
        <v>30</v>
      </c>
      <c r="C51" s="9" t="s">
        <v>32</v>
      </c>
      <c r="D51" s="9" t="s">
        <v>80</v>
      </c>
      <c r="E51" s="5" t="str">
        <f t="shared" si="2"/>
        <v>2017-01-01</v>
      </c>
      <c r="F51" s="9" t="s">
        <v>68</v>
      </c>
      <c r="G51" s="8"/>
      <c r="H51" s="8"/>
      <c r="I51" s="9" t="s">
        <v>40</v>
      </c>
      <c r="J51" s="9">
        <v>5</v>
      </c>
      <c r="K51" s="8"/>
      <c r="L51" s="9" t="s">
        <v>143</v>
      </c>
      <c r="M51" s="58">
        <v>0</v>
      </c>
      <c r="N51" s="8"/>
      <c r="O51" s="9" t="s">
        <v>73</v>
      </c>
      <c r="P51" s="8" t="s">
        <v>145</v>
      </c>
      <c r="Q51" s="67">
        <f t="shared" si="1"/>
        <v>0</v>
      </c>
      <c r="R51" s="9" t="s">
        <v>784</v>
      </c>
      <c r="S51" s="9" t="s">
        <v>730</v>
      </c>
      <c r="T51" s="8"/>
      <c r="U51" s="9"/>
      <c r="V51" s="8" t="s">
        <v>320</v>
      </c>
      <c r="W51" s="8" t="s">
        <v>320</v>
      </c>
      <c r="X51" s="9" t="s">
        <v>41</v>
      </c>
    </row>
    <row r="52" spans="1:24" x14ac:dyDescent="0.15">
      <c r="A52" s="9" t="s">
        <v>31</v>
      </c>
      <c r="B52" s="9" t="s">
        <v>30</v>
      </c>
      <c r="C52" s="9" t="s">
        <v>32</v>
      </c>
      <c r="D52" s="9" t="s">
        <v>95</v>
      </c>
      <c r="E52" s="5" t="str">
        <f t="shared" si="2"/>
        <v>2017-01-01</v>
      </c>
      <c r="F52" s="9" t="s">
        <v>68</v>
      </c>
      <c r="G52" s="8"/>
      <c r="H52" s="8"/>
      <c r="I52" s="9" t="s">
        <v>40</v>
      </c>
      <c r="J52" s="9">
        <v>5</v>
      </c>
      <c r="K52" s="8"/>
      <c r="L52" s="9" t="s">
        <v>144</v>
      </c>
      <c r="M52" s="58">
        <v>1</v>
      </c>
      <c r="N52" s="8"/>
      <c r="O52" s="9" t="s">
        <v>73</v>
      </c>
      <c r="P52" s="8" t="s">
        <v>145</v>
      </c>
      <c r="Q52" s="67">
        <f t="shared" si="1"/>
        <v>1</v>
      </c>
      <c r="R52" s="9" t="s">
        <v>784</v>
      </c>
      <c r="S52" s="9" t="s">
        <v>730</v>
      </c>
      <c r="T52" s="8"/>
      <c r="U52" s="9"/>
      <c r="V52" s="8" t="s">
        <v>320</v>
      </c>
      <c r="W52" s="8" t="s">
        <v>320</v>
      </c>
      <c r="X52" s="9" t="s">
        <v>41</v>
      </c>
    </row>
    <row r="53" spans="1:24" x14ac:dyDescent="0.15">
      <c r="A53" s="9" t="s">
        <v>31</v>
      </c>
      <c r="B53" s="9" t="s">
        <v>30</v>
      </c>
      <c r="C53" s="9" t="s">
        <v>32</v>
      </c>
      <c r="D53" s="9" t="s">
        <v>71</v>
      </c>
      <c r="E53" s="5" t="str">
        <f t="shared" si="2"/>
        <v>2017-01-01</v>
      </c>
      <c r="F53" s="9" t="s">
        <v>68</v>
      </c>
      <c r="G53" s="8"/>
      <c r="H53" s="8"/>
      <c r="I53" s="9" t="s">
        <v>40</v>
      </c>
      <c r="J53" s="9">
        <v>5</v>
      </c>
      <c r="K53" s="8"/>
      <c r="L53" s="9" t="s">
        <v>147</v>
      </c>
      <c r="M53" s="58">
        <v>9</v>
      </c>
      <c r="N53" s="8"/>
      <c r="O53" s="9" t="s">
        <v>73</v>
      </c>
      <c r="P53" s="8" t="s">
        <v>146</v>
      </c>
      <c r="Q53" s="67">
        <f t="shared" si="1"/>
        <v>9</v>
      </c>
      <c r="R53" s="9" t="s">
        <v>784</v>
      </c>
      <c r="S53" s="9" t="s">
        <v>730</v>
      </c>
      <c r="T53" s="8"/>
      <c r="U53" s="9"/>
      <c r="V53" s="8" t="s">
        <v>320</v>
      </c>
      <c r="W53" s="8" t="s">
        <v>320</v>
      </c>
      <c r="X53" s="9" t="s">
        <v>41</v>
      </c>
    </row>
    <row r="54" spans="1:24" x14ac:dyDescent="0.15">
      <c r="A54" s="9" t="s">
        <v>31</v>
      </c>
      <c r="B54" s="9" t="s">
        <v>30</v>
      </c>
      <c r="C54" s="9" t="s">
        <v>32</v>
      </c>
      <c r="D54" s="9" t="s">
        <v>76</v>
      </c>
      <c r="E54" s="5" t="str">
        <f t="shared" si="2"/>
        <v>2017-01-01</v>
      </c>
      <c r="F54" s="9" t="s">
        <v>68</v>
      </c>
      <c r="G54" s="8"/>
      <c r="H54" s="8"/>
      <c r="I54" s="9" t="s">
        <v>40</v>
      </c>
      <c r="J54" s="9">
        <v>5</v>
      </c>
      <c r="K54" s="8"/>
      <c r="L54" s="9" t="s">
        <v>148</v>
      </c>
      <c r="M54" s="58">
        <v>0</v>
      </c>
      <c r="N54" s="8"/>
      <c r="O54" s="9" t="s">
        <v>73</v>
      </c>
      <c r="P54" s="8" t="s">
        <v>146</v>
      </c>
      <c r="Q54" s="67">
        <f t="shared" si="1"/>
        <v>0</v>
      </c>
      <c r="R54" s="9" t="s">
        <v>784</v>
      </c>
      <c r="S54" s="9" t="s">
        <v>730</v>
      </c>
      <c r="T54" s="8"/>
      <c r="U54" s="9"/>
      <c r="V54" s="8" t="s">
        <v>320</v>
      </c>
      <c r="W54" s="8" t="s">
        <v>320</v>
      </c>
      <c r="X54" s="9" t="s">
        <v>41</v>
      </c>
    </row>
    <row r="55" spans="1:24" x14ac:dyDescent="0.15">
      <c r="A55" s="9" t="s">
        <v>31</v>
      </c>
      <c r="B55" s="9" t="s">
        <v>30</v>
      </c>
      <c r="C55" s="9" t="s">
        <v>32</v>
      </c>
      <c r="D55" s="9" t="s">
        <v>78</v>
      </c>
      <c r="E55" s="5" t="str">
        <f t="shared" si="2"/>
        <v>2017-01-01</v>
      </c>
      <c r="F55" s="9" t="s">
        <v>68</v>
      </c>
      <c r="G55" s="8"/>
      <c r="H55" s="8"/>
      <c r="I55" s="9" t="s">
        <v>40</v>
      </c>
      <c r="J55" s="9">
        <v>5</v>
      </c>
      <c r="K55" s="8"/>
      <c r="L55" s="9" t="s">
        <v>149</v>
      </c>
      <c r="M55" s="58">
        <v>0</v>
      </c>
      <c r="N55" s="8"/>
      <c r="O55" s="9" t="s">
        <v>73</v>
      </c>
      <c r="P55" s="8" t="s">
        <v>146</v>
      </c>
      <c r="Q55" s="67">
        <f t="shared" si="1"/>
        <v>0</v>
      </c>
      <c r="R55" s="9" t="s">
        <v>784</v>
      </c>
      <c r="S55" s="9" t="s">
        <v>730</v>
      </c>
      <c r="T55" s="8"/>
      <c r="U55" s="9"/>
      <c r="V55" s="8" t="s">
        <v>320</v>
      </c>
      <c r="W55" s="8" t="s">
        <v>320</v>
      </c>
      <c r="X55" s="9" t="s">
        <v>41</v>
      </c>
    </row>
    <row r="56" spans="1:24" x14ac:dyDescent="0.15">
      <c r="A56" s="9" t="s">
        <v>31</v>
      </c>
      <c r="B56" s="9" t="s">
        <v>30</v>
      </c>
      <c r="C56" s="9" t="s">
        <v>32</v>
      </c>
      <c r="D56" s="9" t="s">
        <v>80</v>
      </c>
      <c r="E56" s="5" t="str">
        <f t="shared" si="2"/>
        <v>2017-01-01</v>
      </c>
      <c r="F56" s="9" t="s">
        <v>68</v>
      </c>
      <c r="G56" s="8"/>
      <c r="H56" s="8"/>
      <c r="I56" s="9" t="s">
        <v>40</v>
      </c>
      <c r="J56" s="9">
        <v>5</v>
      </c>
      <c r="K56" s="8"/>
      <c r="L56" s="9" t="s">
        <v>150</v>
      </c>
      <c r="M56" s="58">
        <v>0</v>
      </c>
      <c r="N56" s="8"/>
      <c r="O56" s="9" t="s">
        <v>73</v>
      </c>
      <c r="P56" s="8" t="s">
        <v>146</v>
      </c>
      <c r="Q56" s="67">
        <f t="shared" si="1"/>
        <v>0</v>
      </c>
      <c r="R56" s="9" t="s">
        <v>784</v>
      </c>
      <c r="S56" s="9" t="s">
        <v>730</v>
      </c>
      <c r="T56" s="8"/>
      <c r="U56" s="9"/>
      <c r="V56" s="8" t="s">
        <v>320</v>
      </c>
      <c r="W56" s="8" t="s">
        <v>320</v>
      </c>
      <c r="X56" s="9" t="s">
        <v>41</v>
      </c>
    </row>
    <row r="57" spans="1:24" x14ac:dyDescent="0.15">
      <c r="A57" s="9" t="s">
        <v>31</v>
      </c>
      <c r="B57" s="9" t="s">
        <v>30</v>
      </c>
      <c r="C57" s="9" t="s">
        <v>32</v>
      </c>
      <c r="D57" s="9" t="s">
        <v>95</v>
      </c>
      <c r="E57" s="5" t="str">
        <f t="shared" si="2"/>
        <v>2017-01-01</v>
      </c>
      <c r="F57" s="9" t="s">
        <v>68</v>
      </c>
      <c r="G57" s="8"/>
      <c r="H57" s="8"/>
      <c r="I57" s="9" t="s">
        <v>40</v>
      </c>
      <c r="J57" s="9">
        <v>5</v>
      </c>
      <c r="K57" s="8"/>
      <c r="L57" s="9" t="s">
        <v>151</v>
      </c>
      <c r="M57" s="58">
        <v>8</v>
      </c>
      <c r="N57" s="8"/>
      <c r="O57" s="9" t="s">
        <v>73</v>
      </c>
      <c r="P57" s="8" t="s">
        <v>146</v>
      </c>
      <c r="Q57" s="67">
        <f t="shared" ref="Q57:Q78" si="3">M57</f>
        <v>8</v>
      </c>
      <c r="R57" s="9" t="s">
        <v>784</v>
      </c>
      <c r="S57" s="9" t="s">
        <v>730</v>
      </c>
      <c r="T57" s="8"/>
      <c r="U57" s="9"/>
      <c r="V57" s="8" t="s">
        <v>320</v>
      </c>
      <c r="W57" s="8" t="s">
        <v>320</v>
      </c>
      <c r="X57" s="9" t="s">
        <v>41</v>
      </c>
    </row>
    <row r="58" spans="1:24" x14ac:dyDescent="0.15">
      <c r="A58" s="9" t="s">
        <v>31</v>
      </c>
      <c r="B58" s="9" t="s">
        <v>30</v>
      </c>
      <c r="C58" s="9" t="s">
        <v>32</v>
      </c>
      <c r="D58" s="9" t="s">
        <v>71</v>
      </c>
      <c r="E58" s="5" t="str">
        <f t="shared" si="2"/>
        <v>2017-01-01</v>
      </c>
      <c r="F58" s="9" t="s">
        <v>68</v>
      </c>
      <c r="G58" s="8"/>
      <c r="H58" s="8"/>
      <c r="I58" s="9" t="s">
        <v>40</v>
      </c>
      <c r="J58" s="9">
        <v>5</v>
      </c>
      <c r="K58" s="8"/>
      <c r="L58" s="9" t="s">
        <v>153</v>
      </c>
      <c r="M58" s="58">
        <v>2</v>
      </c>
      <c r="N58" s="8"/>
      <c r="O58" s="9" t="s">
        <v>73</v>
      </c>
      <c r="P58" s="8" t="s">
        <v>774</v>
      </c>
      <c r="Q58" s="67">
        <f t="shared" si="3"/>
        <v>2</v>
      </c>
      <c r="R58" s="9" t="s">
        <v>784</v>
      </c>
      <c r="S58" s="9" t="s">
        <v>730</v>
      </c>
      <c r="T58" s="8"/>
      <c r="U58" s="9"/>
      <c r="V58" s="8" t="s">
        <v>320</v>
      </c>
      <c r="W58" s="8" t="s">
        <v>320</v>
      </c>
      <c r="X58" s="9" t="s">
        <v>41</v>
      </c>
    </row>
    <row r="59" spans="1:24" x14ac:dyDescent="0.15">
      <c r="A59" s="9" t="s">
        <v>31</v>
      </c>
      <c r="B59" s="9" t="s">
        <v>30</v>
      </c>
      <c r="C59" s="9" t="s">
        <v>32</v>
      </c>
      <c r="D59" s="9" t="s">
        <v>71</v>
      </c>
      <c r="E59" s="5" t="str">
        <f t="shared" si="2"/>
        <v>2017-01-01</v>
      </c>
      <c r="F59" s="9" t="s">
        <v>68</v>
      </c>
      <c r="G59" s="8"/>
      <c r="H59" s="8"/>
      <c r="I59" s="9" t="s">
        <v>40</v>
      </c>
      <c r="J59" s="9">
        <v>5</v>
      </c>
      <c r="K59" s="8"/>
      <c r="L59" s="9" t="s">
        <v>155</v>
      </c>
      <c r="M59" s="58">
        <v>35</v>
      </c>
      <c r="N59" s="8"/>
      <c r="O59" s="9" t="s">
        <v>73</v>
      </c>
      <c r="P59" s="8" t="s">
        <v>154</v>
      </c>
      <c r="Q59" s="67">
        <f t="shared" si="3"/>
        <v>35</v>
      </c>
      <c r="R59" s="9" t="s">
        <v>784</v>
      </c>
      <c r="S59" s="9" t="s">
        <v>730</v>
      </c>
      <c r="T59" s="8"/>
      <c r="U59" s="9"/>
      <c r="V59" s="8" t="s">
        <v>320</v>
      </c>
      <c r="W59" s="8" t="s">
        <v>320</v>
      </c>
      <c r="X59" s="9" t="s">
        <v>41</v>
      </c>
    </row>
    <row r="60" spans="1:24" x14ac:dyDescent="0.15">
      <c r="A60" s="9" t="s">
        <v>31</v>
      </c>
      <c r="B60" s="9" t="s">
        <v>30</v>
      </c>
      <c r="C60" s="9" t="s">
        <v>32</v>
      </c>
      <c r="D60" s="9" t="s">
        <v>71</v>
      </c>
      <c r="E60" s="5" t="str">
        <f t="shared" si="2"/>
        <v>2017-01-01</v>
      </c>
      <c r="F60" s="9" t="s">
        <v>68</v>
      </c>
      <c r="G60" s="8"/>
      <c r="H60" s="8"/>
      <c r="I60" s="9" t="s">
        <v>40</v>
      </c>
      <c r="J60" s="9">
        <v>5</v>
      </c>
      <c r="K60" s="8"/>
      <c r="L60" s="9" t="s">
        <v>157</v>
      </c>
      <c r="M60" s="58">
        <v>1330</v>
      </c>
      <c r="N60" s="8"/>
      <c r="O60" s="9" t="s">
        <v>73</v>
      </c>
      <c r="P60" s="8" t="s">
        <v>156</v>
      </c>
      <c r="Q60" s="67">
        <f t="shared" si="3"/>
        <v>1330</v>
      </c>
      <c r="R60" s="9" t="s">
        <v>784</v>
      </c>
      <c r="S60" s="9" t="s">
        <v>730</v>
      </c>
      <c r="T60" s="8"/>
      <c r="U60" s="9"/>
      <c r="V60" s="8" t="s">
        <v>320</v>
      </c>
      <c r="W60" s="8" t="s">
        <v>320</v>
      </c>
      <c r="X60" s="9" t="s">
        <v>41</v>
      </c>
    </row>
    <row r="61" spans="1:24" x14ac:dyDescent="0.15">
      <c r="A61" s="11" t="s">
        <v>31</v>
      </c>
      <c r="B61" s="11" t="s">
        <v>30</v>
      </c>
      <c r="C61" s="11" t="s">
        <v>32</v>
      </c>
      <c r="D61" s="11" t="s">
        <v>71</v>
      </c>
      <c r="E61" s="5" t="str">
        <f t="shared" si="2"/>
        <v>2016-01-01</v>
      </c>
      <c r="F61" s="11" t="s">
        <v>69</v>
      </c>
      <c r="G61" s="10"/>
      <c r="H61" s="10"/>
      <c r="I61" s="11" t="s">
        <v>40</v>
      </c>
      <c r="J61" s="11">
        <v>5</v>
      </c>
      <c r="K61" s="10"/>
      <c r="L61" s="11" t="s">
        <v>135</v>
      </c>
      <c r="M61" s="59">
        <v>26</v>
      </c>
      <c r="N61" s="10"/>
      <c r="O61" s="11" t="s">
        <v>73</v>
      </c>
      <c r="P61" s="10" t="s">
        <v>152</v>
      </c>
      <c r="Q61" s="68">
        <f t="shared" si="3"/>
        <v>26</v>
      </c>
      <c r="R61" s="11" t="s">
        <v>784</v>
      </c>
      <c r="S61" s="11" t="s">
        <v>730</v>
      </c>
      <c r="T61" s="10"/>
      <c r="U61" s="11"/>
      <c r="V61" s="10" t="s">
        <v>320</v>
      </c>
      <c r="W61" s="10" t="s">
        <v>320</v>
      </c>
      <c r="X61" s="11" t="s">
        <v>41</v>
      </c>
    </row>
    <row r="62" spans="1:24" x14ac:dyDescent="0.15">
      <c r="A62" s="11" t="s">
        <v>31</v>
      </c>
      <c r="B62" s="11" t="s">
        <v>30</v>
      </c>
      <c r="C62" s="11" t="s">
        <v>32</v>
      </c>
      <c r="D62" s="11" t="s">
        <v>76</v>
      </c>
      <c r="E62" s="5" t="str">
        <f t="shared" si="2"/>
        <v>2016-01-01</v>
      </c>
      <c r="F62" s="11" t="s">
        <v>69</v>
      </c>
      <c r="G62" s="10"/>
      <c r="H62" s="10"/>
      <c r="I62" s="11" t="s">
        <v>40</v>
      </c>
      <c r="J62" s="11">
        <v>5</v>
      </c>
      <c r="K62" s="10"/>
      <c r="L62" s="11" t="s">
        <v>136</v>
      </c>
      <c r="M62" s="59">
        <v>2</v>
      </c>
      <c r="N62" s="10"/>
      <c r="O62" s="11" t="s">
        <v>73</v>
      </c>
      <c r="P62" s="10" t="s">
        <v>152</v>
      </c>
      <c r="Q62" s="68">
        <f t="shared" si="3"/>
        <v>2</v>
      </c>
      <c r="R62" s="11" t="s">
        <v>784</v>
      </c>
      <c r="S62" s="11" t="s">
        <v>730</v>
      </c>
      <c r="T62" s="10"/>
      <c r="U62" s="11"/>
      <c r="V62" s="10" t="s">
        <v>320</v>
      </c>
      <c r="W62" s="10" t="s">
        <v>320</v>
      </c>
      <c r="X62" s="11" t="s">
        <v>41</v>
      </c>
    </row>
    <row r="63" spans="1:24" x14ac:dyDescent="0.15">
      <c r="A63" s="11" t="s">
        <v>31</v>
      </c>
      <c r="B63" s="11" t="s">
        <v>30</v>
      </c>
      <c r="C63" s="11" t="s">
        <v>32</v>
      </c>
      <c r="D63" s="11" t="s">
        <v>78</v>
      </c>
      <c r="E63" s="5" t="str">
        <f t="shared" si="2"/>
        <v>2016-01-01</v>
      </c>
      <c r="F63" s="11" t="s">
        <v>69</v>
      </c>
      <c r="G63" s="10"/>
      <c r="H63" s="10"/>
      <c r="I63" s="11" t="s">
        <v>40</v>
      </c>
      <c r="J63" s="11">
        <v>5</v>
      </c>
      <c r="K63" s="10"/>
      <c r="L63" s="11" t="s">
        <v>137</v>
      </c>
      <c r="M63" s="59">
        <v>3</v>
      </c>
      <c r="N63" s="10"/>
      <c r="O63" s="11" t="s">
        <v>73</v>
      </c>
      <c r="P63" s="10" t="s">
        <v>152</v>
      </c>
      <c r="Q63" s="68">
        <f t="shared" si="3"/>
        <v>3</v>
      </c>
      <c r="R63" s="11" t="s">
        <v>784</v>
      </c>
      <c r="S63" s="11" t="s">
        <v>730</v>
      </c>
      <c r="T63" s="10"/>
      <c r="U63" s="11"/>
      <c r="V63" s="10" t="s">
        <v>320</v>
      </c>
      <c r="W63" s="10" t="s">
        <v>320</v>
      </c>
      <c r="X63" s="11" t="s">
        <v>41</v>
      </c>
    </row>
    <row r="64" spans="1:24" x14ac:dyDescent="0.15">
      <c r="A64" s="11" t="s">
        <v>31</v>
      </c>
      <c r="B64" s="11" t="s">
        <v>30</v>
      </c>
      <c r="C64" s="11" t="s">
        <v>32</v>
      </c>
      <c r="D64" s="11" t="s">
        <v>80</v>
      </c>
      <c r="E64" s="5" t="str">
        <f t="shared" si="2"/>
        <v>2016-01-01</v>
      </c>
      <c r="F64" s="11" t="s">
        <v>69</v>
      </c>
      <c r="G64" s="10"/>
      <c r="H64" s="10"/>
      <c r="I64" s="11" t="s">
        <v>40</v>
      </c>
      <c r="J64" s="11">
        <v>5</v>
      </c>
      <c r="K64" s="10"/>
      <c r="L64" s="11" t="s">
        <v>138</v>
      </c>
      <c r="M64" s="59">
        <v>1</v>
      </c>
      <c r="N64" s="10"/>
      <c r="O64" s="11" t="s">
        <v>73</v>
      </c>
      <c r="P64" s="10" t="s">
        <v>152</v>
      </c>
      <c r="Q64" s="68">
        <f t="shared" si="3"/>
        <v>1</v>
      </c>
      <c r="R64" s="11" t="s">
        <v>784</v>
      </c>
      <c r="S64" s="11" t="s">
        <v>730</v>
      </c>
      <c r="T64" s="10"/>
      <c r="U64" s="11"/>
      <c r="V64" s="10" t="s">
        <v>320</v>
      </c>
      <c r="W64" s="10" t="s">
        <v>320</v>
      </c>
      <c r="X64" s="11" t="s">
        <v>41</v>
      </c>
    </row>
    <row r="65" spans="1:24" x14ac:dyDescent="0.15">
      <c r="A65" s="11" t="s">
        <v>31</v>
      </c>
      <c r="B65" s="11" t="s">
        <v>30</v>
      </c>
      <c r="C65" s="11" t="s">
        <v>32</v>
      </c>
      <c r="D65" s="11" t="s">
        <v>95</v>
      </c>
      <c r="E65" s="5" t="str">
        <f t="shared" si="2"/>
        <v>2016-01-01</v>
      </c>
      <c r="F65" s="11" t="s">
        <v>69</v>
      </c>
      <c r="G65" s="10"/>
      <c r="H65" s="10"/>
      <c r="I65" s="11" t="s">
        <v>40</v>
      </c>
      <c r="J65" s="11">
        <v>5</v>
      </c>
      <c r="K65" s="10"/>
      <c r="L65" s="11" t="s">
        <v>139</v>
      </c>
      <c r="M65" s="59">
        <v>20</v>
      </c>
      <c r="N65" s="10"/>
      <c r="O65" s="11" t="s">
        <v>73</v>
      </c>
      <c r="P65" s="10" t="s">
        <v>152</v>
      </c>
      <c r="Q65" s="68">
        <f t="shared" si="3"/>
        <v>20</v>
      </c>
      <c r="R65" s="11" t="s">
        <v>784</v>
      </c>
      <c r="S65" s="11" t="s">
        <v>730</v>
      </c>
      <c r="T65" s="10"/>
      <c r="U65" s="11"/>
      <c r="V65" s="10" t="s">
        <v>320</v>
      </c>
      <c r="W65" s="10" t="s">
        <v>320</v>
      </c>
      <c r="X65" s="11" t="s">
        <v>41</v>
      </c>
    </row>
    <row r="66" spans="1:24" x14ac:dyDescent="0.15">
      <c r="A66" s="11" t="s">
        <v>31</v>
      </c>
      <c r="B66" s="11" t="s">
        <v>30</v>
      </c>
      <c r="C66" s="11" t="s">
        <v>32</v>
      </c>
      <c r="D66" s="11" t="s">
        <v>71</v>
      </c>
      <c r="E66" s="5" t="str">
        <f t="shared" ref="E66:E97" si="4">_xlfn.CONCAT(SUBSTITUTE(F66,"FY","20"),"-01-01")</f>
        <v>2016-01-01</v>
      </c>
      <c r="F66" s="11" t="s">
        <v>69</v>
      </c>
      <c r="G66" s="10"/>
      <c r="H66" s="10"/>
      <c r="I66" s="11" t="s">
        <v>40</v>
      </c>
      <c r="J66" s="11">
        <v>5</v>
      </c>
      <c r="K66" s="10"/>
      <c r="L66" s="11" t="s">
        <v>140</v>
      </c>
      <c r="M66" s="59">
        <v>2</v>
      </c>
      <c r="N66" s="10"/>
      <c r="O66" s="11" t="s">
        <v>73</v>
      </c>
      <c r="P66" s="10" t="s">
        <v>145</v>
      </c>
      <c r="Q66" s="68">
        <f t="shared" si="3"/>
        <v>2</v>
      </c>
      <c r="R66" s="11" t="s">
        <v>784</v>
      </c>
      <c r="S66" s="11" t="s">
        <v>730</v>
      </c>
      <c r="T66" s="10"/>
      <c r="U66" s="11"/>
      <c r="V66" s="10" t="s">
        <v>320</v>
      </c>
      <c r="W66" s="10" t="s">
        <v>320</v>
      </c>
      <c r="X66" s="11" t="s">
        <v>41</v>
      </c>
    </row>
    <row r="67" spans="1:24" x14ac:dyDescent="0.15">
      <c r="A67" s="11" t="s">
        <v>31</v>
      </c>
      <c r="B67" s="11" t="s">
        <v>30</v>
      </c>
      <c r="C67" s="11" t="s">
        <v>32</v>
      </c>
      <c r="D67" s="11" t="s">
        <v>76</v>
      </c>
      <c r="E67" s="5" t="str">
        <f t="shared" si="4"/>
        <v>2016-01-01</v>
      </c>
      <c r="F67" s="11" t="s">
        <v>69</v>
      </c>
      <c r="G67" s="10"/>
      <c r="H67" s="10"/>
      <c r="I67" s="11" t="s">
        <v>40</v>
      </c>
      <c r="J67" s="11">
        <v>5</v>
      </c>
      <c r="K67" s="10"/>
      <c r="L67" s="11" t="s">
        <v>141</v>
      </c>
      <c r="M67" s="59">
        <v>1</v>
      </c>
      <c r="N67" s="10"/>
      <c r="O67" s="11" t="s">
        <v>73</v>
      </c>
      <c r="P67" s="10" t="s">
        <v>145</v>
      </c>
      <c r="Q67" s="68">
        <f t="shared" si="3"/>
        <v>1</v>
      </c>
      <c r="R67" s="11" t="s">
        <v>784</v>
      </c>
      <c r="S67" s="11" t="s">
        <v>730</v>
      </c>
      <c r="T67" s="10"/>
      <c r="U67" s="11"/>
      <c r="V67" s="10" t="s">
        <v>320</v>
      </c>
      <c r="W67" s="10" t="s">
        <v>320</v>
      </c>
      <c r="X67" s="11" t="s">
        <v>41</v>
      </c>
    </row>
    <row r="68" spans="1:24" x14ac:dyDescent="0.15">
      <c r="A68" s="11" t="s">
        <v>31</v>
      </c>
      <c r="B68" s="11" t="s">
        <v>30</v>
      </c>
      <c r="C68" s="11" t="s">
        <v>32</v>
      </c>
      <c r="D68" s="11" t="s">
        <v>78</v>
      </c>
      <c r="E68" s="5" t="str">
        <f t="shared" si="4"/>
        <v>2016-01-01</v>
      </c>
      <c r="F68" s="11" t="s">
        <v>69</v>
      </c>
      <c r="G68" s="10"/>
      <c r="H68" s="10"/>
      <c r="I68" s="11" t="s">
        <v>40</v>
      </c>
      <c r="J68" s="11">
        <v>5</v>
      </c>
      <c r="K68" s="10"/>
      <c r="L68" s="11" t="s">
        <v>142</v>
      </c>
      <c r="M68" s="59">
        <v>0</v>
      </c>
      <c r="N68" s="10"/>
      <c r="O68" s="11" t="s">
        <v>73</v>
      </c>
      <c r="P68" s="10" t="s">
        <v>145</v>
      </c>
      <c r="Q68" s="68">
        <f t="shared" si="3"/>
        <v>0</v>
      </c>
      <c r="R68" s="11" t="s">
        <v>784</v>
      </c>
      <c r="S68" s="11" t="s">
        <v>730</v>
      </c>
      <c r="T68" s="10"/>
      <c r="U68" s="11"/>
      <c r="V68" s="10" t="s">
        <v>320</v>
      </c>
      <c r="W68" s="10" t="s">
        <v>320</v>
      </c>
      <c r="X68" s="11" t="s">
        <v>41</v>
      </c>
    </row>
    <row r="69" spans="1:24" x14ac:dyDescent="0.15">
      <c r="A69" s="11" t="s">
        <v>31</v>
      </c>
      <c r="B69" s="11" t="s">
        <v>30</v>
      </c>
      <c r="C69" s="11" t="s">
        <v>32</v>
      </c>
      <c r="D69" s="11" t="s">
        <v>80</v>
      </c>
      <c r="E69" s="5" t="str">
        <f t="shared" si="4"/>
        <v>2016-01-01</v>
      </c>
      <c r="F69" s="11" t="s">
        <v>69</v>
      </c>
      <c r="G69" s="10"/>
      <c r="H69" s="10"/>
      <c r="I69" s="11" t="s">
        <v>40</v>
      </c>
      <c r="J69" s="11">
        <v>5</v>
      </c>
      <c r="K69" s="10"/>
      <c r="L69" s="11" t="s">
        <v>143</v>
      </c>
      <c r="M69" s="59">
        <v>0</v>
      </c>
      <c r="N69" s="10"/>
      <c r="O69" s="11" t="s">
        <v>73</v>
      </c>
      <c r="P69" s="10" t="s">
        <v>145</v>
      </c>
      <c r="Q69" s="68">
        <f t="shared" si="3"/>
        <v>0</v>
      </c>
      <c r="R69" s="11" t="s">
        <v>784</v>
      </c>
      <c r="S69" s="11" t="s">
        <v>730</v>
      </c>
      <c r="T69" s="10"/>
      <c r="U69" s="11"/>
      <c r="V69" s="10" t="s">
        <v>320</v>
      </c>
      <c r="W69" s="10" t="s">
        <v>320</v>
      </c>
      <c r="X69" s="11" t="s">
        <v>41</v>
      </c>
    </row>
    <row r="70" spans="1:24" x14ac:dyDescent="0.15">
      <c r="A70" s="11" t="s">
        <v>31</v>
      </c>
      <c r="B70" s="11" t="s">
        <v>30</v>
      </c>
      <c r="C70" s="11" t="s">
        <v>32</v>
      </c>
      <c r="D70" s="11" t="s">
        <v>95</v>
      </c>
      <c r="E70" s="5" t="str">
        <f t="shared" si="4"/>
        <v>2016-01-01</v>
      </c>
      <c r="F70" s="11" t="s">
        <v>69</v>
      </c>
      <c r="G70" s="10"/>
      <c r="H70" s="10"/>
      <c r="I70" s="11" t="s">
        <v>40</v>
      </c>
      <c r="J70" s="11">
        <v>5</v>
      </c>
      <c r="K70" s="10"/>
      <c r="L70" s="11" t="s">
        <v>144</v>
      </c>
      <c r="M70" s="59">
        <v>1</v>
      </c>
      <c r="N70" s="10"/>
      <c r="O70" s="11" t="s">
        <v>73</v>
      </c>
      <c r="P70" s="10" t="s">
        <v>145</v>
      </c>
      <c r="Q70" s="68">
        <f t="shared" si="3"/>
        <v>1</v>
      </c>
      <c r="R70" s="11" t="s">
        <v>784</v>
      </c>
      <c r="S70" s="11" t="s">
        <v>730</v>
      </c>
      <c r="T70" s="10"/>
      <c r="U70" s="11"/>
      <c r="V70" s="10" t="s">
        <v>320</v>
      </c>
      <c r="W70" s="10" t="s">
        <v>320</v>
      </c>
      <c r="X70" s="11" t="s">
        <v>41</v>
      </c>
    </row>
    <row r="71" spans="1:24" x14ac:dyDescent="0.15">
      <c r="A71" s="11" t="s">
        <v>31</v>
      </c>
      <c r="B71" s="11" t="s">
        <v>30</v>
      </c>
      <c r="C71" s="11" t="s">
        <v>32</v>
      </c>
      <c r="D71" s="11" t="s">
        <v>71</v>
      </c>
      <c r="E71" s="5" t="str">
        <f t="shared" si="4"/>
        <v>2016-01-01</v>
      </c>
      <c r="F71" s="11" t="s">
        <v>69</v>
      </c>
      <c r="G71" s="10"/>
      <c r="H71" s="10"/>
      <c r="I71" s="11" t="s">
        <v>40</v>
      </c>
      <c r="J71" s="11">
        <v>5</v>
      </c>
      <c r="K71" s="10"/>
      <c r="L71" s="11" t="s">
        <v>147</v>
      </c>
      <c r="M71" s="59">
        <v>10</v>
      </c>
      <c r="N71" s="10"/>
      <c r="O71" s="11" t="s">
        <v>73</v>
      </c>
      <c r="P71" s="10" t="s">
        <v>146</v>
      </c>
      <c r="Q71" s="68">
        <f t="shared" si="3"/>
        <v>10</v>
      </c>
      <c r="R71" s="11" t="s">
        <v>784</v>
      </c>
      <c r="S71" s="11" t="s">
        <v>730</v>
      </c>
      <c r="T71" s="10"/>
      <c r="U71" s="11"/>
      <c r="V71" s="10" t="s">
        <v>320</v>
      </c>
      <c r="W71" s="10" t="s">
        <v>320</v>
      </c>
      <c r="X71" s="11" t="s">
        <v>41</v>
      </c>
    </row>
    <row r="72" spans="1:24" x14ac:dyDescent="0.15">
      <c r="A72" s="11" t="s">
        <v>31</v>
      </c>
      <c r="B72" s="11" t="s">
        <v>30</v>
      </c>
      <c r="C72" s="11" t="s">
        <v>32</v>
      </c>
      <c r="D72" s="11" t="s">
        <v>76</v>
      </c>
      <c r="E72" s="5" t="str">
        <f t="shared" si="4"/>
        <v>2016-01-01</v>
      </c>
      <c r="F72" s="11" t="s">
        <v>69</v>
      </c>
      <c r="G72" s="10"/>
      <c r="H72" s="10"/>
      <c r="I72" s="11" t="s">
        <v>40</v>
      </c>
      <c r="J72" s="11">
        <v>5</v>
      </c>
      <c r="K72" s="10"/>
      <c r="L72" s="11" t="s">
        <v>148</v>
      </c>
      <c r="M72" s="59">
        <v>0</v>
      </c>
      <c r="N72" s="10"/>
      <c r="O72" s="11" t="s">
        <v>73</v>
      </c>
      <c r="P72" s="10" t="s">
        <v>146</v>
      </c>
      <c r="Q72" s="68">
        <f t="shared" si="3"/>
        <v>0</v>
      </c>
      <c r="R72" s="11" t="s">
        <v>784</v>
      </c>
      <c r="S72" s="11" t="s">
        <v>730</v>
      </c>
      <c r="T72" s="10"/>
      <c r="U72" s="11"/>
      <c r="V72" s="10" t="s">
        <v>320</v>
      </c>
      <c r="W72" s="10" t="s">
        <v>320</v>
      </c>
      <c r="X72" s="11" t="s">
        <v>41</v>
      </c>
    </row>
    <row r="73" spans="1:24" x14ac:dyDescent="0.15">
      <c r="A73" s="11" t="s">
        <v>31</v>
      </c>
      <c r="B73" s="11" t="s">
        <v>30</v>
      </c>
      <c r="C73" s="11" t="s">
        <v>32</v>
      </c>
      <c r="D73" s="11" t="s">
        <v>78</v>
      </c>
      <c r="E73" s="5" t="str">
        <f t="shared" si="4"/>
        <v>2016-01-01</v>
      </c>
      <c r="F73" s="11" t="s">
        <v>69</v>
      </c>
      <c r="G73" s="10"/>
      <c r="H73" s="10"/>
      <c r="I73" s="11" t="s">
        <v>40</v>
      </c>
      <c r="J73" s="11">
        <v>5</v>
      </c>
      <c r="K73" s="10"/>
      <c r="L73" s="11" t="s">
        <v>149</v>
      </c>
      <c r="M73" s="59">
        <v>0</v>
      </c>
      <c r="N73" s="10"/>
      <c r="O73" s="11" t="s">
        <v>73</v>
      </c>
      <c r="P73" s="10" t="s">
        <v>146</v>
      </c>
      <c r="Q73" s="68">
        <f t="shared" si="3"/>
        <v>0</v>
      </c>
      <c r="R73" s="11" t="s">
        <v>784</v>
      </c>
      <c r="S73" s="11" t="s">
        <v>730</v>
      </c>
      <c r="T73" s="10"/>
      <c r="U73" s="11"/>
      <c r="V73" s="10" t="s">
        <v>320</v>
      </c>
      <c r="W73" s="10" t="s">
        <v>320</v>
      </c>
      <c r="X73" s="11" t="s">
        <v>41</v>
      </c>
    </row>
    <row r="74" spans="1:24" x14ac:dyDescent="0.15">
      <c r="A74" s="11" t="s">
        <v>31</v>
      </c>
      <c r="B74" s="11" t="s">
        <v>30</v>
      </c>
      <c r="C74" s="11" t="s">
        <v>32</v>
      </c>
      <c r="D74" s="11" t="s">
        <v>80</v>
      </c>
      <c r="E74" s="5" t="str">
        <f t="shared" si="4"/>
        <v>2016-01-01</v>
      </c>
      <c r="F74" s="11" t="s">
        <v>69</v>
      </c>
      <c r="G74" s="10"/>
      <c r="H74" s="10"/>
      <c r="I74" s="11" t="s">
        <v>40</v>
      </c>
      <c r="J74" s="11">
        <v>5</v>
      </c>
      <c r="K74" s="10"/>
      <c r="L74" s="11" t="s">
        <v>150</v>
      </c>
      <c r="M74" s="59">
        <v>0</v>
      </c>
      <c r="N74" s="10"/>
      <c r="O74" s="11" t="s">
        <v>73</v>
      </c>
      <c r="P74" s="10" t="s">
        <v>146</v>
      </c>
      <c r="Q74" s="68">
        <f t="shared" si="3"/>
        <v>0</v>
      </c>
      <c r="R74" s="11" t="s">
        <v>784</v>
      </c>
      <c r="S74" s="11" t="s">
        <v>730</v>
      </c>
      <c r="T74" s="10"/>
      <c r="U74" s="11"/>
      <c r="V74" s="10" t="s">
        <v>320</v>
      </c>
      <c r="W74" s="10" t="s">
        <v>320</v>
      </c>
      <c r="X74" s="11" t="s">
        <v>41</v>
      </c>
    </row>
    <row r="75" spans="1:24" x14ac:dyDescent="0.15">
      <c r="A75" s="11" t="s">
        <v>31</v>
      </c>
      <c r="B75" s="11" t="s">
        <v>30</v>
      </c>
      <c r="C75" s="11" t="s">
        <v>32</v>
      </c>
      <c r="D75" s="11" t="s">
        <v>95</v>
      </c>
      <c r="E75" s="5" t="str">
        <f t="shared" si="4"/>
        <v>2016-01-01</v>
      </c>
      <c r="F75" s="11" t="s">
        <v>69</v>
      </c>
      <c r="G75" s="10"/>
      <c r="H75" s="10"/>
      <c r="I75" s="11" t="s">
        <v>40</v>
      </c>
      <c r="J75" s="11">
        <v>5</v>
      </c>
      <c r="K75" s="10"/>
      <c r="L75" s="11" t="s">
        <v>151</v>
      </c>
      <c r="M75" s="59">
        <v>10</v>
      </c>
      <c r="N75" s="10"/>
      <c r="O75" s="11" t="s">
        <v>73</v>
      </c>
      <c r="P75" s="10" t="s">
        <v>146</v>
      </c>
      <c r="Q75" s="68">
        <f t="shared" si="3"/>
        <v>10</v>
      </c>
      <c r="R75" s="11" t="s">
        <v>784</v>
      </c>
      <c r="S75" s="11" t="s">
        <v>730</v>
      </c>
      <c r="T75" s="10"/>
      <c r="U75" s="11"/>
      <c r="V75" s="10" t="s">
        <v>320</v>
      </c>
      <c r="W75" s="10" t="s">
        <v>320</v>
      </c>
      <c r="X75" s="11" t="s">
        <v>41</v>
      </c>
    </row>
    <row r="76" spans="1:24" x14ac:dyDescent="0.15">
      <c r="A76" s="11" t="s">
        <v>31</v>
      </c>
      <c r="B76" s="11" t="s">
        <v>30</v>
      </c>
      <c r="C76" s="11" t="s">
        <v>32</v>
      </c>
      <c r="D76" s="11" t="s">
        <v>71</v>
      </c>
      <c r="E76" s="5" t="str">
        <f t="shared" si="4"/>
        <v>2016-01-01</v>
      </c>
      <c r="F76" s="11" t="s">
        <v>69</v>
      </c>
      <c r="G76" s="10"/>
      <c r="H76" s="10"/>
      <c r="I76" s="11" t="s">
        <v>40</v>
      </c>
      <c r="J76" s="11">
        <v>5</v>
      </c>
      <c r="K76" s="10"/>
      <c r="L76" s="11" t="s">
        <v>153</v>
      </c>
      <c r="M76" s="59">
        <v>2</v>
      </c>
      <c r="N76" s="10"/>
      <c r="O76" s="11" t="s">
        <v>73</v>
      </c>
      <c r="P76" s="10" t="s">
        <v>774</v>
      </c>
      <c r="Q76" s="68">
        <f t="shared" si="3"/>
        <v>2</v>
      </c>
      <c r="R76" s="11" t="s">
        <v>784</v>
      </c>
      <c r="S76" s="11" t="s">
        <v>730</v>
      </c>
      <c r="T76" s="10"/>
      <c r="U76" s="11"/>
      <c r="V76" s="10" t="s">
        <v>320</v>
      </c>
      <c r="W76" s="10" t="s">
        <v>320</v>
      </c>
      <c r="X76" s="11" t="s">
        <v>41</v>
      </c>
    </row>
    <row r="77" spans="1:24" x14ac:dyDescent="0.15">
      <c r="A77" s="11" t="s">
        <v>31</v>
      </c>
      <c r="B77" s="11" t="s">
        <v>30</v>
      </c>
      <c r="C77" s="11" t="s">
        <v>32</v>
      </c>
      <c r="D77" s="11" t="s">
        <v>71</v>
      </c>
      <c r="E77" s="5" t="str">
        <f t="shared" si="4"/>
        <v>2016-01-01</v>
      </c>
      <c r="F77" s="11" t="s">
        <v>69</v>
      </c>
      <c r="G77" s="10"/>
      <c r="H77" s="10"/>
      <c r="I77" s="11" t="s">
        <v>40</v>
      </c>
      <c r="J77" s="11">
        <v>5</v>
      </c>
      <c r="K77" s="10"/>
      <c r="L77" s="11" t="s">
        <v>155</v>
      </c>
      <c r="M77" s="59">
        <v>35</v>
      </c>
      <c r="N77" s="10"/>
      <c r="O77" s="11" t="s">
        <v>73</v>
      </c>
      <c r="P77" s="10" t="s">
        <v>154</v>
      </c>
      <c r="Q77" s="68">
        <f t="shared" si="3"/>
        <v>35</v>
      </c>
      <c r="R77" s="11" t="s">
        <v>784</v>
      </c>
      <c r="S77" s="11" t="s">
        <v>730</v>
      </c>
      <c r="T77" s="10"/>
      <c r="U77" s="11"/>
      <c r="V77" s="10" t="s">
        <v>320</v>
      </c>
      <c r="W77" s="10" t="s">
        <v>320</v>
      </c>
      <c r="X77" s="11" t="s">
        <v>41</v>
      </c>
    </row>
    <row r="78" spans="1:24" x14ac:dyDescent="0.15">
      <c r="A78" s="11" t="s">
        <v>31</v>
      </c>
      <c r="B78" s="11" t="s">
        <v>30</v>
      </c>
      <c r="C78" s="11" t="s">
        <v>32</v>
      </c>
      <c r="D78" s="11" t="s">
        <v>71</v>
      </c>
      <c r="E78" s="5" t="str">
        <f t="shared" si="4"/>
        <v>2016-01-01</v>
      </c>
      <c r="F78" s="11" t="s">
        <v>69</v>
      </c>
      <c r="G78" s="10"/>
      <c r="H78" s="10"/>
      <c r="I78" s="11" t="s">
        <v>40</v>
      </c>
      <c r="J78" s="11">
        <v>5</v>
      </c>
      <c r="K78" s="10"/>
      <c r="L78" s="11" t="s">
        <v>157</v>
      </c>
      <c r="M78" s="59">
        <v>996</v>
      </c>
      <c r="N78" s="10"/>
      <c r="O78" s="11" t="s">
        <v>73</v>
      </c>
      <c r="P78" s="10" t="s">
        <v>156</v>
      </c>
      <c r="Q78" s="68">
        <f t="shared" si="3"/>
        <v>996</v>
      </c>
      <c r="R78" s="11" t="s">
        <v>784</v>
      </c>
      <c r="S78" s="11" t="s">
        <v>730</v>
      </c>
      <c r="T78" s="10"/>
      <c r="U78" s="11"/>
      <c r="V78" s="10" t="s">
        <v>320</v>
      </c>
      <c r="W78" s="10" t="s">
        <v>320</v>
      </c>
      <c r="X78" s="11" t="s">
        <v>41</v>
      </c>
    </row>
    <row r="79" spans="1:24" x14ac:dyDescent="0.15">
      <c r="A79" s="7" t="s">
        <v>295</v>
      </c>
      <c r="B79" s="7" t="s">
        <v>294</v>
      </c>
      <c r="C79" s="7" t="s">
        <v>296</v>
      </c>
      <c r="D79" s="7" t="s">
        <v>299</v>
      </c>
      <c r="E79" s="5" t="str">
        <f t="shared" si="4"/>
        <v>2019-01-01</v>
      </c>
      <c r="F79" s="26" t="s">
        <v>278</v>
      </c>
      <c r="I79" s="7" t="s">
        <v>301</v>
      </c>
      <c r="J79">
        <v>88</v>
      </c>
      <c r="L79" t="s">
        <v>804</v>
      </c>
      <c r="M79" s="27">
        <v>108</v>
      </c>
      <c r="O79" s="26" t="s">
        <v>815</v>
      </c>
      <c r="P79" t="s">
        <v>152</v>
      </c>
      <c r="Q79" s="73">
        <f>M79*1000</f>
        <v>108000</v>
      </c>
      <c r="R79" s="7" t="s">
        <v>784</v>
      </c>
      <c r="S79" t="s">
        <v>731</v>
      </c>
      <c r="T79" t="s">
        <v>670</v>
      </c>
      <c r="U79" s="7" t="s">
        <v>788</v>
      </c>
      <c r="V79" t="s">
        <v>320</v>
      </c>
      <c r="W79" t="s">
        <v>320</v>
      </c>
      <c r="X79" s="26" t="s">
        <v>275</v>
      </c>
    </row>
    <row r="80" spans="1:24" x14ac:dyDescent="0.15">
      <c r="A80" s="7" t="s">
        <v>295</v>
      </c>
      <c r="B80" s="7" t="s">
        <v>294</v>
      </c>
      <c r="C80" s="7" t="s">
        <v>296</v>
      </c>
      <c r="D80" s="7" t="s">
        <v>299</v>
      </c>
      <c r="E80" s="5" t="str">
        <f t="shared" si="4"/>
        <v>2018-01-01</v>
      </c>
      <c r="F80" s="29" t="s">
        <v>36</v>
      </c>
      <c r="I80" s="7" t="s">
        <v>301</v>
      </c>
      <c r="J80">
        <v>88</v>
      </c>
      <c r="L80" t="s">
        <v>804</v>
      </c>
      <c r="M80" s="27">
        <v>111</v>
      </c>
      <c r="O80" s="26" t="s">
        <v>815</v>
      </c>
      <c r="P80" t="s">
        <v>152</v>
      </c>
      <c r="Q80" s="73">
        <f>M80*1000</f>
        <v>111000</v>
      </c>
      <c r="R80" s="7" t="s">
        <v>784</v>
      </c>
      <c r="S80" t="s">
        <v>731</v>
      </c>
      <c r="T80" t="s">
        <v>670</v>
      </c>
      <c r="U80" s="7" t="s">
        <v>788</v>
      </c>
      <c r="V80" t="s">
        <v>320</v>
      </c>
      <c r="W80" t="s">
        <v>320</v>
      </c>
      <c r="X80" s="26" t="s">
        <v>275</v>
      </c>
    </row>
    <row r="81" spans="1:24" x14ac:dyDescent="0.15">
      <c r="A81" s="7" t="s">
        <v>295</v>
      </c>
      <c r="B81" s="7" t="s">
        <v>294</v>
      </c>
      <c r="C81" s="7" t="s">
        <v>296</v>
      </c>
      <c r="D81" s="7" t="s">
        <v>299</v>
      </c>
      <c r="E81" s="5" t="str">
        <f t="shared" si="4"/>
        <v>2017-01-01</v>
      </c>
      <c r="F81" s="30" t="s">
        <v>68</v>
      </c>
      <c r="I81" s="7" t="s">
        <v>301</v>
      </c>
      <c r="J81">
        <v>88</v>
      </c>
      <c r="L81" t="s">
        <v>804</v>
      </c>
      <c r="M81" s="27">
        <v>107</v>
      </c>
      <c r="O81" s="26" t="s">
        <v>815</v>
      </c>
      <c r="P81" t="s">
        <v>152</v>
      </c>
      <c r="Q81" s="73">
        <f>M81*1000</f>
        <v>107000</v>
      </c>
      <c r="R81" s="7" t="s">
        <v>784</v>
      </c>
      <c r="S81" t="s">
        <v>731</v>
      </c>
      <c r="T81" t="s">
        <v>670</v>
      </c>
      <c r="U81" s="7" t="s">
        <v>788</v>
      </c>
      <c r="V81" t="s">
        <v>320</v>
      </c>
      <c r="W81" t="s">
        <v>320</v>
      </c>
      <c r="X81" s="26" t="s">
        <v>275</v>
      </c>
    </row>
    <row r="82" spans="1:24" x14ac:dyDescent="0.15">
      <c r="A82" s="7" t="s">
        <v>295</v>
      </c>
      <c r="B82" s="7" t="s">
        <v>294</v>
      </c>
      <c r="C82" s="7" t="s">
        <v>296</v>
      </c>
      <c r="D82" s="7" t="s">
        <v>299</v>
      </c>
      <c r="E82" s="5" t="str">
        <f t="shared" si="4"/>
        <v>2016-01-01</v>
      </c>
      <c r="F82" s="31" t="s">
        <v>69</v>
      </c>
      <c r="I82" s="7" t="s">
        <v>301</v>
      </c>
      <c r="J82">
        <v>88</v>
      </c>
      <c r="L82" t="s">
        <v>804</v>
      </c>
      <c r="M82" s="27">
        <v>113</v>
      </c>
      <c r="O82" s="26" t="s">
        <v>815</v>
      </c>
      <c r="P82" t="s">
        <v>152</v>
      </c>
      <c r="Q82" s="73">
        <f>M82*1000</f>
        <v>113000</v>
      </c>
      <c r="R82" s="7" t="s">
        <v>784</v>
      </c>
      <c r="S82" t="s">
        <v>731</v>
      </c>
      <c r="T82" t="s">
        <v>670</v>
      </c>
      <c r="U82" s="7" t="s">
        <v>788</v>
      </c>
      <c r="V82" t="s">
        <v>320</v>
      </c>
      <c r="W82" t="s">
        <v>320</v>
      </c>
      <c r="X82" s="26" t="s">
        <v>275</v>
      </c>
    </row>
    <row r="83" spans="1:24" x14ac:dyDescent="0.15">
      <c r="A83" t="s">
        <v>303</v>
      </c>
      <c r="B83" t="s">
        <v>302</v>
      </c>
      <c r="C83" t="s">
        <v>304</v>
      </c>
      <c r="E83" s="5" t="str">
        <f t="shared" si="4"/>
        <v>2019-01-01</v>
      </c>
      <c r="F83" s="10" t="s">
        <v>278</v>
      </c>
      <c r="I83" s="7" t="s">
        <v>308</v>
      </c>
      <c r="L83" t="s">
        <v>340</v>
      </c>
      <c r="M83" s="27">
        <v>14633</v>
      </c>
      <c r="O83" t="s">
        <v>341</v>
      </c>
      <c r="P83" t="s">
        <v>152</v>
      </c>
      <c r="Q83" s="69">
        <f t="shared" ref="Q83:Q91" si="5">M83</f>
        <v>14633</v>
      </c>
      <c r="R83" s="7" t="s">
        <v>784</v>
      </c>
      <c r="S83" t="s">
        <v>321</v>
      </c>
      <c r="T83" s="32" t="s">
        <v>342</v>
      </c>
      <c r="U83" s="7" t="s">
        <v>789</v>
      </c>
      <c r="V83" t="s">
        <v>320</v>
      </c>
      <c r="W83" t="s">
        <v>320</v>
      </c>
      <c r="X83" t="s">
        <v>275</v>
      </c>
    </row>
    <row r="84" spans="1:24" x14ac:dyDescent="0.15">
      <c r="A84" t="s">
        <v>316</v>
      </c>
      <c r="B84" t="s">
        <v>315</v>
      </c>
      <c r="C84" t="s">
        <v>304</v>
      </c>
      <c r="E84" s="5" t="str">
        <f t="shared" si="4"/>
        <v>2019-01-01</v>
      </c>
      <c r="F84" t="s">
        <v>278</v>
      </c>
      <c r="I84" t="s">
        <v>317</v>
      </c>
      <c r="L84" s="19" t="s">
        <v>343</v>
      </c>
      <c r="M84" s="27">
        <v>35747</v>
      </c>
      <c r="O84" t="s">
        <v>789</v>
      </c>
      <c r="P84" t="s">
        <v>152</v>
      </c>
      <c r="Q84" s="74">
        <f t="shared" si="5"/>
        <v>35747</v>
      </c>
      <c r="R84" s="7" t="s">
        <v>784</v>
      </c>
      <c r="S84" t="s">
        <v>321</v>
      </c>
      <c r="T84" t="s">
        <v>342</v>
      </c>
      <c r="U84" s="7" t="s">
        <v>789</v>
      </c>
      <c r="V84" t="s">
        <v>320</v>
      </c>
      <c r="W84" t="s">
        <v>320</v>
      </c>
      <c r="X84" t="s">
        <v>275</v>
      </c>
    </row>
    <row r="85" spans="1:24" x14ac:dyDescent="0.15">
      <c r="A85" t="s">
        <v>316</v>
      </c>
      <c r="B85" t="s">
        <v>315</v>
      </c>
      <c r="C85" t="s">
        <v>304</v>
      </c>
      <c r="E85" s="5" t="str">
        <f t="shared" si="4"/>
        <v>2018-01-01</v>
      </c>
      <c r="F85" t="s">
        <v>36</v>
      </c>
      <c r="I85" t="s">
        <v>317</v>
      </c>
      <c r="L85" s="19" t="s">
        <v>343</v>
      </c>
      <c r="M85" s="27">
        <v>45282</v>
      </c>
      <c r="O85" t="s">
        <v>789</v>
      </c>
      <c r="P85" t="s">
        <v>152</v>
      </c>
      <c r="Q85" s="74">
        <f t="shared" si="5"/>
        <v>45282</v>
      </c>
      <c r="R85" s="7" t="s">
        <v>784</v>
      </c>
      <c r="S85" t="s">
        <v>321</v>
      </c>
      <c r="T85" t="s">
        <v>342</v>
      </c>
      <c r="U85" s="7" t="s">
        <v>789</v>
      </c>
      <c r="V85" t="s">
        <v>320</v>
      </c>
      <c r="W85" t="s">
        <v>320</v>
      </c>
      <c r="X85" t="s">
        <v>275</v>
      </c>
    </row>
    <row r="86" spans="1:24" x14ac:dyDescent="0.15">
      <c r="A86" t="s">
        <v>316</v>
      </c>
      <c r="B86" t="s">
        <v>315</v>
      </c>
      <c r="C86" t="s">
        <v>304</v>
      </c>
      <c r="E86" s="5" t="str">
        <f t="shared" si="4"/>
        <v>2017-01-01</v>
      </c>
      <c r="F86" t="s">
        <v>68</v>
      </c>
      <c r="I86" t="s">
        <v>317</v>
      </c>
      <c r="L86" s="19" t="s">
        <v>343</v>
      </c>
      <c r="M86" s="27">
        <v>47618</v>
      </c>
      <c r="O86" t="s">
        <v>789</v>
      </c>
      <c r="P86" t="s">
        <v>152</v>
      </c>
      <c r="Q86" s="74">
        <f t="shared" si="5"/>
        <v>47618</v>
      </c>
      <c r="R86" s="7" t="s">
        <v>784</v>
      </c>
      <c r="S86" t="s">
        <v>321</v>
      </c>
      <c r="T86" t="s">
        <v>342</v>
      </c>
      <c r="U86" s="7" t="s">
        <v>789</v>
      </c>
      <c r="V86" t="s">
        <v>320</v>
      </c>
      <c r="W86" t="s">
        <v>320</v>
      </c>
      <c r="X86" t="s">
        <v>275</v>
      </c>
    </row>
    <row r="87" spans="1:24" x14ac:dyDescent="0.15">
      <c r="A87" s="7" t="s">
        <v>325</v>
      </c>
      <c r="B87" s="7" t="s">
        <v>324</v>
      </c>
      <c r="C87" s="7" t="s">
        <v>304</v>
      </c>
      <c r="E87" s="5" t="str">
        <f t="shared" si="4"/>
        <v>2020-01-01</v>
      </c>
      <c r="F87" t="s">
        <v>270</v>
      </c>
      <c r="I87" t="s">
        <v>816</v>
      </c>
      <c r="J87">
        <v>61</v>
      </c>
      <c r="L87" t="s">
        <v>735</v>
      </c>
      <c r="M87" s="27">
        <v>4941</v>
      </c>
      <c r="O87" t="s">
        <v>346</v>
      </c>
      <c r="P87" t="s">
        <v>152</v>
      </c>
      <c r="Q87" s="74">
        <f t="shared" si="5"/>
        <v>4941</v>
      </c>
      <c r="R87" s="7" t="s">
        <v>784</v>
      </c>
      <c r="S87" t="s">
        <v>321</v>
      </c>
      <c r="T87" t="s">
        <v>342</v>
      </c>
      <c r="U87" s="7" t="s">
        <v>789</v>
      </c>
      <c r="V87" t="s">
        <v>320</v>
      </c>
      <c r="W87" t="s">
        <v>320</v>
      </c>
      <c r="X87" t="s">
        <v>275</v>
      </c>
    </row>
    <row r="88" spans="1:24" ht="15" x14ac:dyDescent="0.2">
      <c r="A88" s="18" t="s">
        <v>328</v>
      </c>
      <c r="B88" s="18" t="s">
        <v>327</v>
      </c>
      <c r="C88" s="18" t="s">
        <v>304</v>
      </c>
      <c r="E88" s="5" t="str">
        <f t="shared" si="4"/>
        <v>2017-01-01</v>
      </c>
      <c r="F88" t="s">
        <v>68</v>
      </c>
      <c r="I88" t="s">
        <v>329</v>
      </c>
      <c r="J88">
        <v>3</v>
      </c>
      <c r="L88" t="s">
        <v>735</v>
      </c>
      <c r="M88" s="27">
        <v>18000</v>
      </c>
      <c r="O88" t="s">
        <v>346</v>
      </c>
      <c r="P88" t="s">
        <v>152</v>
      </c>
      <c r="Q88" s="74">
        <f t="shared" si="5"/>
        <v>18000</v>
      </c>
      <c r="R88" s="7" t="s">
        <v>784</v>
      </c>
      <c r="S88" t="s">
        <v>321</v>
      </c>
      <c r="T88" t="s">
        <v>342</v>
      </c>
      <c r="U88" s="7" t="s">
        <v>789</v>
      </c>
      <c r="V88" t="s">
        <v>320</v>
      </c>
      <c r="W88" t="s">
        <v>320</v>
      </c>
      <c r="X88" t="s">
        <v>275</v>
      </c>
    </row>
    <row r="89" spans="1:24" ht="15" x14ac:dyDescent="0.2">
      <c r="A89" s="18" t="s">
        <v>328</v>
      </c>
      <c r="B89" s="18" t="s">
        <v>327</v>
      </c>
      <c r="C89" s="18" t="s">
        <v>304</v>
      </c>
      <c r="E89" s="5" t="str">
        <f t="shared" si="4"/>
        <v>2018-01-01</v>
      </c>
      <c r="F89" s="22" t="s">
        <v>36</v>
      </c>
      <c r="I89" t="s">
        <v>329</v>
      </c>
      <c r="J89">
        <v>3</v>
      </c>
      <c r="L89" t="s">
        <v>735</v>
      </c>
      <c r="M89" s="27">
        <v>18000</v>
      </c>
      <c r="O89" t="s">
        <v>346</v>
      </c>
      <c r="P89" t="s">
        <v>152</v>
      </c>
      <c r="Q89" s="74">
        <f t="shared" si="5"/>
        <v>18000</v>
      </c>
      <c r="R89" s="7" t="s">
        <v>784</v>
      </c>
      <c r="S89" t="s">
        <v>321</v>
      </c>
      <c r="T89" t="s">
        <v>342</v>
      </c>
      <c r="U89" s="7" t="s">
        <v>789</v>
      </c>
      <c r="V89" t="s">
        <v>320</v>
      </c>
      <c r="W89" t="s">
        <v>320</v>
      </c>
      <c r="X89" t="s">
        <v>275</v>
      </c>
    </row>
    <row r="90" spans="1:24" ht="15" x14ac:dyDescent="0.2">
      <c r="A90" s="18" t="s">
        <v>328</v>
      </c>
      <c r="B90" s="18" t="s">
        <v>327</v>
      </c>
      <c r="C90" s="18" t="s">
        <v>304</v>
      </c>
      <c r="E90" s="5" t="str">
        <f t="shared" si="4"/>
        <v>2019-01-01</v>
      </c>
      <c r="F90" s="10" t="s">
        <v>278</v>
      </c>
      <c r="I90" t="s">
        <v>329</v>
      </c>
      <c r="J90">
        <v>3</v>
      </c>
      <c r="L90" t="s">
        <v>735</v>
      </c>
      <c r="M90" s="27">
        <v>2000</v>
      </c>
      <c r="O90" t="s">
        <v>346</v>
      </c>
      <c r="P90" t="s">
        <v>152</v>
      </c>
      <c r="Q90" s="74">
        <f t="shared" si="5"/>
        <v>2000</v>
      </c>
      <c r="R90" s="7" t="s">
        <v>784</v>
      </c>
      <c r="S90" t="s">
        <v>321</v>
      </c>
      <c r="T90" t="s">
        <v>342</v>
      </c>
      <c r="U90" s="7" t="s">
        <v>789</v>
      </c>
      <c r="V90" t="s">
        <v>320</v>
      </c>
      <c r="W90" t="s">
        <v>320</v>
      </c>
      <c r="X90" t="s">
        <v>275</v>
      </c>
    </row>
    <row r="91" spans="1:24" ht="15" x14ac:dyDescent="0.2">
      <c r="A91" s="18" t="s">
        <v>265</v>
      </c>
      <c r="B91" s="18" t="s">
        <v>264</v>
      </c>
      <c r="C91" s="18" t="s">
        <v>266</v>
      </c>
      <c r="E91" s="5" t="str">
        <f t="shared" si="4"/>
        <v>2020-01-01</v>
      </c>
      <c r="F91" t="s">
        <v>270</v>
      </c>
      <c r="I91" t="s">
        <v>274</v>
      </c>
      <c r="J91">
        <v>3</v>
      </c>
      <c r="L91" s="19" t="s">
        <v>347</v>
      </c>
      <c r="M91" s="27">
        <v>82898.933693999992</v>
      </c>
      <c r="O91" s="21" t="s">
        <v>346</v>
      </c>
      <c r="P91" t="s">
        <v>152</v>
      </c>
      <c r="Q91" s="74">
        <f t="shared" si="5"/>
        <v>82898.933693999992</v>
      </c>
      <c r="R91" s="7" t="s">
        <v>784</v>
      </c>
      <c r="S91" t="s">
        <v>276</v>
      </c>
      <c r="T91" t="s">
        <v>348</v>
      </c>
      <c r="U91" s="7" t="s">
        <v>788</v>
      </c>
      <c r="V91" t="s">
        <v>320</v>
      </c>
      <c r="W91" t="s">
        <v>320</v>
      </c>
      <c r="X91" t="s">
        <v>275</v>
      </c>
    </row>
    <row r="92" spans="1:24" ht="29" x14ac:dyDescent="0.2">
      <c r="A92" s="18" t="s">
        <v>280</v>
      </c>
      <c r="B92" s="18" t="s">
        <v>279</v>
      </c>
      <c r="C92" s="18" t="s">
        <v>266</v>
      </c>
      <c r="E92" s="5" t="str">
        <f t="shared" si="4"/>
        <v>2017-01-01</v>
      </c>
      <c r="F92" t="s">
        <v>68</v>
      </c>
      <c r="I92" t="s">
        <v>282</v>
      </c>
      <c r="J92">
        <v>109</v>
      </c>
      <c r="L92" t="s">
        <v>736</v>
      </c>
      <c r="M92" s="27">
        <v>86.8</v>
      </c>
      <c r="O92" s="21" t="s">
        <v>349</v>
      </c>
      <c r="P92" t="s">
        <v>152</v>
      </c>
      <c r="Q92" s="74">
        <f>M92*1000</f>
        <v>86800</v>
      </c>
      <c r="R92" s="7" t="s">
        <v>784</v>
      </c>
      <c r="S92" t="s">
        <v>276</v>
      </c>
      <c r="T92" t="s">
        <v>348</v>
      </c>
      <c r="U92" s="7" t="s">
        <v>788</v>
      </c>
      <c r="V92" t="s">
        <v>320</v>
      </c>
      <c r="W92" t="s">
        <v>320</v>
      </c>
      <c r="X92" t="s">
        <v>275</v>
      </c>
    </row>
    <row r="93" spans="1:24" ht="29" x14ac:dyDescent="0.2">
      <c r="A93" s="18" t="s">
        <v>280</v>
      </c>
      <c r="B93" s="18" t="s">
        <v>279</v>
      </c>
      <c r="C93" s="18" t="s">
        <v>266</v>
      </c>
      <c r="E93" s="5" t="str">
        <f t="shared" si="4"/>
        <v>2018-01-01</v>
      </c>
      <c r="F93" t="s">
        <v>36</v>
      </c>
      <c r="I93" t="s">
        <v>282</v>
      </c>
      <c r="J93">
        <v>109</v>
      </c>
      <c r="L93" t="s">
        <v>736</v>
      </c>
      <c r="M93" s="27">
        <v>81.900000000000006</v>
      </c>
      <c r="O93" s="21" t="s">
        <v>349</v>
      </c>
      <c r="P93" t="s">
        <v>152</v>
      </c>
      <c r="Q93" s="74">
        <f>M93*1000</f>
        <v>81900</v>
      </c>
      <c r="R93" s="7" t="s">
        <v>784</v>
      </c>
      <c r="S93" t="s">
        <v>276</v>
      </c>
      <c r="T93" t="s">
        <v>348</v>
      </c>
      <c r="U93" s="7" t="s">
        <v>788</v>
      </c>
      <c r="V93" t="s">
        <v>320</v>
      </c>
      <c r="W93" t="s">
        <v>320</v>
      </c>
      <c r="X93" t="s">
        <v>275</v>
      </c>
    </row>
    <row r="94" spans="1:24" ht="29" x14ac:dyDescent="0.2">
      <c r="A94" s="18" t="s">
        <v>280</v>
      </c>
      <c r="B94" s="18" t="s">
        <v>279</v>
      </c>
      <c r="C94" s="18" t="s">
        <v>266</v>
      </c>
      <c r="E94" s="5" t="str">
        <f t="shared" si="4"/>
        <v>2019-01-01</v>
      </c>
      <c r="F94" t="s">
        <v>278</v>
      </c>
      <c r="I94" t="s">
        <v>282</v>
      </c>
      <c r="J94">
        <v>109</v>
      </c>
      <c r="L94" t="s">
        <v>736</v>
      </c>
      <c r="M94" s="27">
        <v>35</v>
      </c>
      <c r="O94" s="21" t="s">
        <v>349</v>
      </c>
      <c r="P94" t="s">
        <v>152</v>
      </c>
      <c r="Q94" s="74">
        <f>M94*1000</f>
        <v>35000</v>
      </c>
      <c r="R94" s="7" t="s">
        <v>784</v>
      </c>
      <c r="S94" t="s">
        <v>276</v>
      </c>
      <c r="T94" t="s">
        <v>348</v>
      </c>
      <c r="U94" s="7" t="s">
        <v>788</v>
      </c>
      <c r="V94" t="s">
        <v>320</v>
      </c>
      <c r="W94" t="s">
        <v>320</v>
      </c>
      <c r="X94" t="s">
        <v>275</v>
      </c>
    </row>
    <row r="95" spans="1:24" ht="15" x14ac:dyDescent="0.2">
      <c r="A95" s="18" t="s">
        <v>284</v>
      </c>
      <c r="B95" s="18" t="s">
        <v>283</v>
      </c>
      <c r="C95" s="18" t="s">
        <v>285</v>
      </c>
      <c r="E95" s="5" t="str">
        <f t="shared" si="4"/>
        <v>2017-01-01</v>
      </c>
      <c r="F95" s="19" t="s">
        <v>68</v>
      </c>
      <c r="I95" t="s">
        <v>291</v>
      </c>
      <c r="J95">
        <v>210</v>
      </c>
      <c r="L95" t="s">
        <v>736</v>
      </c>
      <c r="M95" s="27">
        <v>57973</v>
      </c>
      <c r="O95" s="21" t="s">
        <v>350</v>
      </c>
      <c r="P95" t="s">
        <v>152</v>
      </c>
      <c r="Q95" s="74">
        <f>M95</f>
        <v>57973</v>
      </c>
      <c r="R95" s="7" t="s">
        <v>784</v>
      </c>
      <c r="S95" t="s">
        <v>292</v>
      </c>
      <c r="T95" t="s">
        <v>351</v>
      </c>
      <c r="U95" s="7" t="s">
        <v>788</v>
      </c>
      <c r="V95" t="s">
        <v>320</v>
      </c>
      <c r="W95" t="s">
        <v>320</v>
      </c>
      <c r="X95" t="s">
        <v>275</v>
      </c>
    </row>
    <row r="96" spans="1:24" ht="15" x14ac:dyDescent="0.2">
      <c r="A96" s="18" t="s">
        <v>284</v>
      </c>
      <c r="B96" s="18" t="s">
        <v>283</v>
      </c>
      <c r="C96" s="18" t="s">
        <v>285</v>
      </c>
      <c r="E96" s="5" t="str">
        <f t="shared" si="4"/>
        <v>2018-01-01</v>
      </c>
      <c r="F96" s="42" t="s">
        <v>36</v>
      </c>
      <c r="I96" t="s">
        <v>291</v>
      </c>
      <c r="J96">
        <v>210</v>
      </c>
      <c r="L96" t="s">
        <v>736</v>
      </c>
      <c r="M96" s="27">
        <v>56228</v>
      </c>
      <c r="O96" s="21" t="s">
        <v>350</v>
      </c>
      <c r="P96" t="s">
        <v>152</v>
      </c>
      <c r="Q96" s="74">
        <f>M96</f>
        <v>56228</v>
      </c>
      <c r="R96" s="7" t="s">
        <v>784</v>
      </c>
      <c r="S96" t="s">
        <v>292</v>
      </c>
      <c r="T96" t="s">
        <v>351</v>
      </c>
      <c r="U96" s="7" t="s">
        <v>788</v>
      </c>
      <c r="V96" t="s">
        <v>320</v>
      </c>
      <c r="W96" t="s">
        <v>320</v>
      </c>
      <c r="X96" t="s">
        <v>275</v>
      </c>
    </row>
    <row r="97" spans="1:24" ht="15" x14ac:dyDescent="0.2">
      <c r="A97" s="18" t="s">
        <v>284</v>
      </c>
      <c r="B97" s="18" t="s">
        <v>283</v>
      </c>
      <c r="C97" s="18" t="s">
        <v>285</v>
      </c>
      <c r="E97" s="5" t="str">
        <f t="shared" si="4"/>
        <v>2019-01-01</v>
      </c>
      <c r="F97" t="s">
        <v>278</v>
      </c>
      <c r="I97" t="s">
        <v>291</v>
      </c>
      <c r="J97">
        <v>210</v>
      </c>
      <c r="L97" t="s">
        <v>736</v>
      </c>
      <c r="M97" s="27">
        <v>49415</v>
      </c>
      <c r="O97" s="21" t="s">
        <v>350</v>
      </c>
      <c r="P97" t="s">
        <v>152</v>
      </c>
      <c r="Q97" s="74">
        <f>M97</f>
        <v>49415</v>
      </c>
      <c r="R97" s="7" t="s">
        <v>784</v>
      </c>
      <c r="S97" t="s">
        <v>292</v>
      </c>
      <c r="T97" t="s">
        <v>351</v>
      </c>
      <c r="U97" s="7" t="s">
        <v>788</v>
      </c>
      <c r="V97" t="s">
        <v>320</v>
      </c>
      <c r="W97" t="s">
        <v>320</v>
      </c>
      <c r="X97" t="s">
        <v>275</v>
      </c>
    </row>
    <row r="98" spans="1:24" x14ac:dyDescent="0.15">
      <c r="A98" t="s">
        <v>303</v>
      </c>
      <c r="B98" t="s">
        <v>302</v>
      </c>
      <c r="C98" t="s">
        <v>304</v>
      </c>
      <c r="E98" s="5" t="str">
        <f t="shared" ref="E98:E129" si="6">_xlfn.CONCAT(SUBSTITUTE(F98,"FY","20"),"-01-01")</f>
        <v>2019-01-01</v>
      </c>
      <c r="F98" s="10" t="s">
        <v>278</v>
      </c>
      <c r="I98" s="7" t="s">
        <v>308</v>
      </c>
      <c r="L98" t="s">
        <v>352</v>
      </c>
      <c r="M98" s="27">
        <v>1653</v>
      </c>
      <c r="O98" t="s">
        <v>341</v>
      </c>
      <c r="P98" t="s">
        <v>774</v>
      </c>
      <c r="Q98" s="69">
        <f>M98</f>
        <v>1653</v>
      </c>
      <c r="R98" s="7" t="s">
        <v>784</v>
      </c>
      <c r="S98" t="s">
        <v>321</v>
      </c>
      <c r="T98" s="32" t="s">
        <v>353</v>
      </c>
      <c r="U98" s="7" t="s">
        <v>789</v>
      </c>
      <c r="V98" t="s">
        <v>320</v>
      </c>
      <c r="W98" t="s">
        <v>320</v>
      </c>
      <c r="X98" t="s">
        <v>275</v>
      </c>
    </row>
    <row r="99" spans="1:24" ht="29" x14ac:dyDescent="0.2">
      <c r="A99" s="18" t="s">
        <v>333</v>
      </c>
      <c r="B99" s="18" t="s">
        <v>332</v>
      </c>
      <c r="C99" s="18" t="s">
        <v>304</v>
      </c>
      <c r="E99" s="5" t="str">
        <f t="shared" si="6"/>
        <v>2019-01-01</v>
      </c>
      <c r="F99" t="s">
        <v>278</v>
      </c>
      <c r="I99" t="s">
        <v>358</v>
      </c>
      <c r="L99" t="s">
        <v>737</v>
      </c>
      <c r="M99" s="27">
        <v>15</v>
      </c>
      <c r="O99" s="21" t="s">
        <v>357</v>
      </c>
      <c r="P99" t="s">
        <v>774</v>
      </c>
      <c r="Q99" s="74">
        <f>M99*1000</f>
        <v>15000</v>
      </c>
      <c r="R99" s="7" t="s">
        <v>784</v>
      </c>
      <c r="S99" t="s">
        <v>321</v>
      </c>
      <c r="T99" t="s">
        <v>353</v>
      </c>
      <c r="U99" s="7" t="s">
        <v>789</v>
      </c>
      <c r="V99" t="s">
        <v>320</v>
      </c>
      <c r="W99" t="s">
        <v>320</v>
      </c>
      <c r="X99" t="s">
        <v>275</v>
      </c>
    </row>
    <row r="100" spans="1:24" ht="29" x14ac:dyDescent="0.2">
      <c r="A100" s="18" t="s">
        <v>280</v>
      </c>
      <c r="B100" s="18" t="s">
        <v>279</v>
      </c>
      <c r="C100" s="18" t="s">
        <v>266</v>
      </c>
      <c r="E100" s="5" t="str">
        <f t="shared" si="6"/>
        <v>2017-01-01</v>
      </c>
      <c r="F100" t="s">
        <v>68</v>
      </c>
      <c r="I100" t="s">
        <v>282</v>
      </c>
      <c r="J100">
        <v>108</v>
      </c>
      <c r="L100" t="s">
        <v>738</v>
      </c>
      <c r="M100" s="27">
        <v>10.4</v>
      </c>
      <c r="O100" s="21" t="s">
        <v>349</v>
      </c>
      <c r="P100" t="s">
        <v>774</v>
      </c>
      <c r="Q100" s="74">
        <f>M100*1000</f>
        <v>10400</v>
      </c>
      <c r="R100" s="7" t="s">
        <v>784</v>
      </c>
      <c r="S100" t="s">
        <v>276</v>
      </c>
      <c r="T100" t="s">
        <v>356</v>
      </c>
      <c r="U100" s="7" t="s">
        <v>788</v>
      </c>
      <c r="V100" t="s">
        <v>320</v>
      </c>
      <c r="W100" t="s">
        <v>320</v>
      </c>
      <c r="X100" t="s">
        <v>275</v>
      </c>
    </row>
    <row r="101" spans="1:24" ht="29" x14ac:dyDescent="0.2">
      <c r="A101" s="18" t="s">
        <v>280</v>
      </c>
      <c r="B101" s="18" t="s">
        <v>279</v>
      </c>
      <c r="C101" s="18" t="s">
        <v>266</v>
      </c>
      <c r="E101" s="5" t="str">
        <f t="shared" si="6"/>
        <v>2018-01-01</v>
      </c>
      <c r="F101" t="s">
        <v>36</v>
      </c>
      <c r="I101" t="s">
        <v>282</v>
      </c>
      <c r="J101">
        <v>108</v>
      </c>
      <c r="L101" t="s">
        <v>738</v>
      </c>
      <c r="M101" s="27">
        <v>8.1</v>
      </c>
      <c r="O101" s="21" t="s">
        <v>349</v>
      </c>
      <c r="P101" t="s">
        <v>774</v>
      </c>
      <c r="Q101" s="74">
        <f>M101*1000</f>
        <v>8100</v>
      </c>
      <c r="R101" s="7" t="s">
        <v>784</v>
      </c>
      <c r="S101" t="s">
        <v>276</v>
      </c>
      <c r="T101" t="s">
        <v>356</v>
      </c>
      <c r="U101" s="7" t="s">
        <v>788</v>
      </c>
      <c r="V101" t="s">
        <v>320</v>
      </c>
      <c r="W101" t="s">
        <v>320</v>
      </c>
      <c r="X101" t="s">
        <v>275</v>
      </c>
    </row>
    <row r="102" spans="1:24" ht="29" x14ac:dyDescent="0.2">
      <c r="A102" s="18" t="s">
        <v>280</v>
      </c>
      <c r="B102" s="18" t="s">
        <v>279</v>
      </c>
      <c r="C102" s="18" t="s">
        <v>266</v>
      </c>
      <c r="E102" s="5" t="str">
        <f t="shared" si="6"/>
        <v>2019-01-01</v>
      </c>
      <c r="F102" t="s">
        <v>278</v>
      </c>
      <c r="I102" t="s">
        <v>282</v>
      </c>
      <c r="J102">
        <v>108</v>
      </c>
      <c r="L102" t="s">
        <v>738</v>
      </c>
      <c r="M102" s="27">
        <v>3.7</v>
      </c>
      <c r="O102" s="21" t="s">
        <v>349</v>
      </c>
      <c r="P102" t="s">
        <v>774</v>
      </c>
      <c r="Q102" s="74">
        <f>M102*1000</f>
        <v>3700</v>
      </c>
      <c r="R102" s="7" t="s">
        <v>784</v>
      </c>
      <c r="S102" t="s">
        <v>276</v>
      </c>
      <c r="T102" t="s">
        <v>356</v>
      </c>
      <c r="U102" s="7" t="s">
        <v>788</v>
      </c>
      <c r="V102" t="s">
        <v>320</v>
      </c>
      <c r="W102" t="s">
        <v>320</v>
      </c>
      <c r="X102" t="s">
        <v>275</v>
      </c>
    </row>
    <row r="103" spans="1:24" ht="15" x14ac:dyDescent="0.2">
      <c r="A103" s="18" t="s">
        <v>284</v>
      </c>
      <c r="B103" s="18" t="s">
        <v>283</v>
      </c>
      <c r="C103" s="18" t="s">
        <v>285</v>
      </c>
      <c r="E103" s="5" t="str">
        <f t="shared" si="6"/>
        <v>2017-01-01</v>
      </c>
      <c r="F103" s="19" t="s">
        <v>68</v>
      </c>
      <c r="I103" t="s">
        <v>291</v>
      </c>
      <c r="J103">
        <v>210</v>
      </c>
      <c r="L103" t="s">
        <v>738</v>
      </c>
      <c r="M103" s="27">
        <v>2214</v>
      </c>
      <c r="O103" s="21" t="s">
        <v>350</v>
      </c>
      <c r="P103" t="s">
        <v>774</v>
      </c>
      <c r="Q103" s="74">
        <f>M103</f>
        <v>2214</v>
      </c>
      <c r="R103" s="7" t="s">
        <v>784</v>
      </c>
      <c r="S103" t="s">
        <v>292</v>
      </c>
      <c r="T103" t="s">
        <v>359</v>
      </c>
      <c r="U103" s="7" t="s">
        <v>788</v>
      </c>
      <c r="V103" t="s">
        <v>320</v>
      </c>
      <c r="W103" t="s">
        <v>320</v>
      </c>
      <c r="X103" t="s">
        <v>275</v>
      </c>
    </row>
    <row r="104" spans="1:24" ht="15" x14ac:dyDescent="0.2">
      <c r="A104" s="18" t="s">
        <v>284</v>
      </c>
      <c r="B104" s="18" t="s">
        <v>283</v>
      </c>
      <c r="C104" s="18" t="s">
        <v>285</v>
      </c>
      <c r="E104" s="5" t="str">
        <f t="shared" si="6"/>
        <v>2018-01-01</v>
      </c>
      <c r="F104" s="42" t="s">
        <v>36</v>
      </c>
      <c r="I104" t="s">
        <v>291</v>
      </c>
      <c r="J104">
        <v>210</v>
      </c>
      <c r="L104" t="s">
        <v>738</v>
      </c>
      <c r="M104" s="27">
        <v>1911</v>
      </c>
      <c r="O104" s="21" t="s">
        <v>350</v>
      </c>
      <c r="P104" t="s">
        <v>774</v>
      </c>
      <c r="Q104" s="74">
        <f>M104</f>
        <v>1911</v>
      </c>
      <c r="R104" s="7" t="s">
        <v>784</v>
      </c>
      <c r="S104" t="s">
        <v>292</v>
      </c>
      <c r="T104" t="s">
        <v>359</v>
      </c>
      <c r="U104" s="7" t="s">
        <v>788</v>
      </c>
      <c r="V104" t="s">
        <v>320</v>
      </c>
      <c r="W104" t="s">
        <v>320</v>
      </c>
      <c r="X104" t="s">
        <v>275</v>
      </c>
    </row>
    <row r="105" spans="1:24" ht="15" x14ac:dyDescent="0.2">
      <c r="A105" s="18" t="s">
        <v>284</v>
      </c>
      <c r="B105" s="18" t="s">
        <v>283</v>
      </c>
      <c r="C105" s="18" t="s">
        <v>285</v>
      </c>
      <c r="E105" s="5" t="str">
        <f t="shared" si="6"/>
        <v>2019-01-01</v>
      </c>
      <c r="F105" t="s">
        <v>278</v>
      </c>
      <c r="I105" t="s">
        <v>291</v>
      </c>
      <c r="J105">
        <v>210</v>
      </c>
      <c r="L105" t="s">
        <v>738</v>
      </c>
      <c r="M105" s="27">
        <v>1553</v>
      </c>
      <c r="O105" s="21" t="s">
        <v>350</v>
      </c>
      <c r="P105" t="s">
        <v>774</v>
      </c>
      <c r="Q105" s="74">
        <f>M105</f>
        <v>1553</v>
      </c>
      <c r="R105" s="7" t="s">
        <v>784</v>
      </c>
      <c r="S105" t="s">
        <v>292</v>
      </c>
      <c r="T105" t="s">
        <v>359</v>
      </c>
      <c r="U105" s="7" t="s">
        <v>788</v>
      </c>
      <c r="V105" t="s">
        <v>320</v>
      </c>
      <c r="W105" t="s">
        <v>320</v>
      </c>
      <c r="X105" t="s">
        <v>275</v>
      </c>
    </row>
    <row r="106" spans="1:24" x14ac:dyDescent="0.15">
      <c r="A106" s="7" t="s">
        <v>295</v>
      </c>
      <c r="B106" s="7" t="s">
        <v>294</v>
      </c>
      <c r="C106" s="7" t="s">
        <v>296</v>
      </c>
      <c r="D106" s="7" t="s">
        <v>299</v>
      </c>
      <c r="E106" s="5" t="str">
        <f t="shared" si="6"/>
        <v>2019-01-01</v>
      </c>
      <c r="F106" s="26" t="s">
        <v>278</v>
      </c>
      <c r="I106" s="7" t="s">
        <v>301</v>
      </c>
      <c r="J106">
        <v>88</v>
      </c>
      <c r="L106" t="s">
        <v>805</v>
      </c>
      <c r="M106" s="27">
        <v>65</v>
      </c>
      <c r="O106" s="26" t="s">
        <v>806</v>
      </c>
      <c r="P106" t="s">
        <v>145</v>
      </c>
      <c r="Q106" s="73">
        <f>M106*1000</f>
        <v>65000</v>
      </c>
      <c r="R106" s="7" t="s">
        <v>784</v>
      </c>
      <c r="S106" t="s">
        <v>731</v>
      </c>
      <c r="T106" t="s">
        <v>672</v>
      </c>
      <c r="U106" s="7" t="s">
        <v>788</v>
      </c>
      <c r="V106" t="s">
        <v>320</v>
      </c>
      <c r="W106" t="s">
        <v>320</v>
      </c>
      <c r="X106" s="26" t="s">
        <v>275</v>
      </c>
    </row>
    <row r="107" spans="1:24" x14ac:dyDescent="0.15">
      <c r="A107" s="7" t="s">
        <v>295</v>
      </c>
      <c r="B107" s="7" t="s">
        <v>294</v>
      </c>
      <c r="C107" s="7" t="s">
        <v>296</v>
      </c>
      <c r="D107" s="7" t="s">
        <v>299</v>
      </c>
      <c r="E107" s="5" t="str">
        <f t="shared" si="6"/>
        <v>2018-01-01</v>
      </c>
      <c r="F107" s="29" t="s">
        <v>36</v>
      </c>
      <c r="I107" s="7" t="s">
        <v>301</v>
      </c>
      <c r="J107">
        <v>88</v>
      </c>
      <c r="L107" t="s">
        <v>805</v>
      </c>
      <c r="M107" s="27">
        <v>74</v>
      </c>
      <c r="O107" s="26" t="s">
        <v>806</v>
      </c>
      <c r="P107" t="s">
        <v>145</v>
      </c>
      <c r="Q107" s="73">
        <f>M107*1000</f>
        <v>74000</v>
      </c>
      <c r="R107" s="7" t="s">
        <v>784</v>
      </c>
      <c r="S107" t="s">
        <v>731</v>
      </c>
      <c r="T107" t="s">
        <v>672</v>
      </c>
      <c r="U107" s="7" t="s">
        <v>788</v>
      </c>
      <c r="V107" t="s">
        <v>320</v>
      </c>
      <c r="W107" t="s">
        <v>320</v>
      </c>
      <c r="X107" s="26" t="s">
        <v>275</v>
      </c>
    </row>
    <row r="108" spans="1:24" x14ac:dyDescent="0.15">
      <c r="A108" s="7" t="s">
        <v>295</v>
      </c>
      <c r="B108" s="7" t="s">
        <v>294</v>
      </c>
      <c r="C108" s="7" t="s">
        <v>296</v>
      </c>
      <c r="D108" s="7" t="s">
        <v>299</v>
      </c>
      <c r="E108" s="5" t="str">
        <f t="shared" si="6"/>
        <v>2017-01-01</v>
      </c>
      <c r="F108" s="30" t="s">
        <v>68</v>
      </c>
      <c r="I108" s="7" t="s">
        <v>301</v>
      </c>
      <c r="J108">
        <v>88</v>
      </c>
      <c r="L108" t="s">
        <v>805</v>
      </c>
      <c r="M108" s="27">
        <v>81</v>
      </c>
      <c r="O108" s="26" t="s">
        <v>806</v>
      </c>
      <c r="P108" t="s">
        <v>145</v>
      </c>
      <c r="Q108" s="73">
        <f>M108*1000</f>
        <v>81000</v>
      </c>
      <c r="R108" s="7" t="s">
        <v>784</v>
      </c>
      <c r="S108" t="s">
        <v>731</v>
      </c>
      <c r="T108" t="s">
        <v>672</v>
      </c>
      <c r="U108" s="7" t="s">
        <v>788</v>
      </c>
      <c r="V108" t="s">
        <v>320</v>
      </c>
      <c r="W108" t="s">
        <v>320</v>
      </c>
      <c r="X108" s="26" t="s">
        <v>275</v>
      </c>
    </row>
    <row r="109" spans="1:24" x14ac:dyDescent="0.15">
      <c r="A109" s="7" t="s">
        <v>295</v>
      </c>
      <c r="B109" s="7" t="s">
        <v>294</v>
      </c>
      <c r="C109" s="7" t="s">
        <v>296</v>
      </c>
      <c r="D109" s="7" t="s">
        <v>299</v>
      </c>
      <c r="E109" s="5" t="str">
        <f t="shared" si="6"/>
        <v>2016-01-01</v>
      </c>
      <c r="F109" s="31" t="s">
        <v>69</v>
      </c>
      <c r="I109" s="7" t="s">
        <v>301</v>
      </c>
      <c r="J109">
        <v>88</v>
      </c>
      <c r="L109" t="s">
        <v>805</v>
      </c>
      <c r="M109" s="27">
        <v>83</v>
      </c>
      <c r="O109" s="26" t="s">
        <v>806</v>
      </c>
      <c r="P109" t="s">
        <v>145</v>
      </c>
      <c r="Q109" s="73">
        <f>M109*1000</f>
        <v>83000</v>
      </c>
      <c r="R109" s="7" t="s">
        <v>784</v>
      </c>
      <c r="S109" t="s">
        <v>731</v>
      </c>
      <c r="T109" t="s">
        <v>672</v>
      </c>
      <c r="U109" s="7" t="s">
        <v>788</v>
      </c>
      <c r="V109" t="s">
        <v>320</v>
      </c>
      <c r="W109" t="s">
        <v>320</v>
      </c>
      <c r="X109" s="26" t="s">
        <v>275</v>
      </c>
    </row>
    <row r="110" spans="1:24" x14ac:dyDescent="0.15">
      <c r="A110" t="s">
        <v>303</v>
      </c>
      <c r="B110" t="s">
        <v>302</v>
      </c>
      <c r="C110" t="s">
        <v>304</v>
      </c>
      <c r="E110" s="5" t="str">
        <f t="shared" si="6"/>
        <v>2019-01-01</v>
      </c>
      <c r="F110" s="10" t="s">
        <v>278</v>
      </c>
      <c r="I110" s="7" t="s">
        <v>308</v>
      </c>
      <c r="L110" t="s">
        <v>360</v>
      </c>
      <c r="M110" s="27">
        <v>13487</v>
      </c>
      <c r="O110" t="s">
        <v>341</v>
      </c>
      <c r="P110" t="s">
        <v>145</v>
      </c>
      <c r="Q110" s="69">
        <f t="shared" ref="Q110:Q118" si="7">M110</f>
        <v>13487</v>
      </c>
      <c r="R110" s="7" t="s">
        <v>784</v>
      </c>
      <c r="S110" t="s">
        <v>321</v>
      </c>
      <c r="T110" s="32" t="s">
        <v>361</v>
      </c>
      <c r="U110" s="7" t="s">
        <v>789</v>
      </c>
      <c r="V110" t="s">
        <v>320</v>
      </c>
      <c r="W110" t="s">
        <v>320</v>
      </c>
      <c r="X110" t="s">
        <v>275</v>
      </c>
    </row>
    <row r="111" spans="1:24" x14ac:dyDescent="0.15">
      <c r="A111" t="s">
        <v>316</v>
      </c>
      <c r="B111" t="s">
        <v>315</v>
      </c>
      <c r="C111" t="s">
        <v>304</v>
      </c>
      <c r="E111" s="5" t="str">
        <f t="shared" si="6"/>
        <v>2019-01-01</v>
      </c>
      <c r="F111" t="s">
        <v>278</v>
      </c>
      <c r="I111" t="s">
        <v>317</v>
      </c>
      <c r="L111" s="19" t="s">
        <v>362</v>
      </c>
      <c r="M111" s="27">
        <v>47385</v>
      </c>
      <c r="O111" t="s">
        <v>789</v>
      </c>
      <c r="P111" t="s">
        <v>145</v>
      </c>
      <c r="Q111" s="74">
        <f t="shared" si="7"/>
        <v>47385</v>
      </c>
      <c r="R111" s="7" t="s">
        <v>784</v>
      </c>
      <c r="S111" t="s">
        <v>321</v>
      </c>
      <c r="T111" t="s">
        <v>361</v>
      </c>
      <c r="U111" s="7" t="s">
        <v>789</v>
      </c>
      <c r="V111" t="s">
        <v>320</v>
      </c>
      <c r="W111" t="s">
        <v>320</v>
      </c>
      <c r="X111" t="s">
        <v>275</v>
      </c>
    </row>
    <row r="112" spans="1:24" x14ac:dyDescent="0.15">
      <c r="A112" t="s">
        <v>316</v>
      </c>
      <c r="B112" t="s">
        <v>315</v>
      </c>
      <c r="C112" t="s">
        <v>304</v>
      </c>
      <c r="E112" s="5" t="str">
        <f t="shared" si="6"/>
        <v>2018-01-01</v>
      </c>
      <c r="F112" t="s">
        <v>36</v>
      </c>
      <c r="I112" t="s">
        <v>317</v>
      </c>
      <c r="L112" s="19" t="s">
        <v>362</v>
      </c>
      <c r="M112" s="27">
        <v>62274</v>
      </c>
      <c r="O112" t="s">
        <v>789</v>
      </c>
      <c r="P112" t="s">
        <v>145</v>
      </c>
      <c r="Q112" s="74">
        <f t="shared" si="7"/>
        <v>62274</v>
      </c>
      <c r="R112" s="7" t="s">
        <v>784</v>
      </c>
      <c r="S112" t="s">
        <v>321</v>
      </c>
      <c r="T112" t="s">
        <v>361</v>
      </c>
      <c r="U112" s="7" t="s">
        <v>789</v>
      </c>
      <c r="V112" t="s">
        <v>320</v>
      </c>
      <c r="W112" t="s">
        <v>320</v>
      </c>
      <c r="X112" t="s">
        <v>275</v>
      </c>
    </row>
    <row r="113" spans="1:24" x14ac:dyDescent="0.15">
      <c r="A113" t="s">
        <v>316</v>
      </c>
      <c r="B113" t="s">
        <v>315</v>
      </c>
      <c r="C113" t="s">
        <v>304</v>
      </c>
      <c r="E113" s="5" t="str">
        <f t="shared" si="6"/>
        <v>2017-01-01</v>
      </c>
      <c r="F113" t="s">
        <v>68</v>
      </c>
      <c r="I113" t="s">
        <v>317</v>
      </c>
      <c r="L113" s="19" t="s">
        <v>362</v>
      </c>
      <c r="M113" s="27">
        <v>68652</v>
      </c>
      <c r="O113" t="s">
        <v>789</v>
      </c>
      <c r="P113" t="s">
        <v>145</v>
      </c>
      <c r="Q113" s="74">
        <f t="shared" si="7"/>
        <v>68652</v>
      </c>
      <c r="R113" s="7" t="s">
        <v>784</v>
      </c>
      <c r="S113" t="s">
        <v>321</v>
      </c>
      <c r="T113" t="s">
        <v>361</v>
      </c>
      <c r="U113" s="7" t="s">
        <v>789</v>
      </c>
      <c r="V113" t="s">
        <v>320</v>
      </c>
      <c r="W113" t="s">
        <v>320</v>
      </c>
      <c r="X113" t="s">
        <v>275</v>
      </c>
    </row>
    <row r="114" spans="1:24" x14ac:dyDescent="0.15">
      <c r="A114" s="7" t="s">
        <v>325</v>
      </c>
      <c r="B114" s="7" t="s">
        <v>324</v>
      </c>
      <c r="C114" s="7" t="s">
        <v>304</v>
      </c>
      <c r="E114" s="5" t="str">
        <f t="shared" si="6"/>
        <v>2020-01-01</v>
      </c>
      <c r="F114" t="s">
        <v>270</v>
      </c>
      <c r="I114" t="s">
        <v>816</v>
      </c>
      <c r="J114">
        <v>61</v>
      </c>
      <c r="L114" t="s">
        <v>739</v>
      </c>
      <c r="M114" s="27">
        <v>3549</v>
      </c>
      <c r="O114" t="s">
        <v>346</v>
      </c>
      <c r="P114" t="s">
        <v>145</v>
      </c>
      <c r="Q114" s="74">
        <f t="shared" si="7"/>
        <v>3549</v>
      </c>
      <c r="R114" s="7" t="s">
        <v>784</v>
      </c>
      <c r="S114" t="s">
        <v>321</v>
      </c>
      <c r="T114" t="s">
        <v>361</v>
      </c>
      <c r="U114" s="7" t="s">
        <v>789</v>
      </c>
      <c r="V114" t="s">
        <v>320</v>
      </c>
      <c r="W114" t="s">
        <v>320</v>
      </c>
      <c r="X114" t="s">
        <v>275</v>
      </c>
    </row>
    <row r="115" spans="1:24" ht="15" x14ac:dyDescent="0.2">
      <c r="A115" s="18" t="s">
        <v>328</v>
      </c>
      <c r="B115" s="18" t="s">
        <v>327</v>
      </c>
      <c r="C115" s="18" t="s">
        <v>304</v>
      </c>
      <c r="E115" s="5" t="str">
        <f t="shared" si="6"/>
        <v>2017-01-01</v>
      </c>
      <c r="F115" t="s">
        <v>68</v>
      </c>
      <c r="I115" t="s">
        <v>329</v>
      </c>
      <c r="J115">
        <v>3</v>
      </c>
      <c r="L115" t="s">
        <v>739</v>
      </c>
      <c r="M115" s="27">
        <v>7000</v>
      </c>
      <c r="P115" t="s">
        <v>145</v>
      </c>
      <c r="Q115" s="74">
        <f t="shared" si="7"/>
        <v>7000</v>
      </c>
      <c r="R115" s="7" t="s">
        <v>784</v>
      </c>
      <c r="S115" t="s">
        <v>321</v>
      </c>
      <c r="T115" t="s">
        <v>361</v>
      </c>
      <c r="U115" s="7" t="s">
        <v>789</v>
      </c>
      <c r="V115" t="s">
        <v>320</v>
      </c>
      <c r="W115" t="s">
        <v>320</v>
      </c>
      <c r="X115" t="s">
        <v>275</v>
      </c>
    </row>
    <row r="116" spans="1:24" ht="15" x14ac:dyDescent="0.2">
      <c r="A116" s="18" t="s">
        <v>328</v>
      </c>
      <c r="B116" s="18" t="s">
        <v>327</v>
      </c>
      <c r="C116" s="18" t="s">
        <v>304</v>
      </c>
      <c r="E116" s="5" t="str">
        <f t="shared" si="6"/>
        <v>2018-01-01</v>
      </c>
      <c r="F116" s="22" t="s">
        <v>36</v>
      </c>
      <c r="I116" t="s">
        <v>329</v>
      </c>
      <c r="J116">
        <v>3</v>
      </c>
      <c r="L116" t="s">
        <v>739</v>
      </c>
      <c r="M116" s="27">
        <v>6000</v>
      </c>
      <c r="P116" t="s">
        <v>145</v>
      </c>
      <c r="Q116" s="74">
        <f t="shared" si="7"/>
        <v>6000</v>
      </c>
      <c r="R116" s="7" t="s">
        <v>784</v>
      </c>
      <c r="S116" t="s">
        <v>321</v>
      </c>
      <c r="T116" t="s">
        <v>361</v>
      </c>
      <c r="U116" s="7" t="s">
        <v>789</v>
      </c>
      <c r="V116" t="s">
        <v>320</v>
      </c>
      <c r="W116" t="s">
        <v>320</v>
      </c>
      <c r="X116" t="s">
        <v>275</v>
      </c>
    </row>
    <row r="117" spans="1:24" ht="15" x14ac:dyDescent="0.2">
      <c r="A117" s="18" t="s">
        <v>328</v>
      </c>
      <c r="B117" s="18" t="s">
        <v>327</v>
      </c>
      <c r="C117" s="18" t="s">
        <v>304</v>
      </c>
      <c r="E117" s="5" t="str">
        <f t="shared" si="6"/>
        <v>2019-01-01</v>
      </c>
      <c r="F117" s="10" t="s">
        <v>278</v>
      </c>
      <c r="I117" t="s">
        <v>329</v>
      </c>
      <c r="J117">
        <v>3</v>
      </c>
      <c r="L117" t="s">
        <v>739</v>
      </c>
      <c r="M117" s="27">
        <v>1000</v>
      </c>
      <c r="P117" t="s">
        <v>145</v>
      </c>
      <c r="Q117" s="74">
        <f t="shared" si="7"/>
        <v>1000</v>
      </c>
      <c r="R117" s="7" t="s">
        <v>784</v>
      </c>
      <c r="S117" t="s">
        <v>321</v>
      </c>
      <c r="T117" t="s">
        <v>361</v>
      </c>
      <c r="U117" s="7" t="s">
        <v>789</v>
      </c>
      <c r="V117" t="s">
        <v>320</v>
      </c>
      <c r="W117" t="s">
        <v>320</v>
      </c>
      <c r="X117" t="s">
        <v>275</v>
      </c>
    </row>
    <row r="118" spans="1:24" ht="15" x14ac:dyDescent="0.2">
      <c r="A118" s="18" t="s">
        <v>265</v>
      </c>
      <c r="B118" s="18" t="s">
        <v>264</v>
      </c>
      <c r="C118" s="18" t="s">
        <v>266</v>
      </c>
      <c r="E118" s="5" t="str">
        <f t="shared" si="6"/>
        <v>2020-01-01</v>
      </c>
      <c r="F118" t="s">
        <v>270</v>
      </c>
      <c r="I118" t="s">
        <v>274</v>
      </c>
      <c r="J118">
        <v>3</v>
      </c>
      <c r="L118" s="19" t="s">
        <v>364</v>
      </c>
      <c r="M118" s="27">
        <v>16272.450773999997</v>
      </c>
      <c r="O118" s="21" t="s">
        <v>346</v>
      </c>
      <c r="P118" t="s">
        <v>145</v>
      </c>
      <c r="Q118" s="74">
        <f t="shared" si="7"/>
        <v>16272.450773999997</v>
      </c>
      <c r="R118" s="7" t="s">
        <v>784</v>
      </c>
      <c r="S118" t="s">
        <v>276</v>
      </c>
      <c r="T118" t="s">
        <v>365</v>
      </c>
      <c r="U118" s="7" t="s">
        <v>788</v>
      </c>
      <c r="V118" t="s">
        <v>320</v>
      </c>
      <c r="W118" t="s">
        <v>320</v>
      </c>
      <c r="X118" t="s">
        <v>275</v>
      </c>
    </row>
    <row r="119" spans="1:24" ht="29" x14ac:dyDescent="0.2">
      <c r="A119" s="18" t="s">
        <v>333</v>
      </c>
      <c r="B119" s="18" t="s">
        <v>332</v>
      </c>
      <c r="C119" s="18" t="s">
        <v>304</v>
      </c>
      <c r="E119" s="5" t="str">
        <f t="shared" si="6"/>
        <v>2019-01-01</v>
      </c>
      <c r="F119" t="s">
        <v>278</v>
      </c>
      <c r="I119" t="s">
        <v>358</v>
      </c>
      <c r="L119" t="s">
        <v>739</v>
      </c>
      <c r="M119" s="27">
        <v>32</v>
      </c>
      <c r="O119" s="21" t="s">
        <v>357</v>
      </c>
      <c r="P119" t="s">
        <v>145</v>
      </c>
      <c r="Q119" s="74">
        <f>M119*1000</f>
        <v>32000</v>
      </c>
      <c r="R119" s="7" t="s">
        <v>784</v>
      </c>
      <c r="S119" t="s">
        <v>321</v>
      </c>
      <c r="T119" t="s">
        <v>361</v>
      </c>
      <c r="U119" s="7" t="s">
        <v>789</v>
      </c>
      <c r="V119" t="s">
        <v>320</v>
      </c>
      <c r="W119" t="s">
        <v>320</v>
      </c>
      <c r="X119" t="s">
        <v>275</v>
      </c>
    </row>
    <row r="120" spans="1:24" ht="29" x14ac:dyDescent="0.2">
      <c r="A120" s="18" t="s">
        <v>280</v>
      </c>
      <c r="B120" s="18" t="s">
        <v>279</v>
      </c>
      <c r="C120" s="18" t="s">
        <v>266</v>
      </c>
      <c r="E120" s="5" t="str">
        <f t="shared" si="6"/>
        <v>2017-01-01</v>
      </c>
      <c r="F120" t="s">
        <v>68</v>
      </c>
      <c r="I120" t="s">
        <v>282</v>
      </c>
      <c r="J120">
        <v>109</v>
      </c>
      <c r="L120" t="s">
        <v>740</v>
      </c>
      <c r="M120" s="27">
        <v>291.8</v>
      </c>
      <c r="O120" s="21" t="s">
        <v>349</v>
      </c>
      <c r="P120" t="s">
        <v>145</v>
      </c>
      <c r="Q120" s="74">
        <f>M120*1000</f>
        <v>291800</v>
      </c>
      <c r="R120" s="7" t="s">
        <v>784</v>
      </c>
      <c r="S120" t="s">
        <v>276</v>
      </c>
      <c r="T120" t="s">
        <v>365</v>
      </c>
      <c r="U120" s="7" t="s">
        <v>788</v>
      </c>
      <c r="V120" t="s">
        <v>320</v>
      </c>
      <c r="W120" t="s">
        <v>320</v>
      </c>
      <c r="X120" t="s">
        <v>275</v>
      </c>
    </row>
    <row r="121" spans="1:24" ht="29" x14ac:dyDescent="0.2">
      <c r="A121" s="18" t="s">
        <v>280</v>
      </c>
      <c r="B121" s="18" t="s">
        <v>279</v>
      </c>
      <c r="C121" s="18" t="s">
        <v>266</v>
      </c>
      <c r="E121" s="5" t="str">
        <f t="shared" si="6"/>
        <v>2018-01-01</v>
      </c>
      <c r="F121" t="s">
        <v>36</v>
      </c>
      <c r="I121" t="s">
        <v>282</v>
      </c>
      <c r="J121">
        <v>109</v>
      </c>
      <c r="L121" t="s">
        <v>740</v>
      </c>
      <c r="M121" s="27">
        <v>170.7</v>
      </c>
      <c r="O121" s="21" t="s">
        <v>349</v>
      </c>
      <c r="P121" t="s">
        <v>145</v>
      </c>
      <c r="Q121" s="74">
        <f>M121*1000</f>
        <v>170700</v>
      </c>
      <c r="R121" s="7" t="s">
        <v>784</v>
      </c>
      <c r="S121" t="s">
        <v>276</v>
      </c>
      <c r="T121" t="s">
        <v>365</v>
      </c>
      <c r="U121" s="7" t="s">
        <v>788</v>
      </c>
      <c r="V121" t="s">
        <v>320</v>
      </c>
      <c r="W121" t="s">
        <v>320</v>
      </c>
      <c r="X121" t="s">
        <v>275</v>
      </c>
    </row>
    <row r="122" spans="1:24" ht="29" x14ac:dyDescent="0.2">
      <c r="A122" s="18" t="s">
        <v>280</v>
      </c>
      <c r="B122" s="18" t="s">
        <v>279</v>
      </c>
      <c r="C122" s="18" t="s">
        <v>266</v>
      </c>
      <c r="E122" s="5" t="str">
        <f t="shared" si="6"/>
        <v>2019-01-01</v>
      </c>
      <c r="F122" t="s">
        <v>278</v>
      </c>
      <c r="I122" t="s">
        <v>282</v>
      </c>
      <c r="J122">
        <v>109</v>
      </c>
      <c r="L122" t="s">
        <v>740</v>
      </c>
      <c r="M122" s="27">
        <v>86.3</v>
      </c>
      <c r="O122" s="21" t="s">
        <v>349</v>
      </c>
      <c r="P122" t="s">
        <v>145</v>
      </c>
      <c r="Q122" s="74">
        <f>M122*1000</f>
        <v>86300</v>
      </c>
      <c r="R122" s="7" t="s">
        <v>784</v>
      </c>
      <c r="S122" t="s">
        <v>276</v>
      </c>
      <c r="T122" t="s">
        <v>365</v>
      </c>
      <c r="U122" s="7" t="s">
        <v>788</v>
      </c>
      <c r="V122" t="s">
        <v>320</v>
      </c>
      <c r="W122" t="s">
        <v>320</v>
      </c>
      <c r="X122" t="s">
        <v>275</v>
      </c>
    </row>
    <row r="123" spans="1:24" ht="15" x14ac:dyDescent="0.2">
      <c r="A123" s="18" t="s">
        <v>284</v>
      </c>
      <c r="B123" s="18" t="s">
        <v>283</v>
      </c>
      <c r="C123" s="18" t="s">
        <v>285</v>
      </c>
      <c r="E123" s="5" t="str">
        <f t="shared" si="6"/>
        <v>2017-01-01</v>
      </c>
      <c r="F123" s="19" t="s">
        <v>68</v>
      </c>
      <c r="I123" t="s">
        <v>291</v>
      </c>
      <c r="J123">
        <v>210</v>
      </c>
      <c r="L123" t="s">
        <v>740</v>
      </c>
      <c r="M123" s="27">
        <v>10399</v>
      </c>
      <c r="O123" s="21" t="s">
        <v>350</v>
      </c>
      <c r="P123" t="s">
        <v>145</v>
      </c>
      <c r="Q123" s="74">
        <f>M123</f>
        <v>10399</v>
      </c>
      <c r="R123" s="7" t="s">
        <v>784</v>
      </c>
      <c r="S123" t="s">
        <v>292</v>
      </c>
      <c r="T123" t="s">
        <v>366</v>
      </c>
      <c r="U123" s="7" t="s">
        <v>788</v>
      </c>
      <c r="V123" t="s">
        <v>320</v>
      </c>
      <c r="W123" t="s">
        <v>320</v>
      </c>
      <c r="X123" t="s">
        <v>275</v>
      </c>
    </row>
    <row r="124" spans="1:24" ht="15" x14ac:dyDescent="0.2">
      <c r="A124" s="18" t="s">
        <v>284</v>
      </c>
      <c r="B124" s="18" t="s">
        <v>283</v>
      </c>
      <c r="C124" s="18" t="s">
        <v>285</v>
      </c>
      <c r="E124" s="5" t="str">
        <f t="shared" si="6"/>
        <v>2018-01-01</v>
      </c>
      <c r="F124" s="42" t="s">
        <v>36</v>
      </c>
      <c r="I124" t="s">
        <v>291</v>
      </c>
      <c r="J124">
        <v>210</v>
      </c>
      <c r="L124" t="s">
        <v>740</v>
      </c>
      <c r="M124" s="27">
        <v>11543</v>
      </c>
      <c r="O124" s="21" t="s">
        <v>350</v>
      </c>
      <c r="P124" t="s">
        <v>145</v>
      </c>
      <c r="Q124" s="74">
        <f>M124</f>
        <v>11543</v>
      </c>
      <c r="R124" s="7" t="s">
        <v>784</v>
      </c>
      <c r="S124" t="s">
        <v>292</v>
      </c>
      <c r="T124" t="s">
        <v>366</v>
      </c>
      <c r="U124" s="7" t="s">
        <v>788</v>
      </c>
      <c r="V124" t="s">
        <v>320</v>
      </c>
      <c r="W124" t="s">
        <v>320</v>
      </c>
      <c r="X124" t="s">
        <v>275</v>
      </c>
    </row>
    <row r="125" spans="1:24" ht="15" x14ac:dyDescent="0.2">
      <c r="A125" s="18" t="s">
        <v>284</v>
      </c>
      <c r="B125" s="18" t="s">
        <v>283</v>
      </c>
      <c r="C125" s="18" t="s">
        <v>285</v>
      </c>
      <c r="E125" s="5" t="str">
        <f t="shared" si="6"/>
        <v>2019-01-01</v>
      </c>
      <c r="F125" t="s">
        <v>278</v>
      </c>
      <c r="I125" t="s">
        <v>291</v>
      </c>
      <c r="J125">
        <v>210</v>
      </c>
      <c r="L125" t="s">
        <v>740</v>
      </c>
      <c r="M125" s="27">
        <v>12047</v>
      </c>
      <c r="O125" s="21" t="s">
        <v>350</v>
      </c>
      <c r="P125" t="s">
        <v>145</v>
      </c>
      <c r="Q125" s="74">
        <f>M125</f>
        <v>12047</v>
      </c>
      <c r="R125" s="7" t="s">
        <v>784</v>
      </c>
      <c r="S125" t="s">
        <v>292</v>
      </c>
      <c r="T125" t="s">
        <v>366</v>
      </c>
      <c r="U125" s="7" t="s">
        <v>788</v>
      </c>
      <c r="V125" t="s">
        <v>320</v>
      </c>
      <c r="W125" t="s">
        <v>320</v>
      </c>
      <c r="X125" t="s">
        <v>275</v>
      </c>
    </row>
    <row r="126" spans="1:24" x14ac:dyDescent="0.15">
      <c r="A126" s="7" t="s">
        <v>295</v>
      </c>
      <c r="B126" s="7" t="s">
        <v>294</v>
      </c>
      <c r="C126" s="7" t="s">
        <v>296</v>
      </c>
      <c r="D126" s="7" t="s">
        <v>299</v>
      </c>
      <c r="E126" s="5" t="str">
        <f t="shared" si="6"/>
        <v>2019-01-01</v>
      </c>
      <c r="F126" s="26" t="s">
        <v>278</v>
      </c>
      <c r="I126" s="7" t="s">
        <v>301</v>
      </c>
      <c r="J126">
        <v>88</v>
      </c>
      <c r="L126" t="s">
        <v>807</v>
      </c>
      <c r="M126" s="27">
        <v>55</v>
      </c>
      <c r="O126" s="26" t="s">
        <v>806</v>
      </c>
      <c r="P126" t="s">
        <v>146</v>
      </c>
      <c r="Q126" s="73">
        <f>M126*1000</f>
        <v>55000</v>
      </c>
      <c r="R126" s="7" t="s">
        <v>784</v>
      </c>
      <c r="S126" t="s">
        <v>731</v>
      </c>
      <c r="T126" t="s">
        <v>673</v>
      </c>
      <c r="U126" s="7" t="s">
        <v>788</v>
      </c>
      <c r="V126" t="s">
        <v>320</v>
      </c>
      <c r="W126" t="s">
        <v>320</v>
      </c>
      <c r="X126" s="26" t="s">
        <v>275</v>
      </c>
    </row>
    <row r="127" spans="1:24" x14ac:dyDescent="0.15">
      <c r="A127" s="7" t="s">
        <v>295</v>
      </c>
      <c r="B127" s="7" t="s">
        <v>294</v>
      </c>
      <c r="C127" s="7" t="s">
        <v>296</v>
      </c>
      <c r="D127" s="7" t="s">
        <v>299</v>
      </c>
      <c r="E127" s="5" t="str">
        <f t="shared" si="6"/>
        <v>2018-01-01</v>
      </c>
      <c r="F127" s="29" t="s">
        <v>36</v>
      </c>
      <c r="I127" s="7" t="s">
        <v>301</v>
      </c>
      <c r="J127">
        <v>88</v>
      </c>
      <c r="L127" t="s">
        <v>807</v>
      </c>
      <c r="M127" s="27">
        <v>59</v>
      </c>
      <c r="O127" s="26" t="s">
        <v>806</v>
      </c>
      <c r="P127" t="s">
        <v>146</v>
      </c>
      <c r="Q127" s="73">
        <f>M127*1000</f>
        <v>59000</v>
      </c>
      <c r="R127" s="7" t="s">
        <v>784</v>
      </c>
      <c r="S127" t="s">
        <v>731</v>
      </c>
      <c r="T127" t="s">
        <v>673</v>
      </c>
      <c r="U127" s="7" t="s">
        <v>788</v>
      </c>
      <c r="V127" t="s">
        <v>320</v>
      </c>
      <c r="W127" t="s">
        <v>320</v>
      </c>
      <c r="X127" s="26" t="s">
        <v>275</v>
      </c>
    </row>
    <row r="128" spans="1:24" x14ac:dyDescent="0.15">
      <c r="A128" s="7" t="s">
        <v>295</v>
      </c>
      <c r="B128" s="7" t="s">
        <v>294</v>
      </c>
      <c r="C128" s="7" t="s">
        <v>296</v>
      </c>
      <c r="D128" s="7" t="s">
        <v>299</v>
      </c>
      <c r="E128" s="5" t="str">
        <f t="shared" si="6"/>
        <v>2017-01-01</v>
      </c>
      <c r="F128" s="30" t="s">
        <v>68</v>
      </c>
      <c r="I128" s="7" t="s">
        <v>301</v>
      </c>
      <c r="J128">
        <v>88</v>
      </c>
      <c r="L128" t="s">
        <v>807</v>
      </c>
      <c r="M128" s="27">
        <v>95</v>
      </c>
      <c r="O128" s="26" t="s">
        <v>806</v>
      </c>
      <c r="P128" t="s">
        <v>146</v>
      </c>
      <c r="Q128" s="73">
        <f>M128*1000</f>
        <v>95000</v>
      </c>
      <c r="R128" s="7" t="s">
        <v>784</v>
      </c>
      <c r="S128" t="s">
        <v>731</v>
      </c>
      <c r="T128" t="s">
        <v>673</v>
      </c>
      <c r="U128" s="7" t="s">
        <v>788</v>
      </c>
      <c r="V128" t="s">
        <v>320</v>
      </c>
      <c r="W128" t="s">
        <v>320</v>
      </c>
      <c r="X128" s="26" t="s">
        <v>275</v>
      </c>
    </row>
    <row r="129" spans="1:24" x14ac:dyDescent="0.15">
      <c r="A129" s="7" t="s">
        <v>295</v>
      </c>
      <c r="B129" s="7" t="s">
        <v>294</v>
      </c>
      <c r="C129" s="7" t="s">
        <v>296</v>
      </c>
      <c r="D129" s="7" t="s">
        <v>299</v>
      </c>
      <c r="E129" s="5" t="str">
        <f t="shared" si="6"/>
        <v>2016-01-01</v>
      </c>
      <c r="F129" s="31" t="s">
        <v>69</v>
      </c>
      <c r="I129" s="7" t="s">
        <v>301</v>
      </c>
      <c r="J129">
        <v>88</v>
      </c>
      <c r="L129" t="s">
        <v>807</v>
      </c>
      <c r="M129" s="27">
        <v>153</v>
      </c>
      <c r="O129" s="26" t="s">
        <v>806</v>
      </c>
      <c r="P129" t="s">
        <v>146</v>
      </c>
      <c r="Q129" s="73">
        <f>M129*1000</f>
        <v>153000</v>
      </c>
      <c r="R129" s="7" t="s">
        <v>784</v>
      </c>
      <c r="S129" t="s">
        <v>731</v>
      </c>
      <c r="T129" t="s">
        <v>673</v>
      </c>
      <c r="U129" s="7" t="s">
        <v>788</v>
      </c>
      <c r="V129" t="s">
        <v>320</v>
      </c>
      <c r="W129" t="s">
        <v>320</v>
      </c>
      <c r="X129" s="26" t="s">
        <v>275</v>
      </c>
    </row>
    <row r="130" spans="1:24" x14ac:dyDescent="0.15">
      <c r="A130" s="7" t="s">
        <v>295</v>
      </c>
      <c r="B130" s="7" t="s">
        <v>294</v>
      </c>
      <c r="C130" s="7" t="s">
        <v>296</v>
      </c>
      <c r="D130" s="7" t="s">
        <v>772</v>
      </c>
      <c r="E130" s="5" t="str">
        <f t="shared" ref="E130:E161" si="8">_xlfn.CONCAT(SUBSTITUTE(F130,"FY","20"),"-01-01")</f>
        <v>2019-01-01</v>
      </c>
      <c r="F130" s="26" t="s">
        <v>278</v>
      </c>
      <c r="I130" s="7" t="s">
        <v>301</v>
      </c>
      <c r="J130">
        <v>89</v>
      </c>
      <c r="L130" t="s">
        <v>368</v>
      </c>
      <c r="M130" s="27">
        <v>0</v>
      </c>
      <c r="O130" s="26" t="s">
        <v>346</v>
      </c>
      <c r="P130" t="s">
        <v>156</v>
      </c>
      <c r="Q130" s="74">
        <f t="shared" ref="Q130:Q141" si="9">M130</f>
        <v>0</v>
      </c>
      <c r="R130" s="7" t="s">
        <v>784</v>
      </c>
      <c r="S130" t="s">
        <v>731</v>
      </c>
      <c r="U130" s="7"/>
      <c r="V130" t="s">
        <v>320</v>
      </c>
      <c r="W130" t="s">
        <v>320</v>
      </c>
      <c r="X130" s="26" t="s">
        <v>275</v>
      </c>
    </row>
    <row r="131" spans="1:24" x14ac:dyDescent="0.15">
      <c r="A131" s="7" t="s">
        <v>295</v>
      </c>
      <c r="B131" s="7" t="s">
        <v>294</v>
      </c>
      <c r="C131" s="7" t="s">
        <v>296</v>
      </c>
      <c r="D131" s="7" t="s">
        <v>299</v>
      </c>
      <c r="E131" s="5" t="str">
        <f t="shared" si="8"/>
        <v>2019-01-01</v>
      </c>
      <c r="F131" s="26" t="s">
        <v>278</v>
      </c>
      <c r="I131" s="7" t="s">
        <v>301</v>
      </c>
      <c r="J131">
        <v>89</v>
      </c>
      <c r="L131" t="s">
        <v>369</v>
      </c>
      <c r="M131" s="27">
        <v>8</v>
      </c>
      <c r="O131" s="26" t="s">
        <v>346</v>
      </c>
      <c r="P131" t="s">
        <v>156</v>
      </c>
      <c r="Q131" s="74">
        <f t="shared" si="9"/>
        <v>8</v>
      </c>
      <c r="R131" s="7" t="s">
        <v>784</v>
      </c>
      <c r="S131" t="s">
        <v>731</v>
      </c>
      <c r="U131" s="7"/>
      <c r="V131" t="s">
        <v>320</v>
      </c>
      <c r="W131" t="s">
        <v>320</v>
      </c>
      <c r="X131" s="26" t="s">
        <v>275</v>
      </c>
    </row>
    <row r="132" spans="1:24" x14ac:dyDescent="0.15">
      <c r="A132" s="7" t="s">
        <v>295</v>
      </c>
      <c r="B132" s="7" t="s">
        <v>294</v>
      </c>
      <c r="C132" s="7" t="s">
        <v>296</v>
      </c>
      <c r="D132" s="7" t="s">
        <v>772</v>
      </c>
      <c r="E132" s="5" t="str">
        <f t="shared" si="8"/>
        <v>2018-01-01</v>
      </c>
      <c r="F132" s="29" t="s">
        <v>36</v>
      </c>
      <c r="I132" s="7" t="s">
        <v>301</v>
      </c>
      <c r="J132">
        <v>89</v>
      </c>
      <c r="L132" t="s">
        <v>368</v>
      </c>
      <c r="M132" s="27">
        <v>0</v>
      </c>
      <c r="O132" s="26" t="s">
        <v>346</v>
      </c>
      <c r="P132" t="s">
        <v>156</v>
      </c>
      <c r="Q132" s="74">
        <f t="shared" si="9"/>
        <v>0</v>
      </c>
      <c r="R132" s="7" t="s">
        <v>784</v>
      </c>
      <c r="S132" t="s">
        <v>731</v>
      </c>
      <c r="U132" s="7"/>
      <c r="V132" t="s">
        <v>320</v>
      </c>
      <c r="W132" t="s">
        <v>320</v>
      </c>
      <c r="X132" s="26" t="s">
        <v>275</v>
      </c>
    </row>
    <row r="133" spans="1:24" x14ac:dyDescent="0.15">
      <c r="A133" s="7" t="s">
        <v>295</v>
      </c>
      <c r="B133" s="7" t="s">
        <v>294</v>
      </c>
      <c r="C133" s="7" t="s">
        <v>296</v>
      </c>
      <c r="D133" s="7" t="s">
        <v>299</v>
      </c>
      <c r="E133" s="5" t="str">
        <f t="shared" si="8"/>
        <v>2018-01-01</v>
      </c>
      <c r="F133" s="29" t="s">
        <v>36</v>
      </c>
      <c r="I133" s="7" t="s">
        <v>301</v>
      </c>
      <c r="J133">
        <v>89</v>
      </c>
      <c r="L133" t="s">
        <v>369</v>
      </c>
      <c r="M133" s="27">
        <v>9</v>
      </c>
      <c r="O133" s="26" t="s">
        <v>346</v>
      </c>
      <c r="P133" t="s">
        <v>156</v>
      </c>
      <c r="Q133" s="74">
        <f t="shared" si="9"/>
        <v>9</v>
      </c>
      <c r="R133" s="7" t="s">
        <v>784</v>
      </c>
      <c r="S133" t="s">
        <v>731</v>
      </c>
      <c r="U133" s="7"/>
      <c r="V133" t="s">
        <v>320</v>
      </c>
      <c r="W133" t="s">
        <v>320</v>
      </c>
      <c r="X133" s="26" t="s">
        <v>275</v>
      </c>
    </row>
    <row r="134" spans="1:24" x14ac:dyDescent="0.15">
      <c r="A134" s="7" t="s">
        <v>295</v>
      </c>
      <c r="B134" s="7" t="s">
        <v>294</v>
      </c>
      <c r="C134" s="7" t="s">
        <v>296</v>
      </c>
      <c r="D134" s="7" t="s">
        <v>772</v>
      </c>
      <c r="E134" s="5" t="str">
        <f t="shared" si="8"/>
        <v>2017-01-01</v>
      </c>
      <c r="F134" s="30" t="s">
        <v>68</v>
      </c>
      <c r="I134" s="7" t="s">
        <v>301</v>
      </c>
      <c r="J134">
        <v>89</v>
      </c>
      <c r="L134" t="s">
        <v>368</v>
      </c>
      <c r="M134" s="27">
        <v>0</v>
      </c>
      <c r="O134" s="26" t="s">
        <v>346</v>
      </c>
      <c r="P134" t="s">
        <v>156</v>
      </c>
      <c r="Q134" s="74">
        <f t="shared" si="9"/>
        <v>0</v>
      </c>
      <c r="R134" s="7" t="s">
        <v>784</v>
      </c>
      <c r="S134" t="s">
        <v>731</v>
      </c>
      <c r="U134" s="7"/>
      <c r="V134" t="s">
        <v>320</v>
      </c>
      <c r="W134" t="s">
        <v>320</v>
      </c>
      <c r="X134" s="26" t="s">
        <v>275</v>
      </c>
    </row>
    <row r="135" spans="1:24" x14ac:dyDescent="0.15">
      <c r="A135" s="7" t="s">
        <v>295</v>
      </c>
      <c r="B135" s="7" t="s">
        <v>294</v>
      </c>
      <c r="C135" s="7" t="s">
        <v>296</v>
      </c>
      <c r="D135" s="7" t="s">
        <v>299</v>
      </c>
      <c r="E135" s="5" t="str">
        <f t="shared" si="8"/>
        <v>2017-01-01</v>
      </c>
      <c r="F135" s="30" t="s">
        <v>68</v>
      </c>
      <c r="I135" s="7" t="s">
        <v>301</v>
      </c>
      <c r="J135">
        <v>89</v>
      </c>
      <c r="L135" t="s">
        <v>369</v>
      </c>
      <c r="M135" s="27">
        <v>7</v>
      </c>
      <c r="O135" s="26" t="s">
        <v>346</v>
      </c>
      <c r="P135" t="s">
        <v>156</v>
      </c>
      <c r="Q135" s="74">
        <f t="shared" si="9"/>
        <v>7</v>
      </c>
      <c r="R135" s="7" t="s">
        <v>784</v>
      </c>
      <c r="S135" t="s">
        <v>731</v>
      </c>
      <c r="U135" s="7"/>
      <c r="V135" t="s">
        <v>320</v>
      </c>
      <c r="W135" t="s">
        <v>320</v>
      </c>
      <c r="X135" s="26" t="s">
        <v>275</v>
      </c>
    </row>
    <row r="136" spans="1:24" x14ac:dyDescent="0.15">
      <c r="A136" s="7" t="s">
        <v>295</v>
      </c>
      <c r="B136" s="7" t="s">
        <v>294</v>
      </c>
      <c r="C136" s="7" t="s">
        <v>296</v>
      </c>
      <c r="D136" s="7" t="s">
        <v>772</v>
      </c>
      <c r="E136" s="5" t="str">
        <f t="shared" si="8"/>
        <v>2016-01-01</v>
      </c>
      <c r="F136" s="31" t="s">
        <v>69</v>
      </c>
      <c r="I136" s="7" t="s">
        <v>301</v>
      </c>
      <c r="J136">
        <v>89</v>
      </c>
      <c r="L136" t="s">
        <v>368</v>
      </c>
      <c r="M136" s="27">
        <v>0</v>
      </c>
      <c r="O136" s="26" t="s">
        <v>346</v>
      </c>
      <c r="P136" t="s">
        <v>156</v>
      </c>
      <c r="Q136" s="74">
        <f t="shared" si="9"/>
        <v>0</v>
      </c>
      <c r="R136" s="7" t="s">
        <v>784</v>
      </c>
      <c r="S136" t="s">
        <v>731</v>
      </c>
      <c r="U136" s="7"/>
      <c r="V136" t="s">
        <v>320</v>
      </c>
      <c r="W136" t="s">
        <v>320</v>
      </c>
      <c r="X136" s="26" t="s">
        <v>275</v>
      </c>
    </row>
    <row r="137" spans="1:24" x14ac:dyDescent="0.15">
      <c r="A137" s="7" t="s">
        <v>295</v>
      </c>
      <c r="B137" s="7" t="s">
        <v>294</v>
      </c>
      <c r="C137" s="7" t="s">
        <v>296</v>
      </c>
      <c r="D137" s="7" t="s">
        <v>299</v>
      </c>
      <c r="E137" s="5" t="str">
        <f t="shared" si="8"/>
        <v>2016-01-01</v>
      </c>
      <c r="F137" s="31" t="s">
        <v>69</v>
      </c>
      <c r="I137" s="7" t="s">
        <v>301</v>
      </c>
      <c r="J137">
        <v>89</v>
      </c>
      <c r="L137" t="s">
        <v>369</v>
      </c>
      <c r="M137" s="27">
        <v>8</v>
      </c>
      <c r="O137" s="26" t="s">
        <v>346</v>
      </c>
      <c r="P137" t="s">
        <v>156</v>
      </c>
      <c r="Q137" s="74">
        <f t="shared" si="9"/>
        <v>8</v>
      </c>
      <c r="R137" s="7" t="s">
        <v>784</v>
      </c>
      <c r="S137" t="s">
        <v>731</v>
      </c>
      <c r="U137" s="7"/>
      <c r="V137" t="s">
        <v>320</v>
      </c>
      <c r="W137" t="s">
        <v>320</v>
      </c>
      <c r="X137" s="26" t="s">
        <v>275</v>
      </c>
    </row>
    <row r="138" spans="1:24" x14ac:dyDescent="0.15">
      <c r="A138" s="7" t="s">
        <v>295</v>
      </c>
      <c r="B138" s="7" t="s">
        <v>294</v>
      </c>
      <c r="C138" s="7" t="s">
        <v>296</v>
      </c>
      <c r="D138" s="7" t="s">
        <v>299</v>
      </c>
      <c r="E138" s="5" t="str">
        <f t="shared" si="8"/>
        <v>2019-01-01</v>
      </c>
      <c r="F138" s="26" t="s">
        <v>278</v>
      </c>
      <c r="I138" s="7" t="s">
        <v>301</v>
      </c>
      <c r="J138">
        <v>88</v>
      </c>
      <c r="L138" t="s">
        <v>370</v>
      </c>
      <c r="M138" s="27">
        <v>29</v>
      </c>
      <c r="O138" s="26" t="s">
        <v>346</v>
      </c>
      <c r="P138" t="s">
        <v>86</v>
      </c>
      <c r="Q138" s="39">
        <f t="shared" si="9"/>
        <v>29</v>
      </c>
      <c r="R138" t="s">
        <v>784</v>
      </c>
      <c r="S138" s="26" t="s">
        <v>731</v>
      </c>
      <c r="U138" s="26"/>
      <c r="V138" t="s">
        <v>320</v>
      </c>
      <c r="W138" t="s">
        <v>320</v>
      </c>
      <c r="X138" s="26" t="s">
        <v>275</v>
      </c>
    </row>
    <row r="139" spans="1:24" x14ac:dyDescent="0.15">
      <c r="A139" s="7" t="s">
        <v>295</v>
      </c>
      <c r="B139" s="7" t="s">
        <v>294</v>
      </c>
      <c r="C139" s="7" t="s">
        <v>296</v>
      </c>
      <c r="D139" s="7" t="s">
        <v>299</v>
      </c>
      <c r="E139" s="5" t="str">
        <f t="shared" si="8"/>
        <v>2018-01-01</v>
      </c>
      <c r="F139" s="29" t="s">
        <v>36</v>
      </c>
      <c r="I139" s="7" t="s">
        <v>301</v>
      </c>
      <c r="J139">
        <v>88</v>
      </c>
      <c r="L139" t="s">
        <v>370</v>
      </c>
      <c r="M139" s="27">
        <v>31</v>
      </c>
      <c r="O139" s="26" t="s">
        <v>346</v>
      </c>
      <c r="P139" t="s">
        <v>86</v>
      </c>
      <c r="Q139" s="39">
        <f t="shared" si="9"/>
        <v>31</v>
      </c>
      <c r="R139" t="s">
        <v>784</v>
      </c>
      <c r="S139" s="26" t="s">
        <v>731</v>
      </c>
      <c r="U139" s="26"/>
      <c r="V139" t="s">
        <v>320</v>
      </c>
      <c r="W139" t="s">
        <v>320</v>
      </c>
      <c r="X139" s="26" t="s">
        <v>275</v>
      </c>
    </row>
    <row r="140" spans="1:24" x14ac:dyDescent="0.15">
      <c r="A140" s="7" t="s">
        <v>295</v>
      </c>
      <c r="B140" s="7" t="s">
        <v>294</v>
      </c>
      <c r="C140" s="7" t="s">
        <v>296</v>
      </c>
      <c r="D140" s="7" t="s">
        <v>299</v>
      </c>
      <c r="E140" s="5" t="str">
        <f t="shared" si="8"/>
        <v>2017-01-01</v>
      </c>
      <c r="F140" s="30" t="s">
        <v>68</v>
      </c>
      <c r="I140" s="7" t="s">
        <v>301</v>
      </c>
      <c r="J140">
        <v>88</v>
      </c>
      <c r="L140" t="s">
        <v>370</v>
      </c>
      <c r="M140" s="27">
        <v>22</v>
      </c>
      <c r="O140" s="26" t="s">
        <v>346</v>
      </c>
      <c r="P140" t="s">
        <v>86</v>
      </c>
      <c r="Q140" s="39">
        <f t="shared" si="9"/>
        <v>22</v>
      </c>
      <c r="R140" t="s">
        <v>784</v>
      </c>
      <c r="S140" s="26" t="s">
        <v>731</v>
      </c>
      <c r="U140" s="26"/>
      <c r="V140" t="s">
        <v>320</v>
      </c>
      <c r="W140" t="s">
        <v>320</v>
      </c>
      <c r="X140" s="26" t="s">
        <v>275</v>
      </c>
    </row>
    <row r="141" spans="1:24" x14ac:dyDescent="0.15">
      <c r="A141" s="7" t="s">
        <v>295</v>
      </c>
      <c r="B141" s="7" t="s">
        <v>294</v>
      </c>
      <c r="C141" s="7" t="s">
        <v>296</v>
      </c>
      <c r="D141" s="7" t="s">
        <v>299</v>
      </c>
      <c r="E141" s="5" t="str">
        <f t="shared" si="8"/>
        <v>2016-01-01</v>
      </c>
      <c r="F141" s="31" t="s">
        <v>69</v>
      </c>
      <c r="I141" s="7" t="s">
        <v>301</v>
      </c>
      <c r="J141">
        <v>88</v>
      </c>
      <c r="L141" t="s">
        <v>370</v>
      </c>
      <c r="M141" s="27">
        <v>21</v>
      </c>
      <c r="O141" s="26" t="s">
        <v>346</v>
      </c>
      <c r="P141" t="s">
        <v>86</v>
      </c>
      <c r="Q141" s="39">
        <f t="shared" si="9"/>
        <v>21</v>
      </c>
      <c r="R141" t="s">
        <v>784</v>
      </c>
      <c r="S141" s="26" t="s">
        <v>731</v>
      </c>
      <c r="U141" s="26"/>
      <c r="V141" t="s">
        <v>320</v>
      </c>
      <c r="W141" t="s">
        <v>320</v>
      </c>
      <c r="X141" s="26" t="s">
        <v>275</v>
      </c>
    </row>
    <row r="142" spans="1:24" x14ac:dyDescent="0.15">
      <c r="A142" s="7" t="s">
        <v>295</v>
      </c>
      <c r="B142" s="7" t="s">
        <v>294</v>
      </c>
      <c r="C142" s="7" t="s">
        <v>296</v>
      </c>
      <c r="D142" s="7" t="s">
        <v>299</v>
      </c>
      <c r="E142" s="5" t="str">
        <f t="shared" si="8"/>
        <v>2019-01-01</v>
      </c>
      <c r="F142" s="26" t="s">
        <v>278</v>
      </c>
      <c r="I142" s="7" t="s">
        <v>301</v>
      </c>
      <c r="J142">
        <v>88</v>
      </c>
      <c r="L142" t="s">
        <v>808</v>
      </c>
      <c r="M142" s="27">
        <v>91</v>
      </c>
      <c r="O142" s="26" t="s">
        <v>797</v>
      </c>
      <c r="P142" t="s">
        <v>74</v>
      </c>
      <c r="Q142" s="39">
        <f>M142*1000</f>
        <v>91000</v>
      </c>
      <c r="R142" t="s">
        <v>784</v>
      </c>
      <c r="S142" t="s">
        <v>731</v>
      </c>
      <c r="U142" s="26"/>
      <c r="V142" t="s">
        <v>320</v>
      </c>
      <c r="W142" t="s">
        <v>320</v>
      </c>
      <c r="X142" s="26" t="s">
        <v>275</v>
      </c>
    </row>
    <row r="143" spans="1:24" x14ac:dyDescent="0.15">
      <c r="A143" s="7" t="s">
        <v>295</v>
      </c>
      <c r="B143" s="7" t="s">
        <v>294</v>
      </c>
      <c r="C143" s="7" t="s">
        <v>296</v>
      </c>
      <c r="D143" s="7" t="s">
        <v>299</v>
      </c>
      <c r="E143" s="5" t="str">
        <f t="shared" si="8"/>
        <v>2018-01-01</v>
      </c>
      <c r="F143" s="29" t="s">
        <v>36</v>
      </c>
      <c r="I143" s="7" t="s">
        <v>301</v>
      </c>
      <c r="J143">
        <v>88</v>
      </c>
      <c r="L143" t="s">
        <v>808</v>
      </c>
      <c r="M143" s="27">
        <v>92</v>
      </c>
      <c r="O143" s="26" t="s">
        <v>797</v>
      </c>
      <c r="P143" t="s">
        <v>74</v>
      </c>
      <c r="Q143" s="39">
        <f>M143*1000</f>
        <v>92000</v>
      </c>
      <c r="R143" t="s">
        <v>784</v>
      </c>
      <c r="S143" s="26" t="s">
        <v>731</v>
      </c>
      <c r="U143" s="26"/>
      <c r="V143" t="s">
        <v>320</v>
      </c>
      <c r="W143" t="s">
        <v>320</v>
      </c>
      <c r="X143" s="26" t="s">
        <v>275</v>
      </c>
    </row>
    <row r="144" spans="1:24" x14ac:dyDescent="0.15">
      <c r="A144" s="7" t="s">
        <v>295</v>
      </c>
      <c r="B144" s="7" t="s">
        <v>294</v>
      </c>
      <c r="C144" s="7" t="s">
        <v>296</v>
      </c>
      <c r="D144" s="7" t="s">
        <v>299</v>
      </c>
      <c r="E144" s="5" t="str">
        <f t="shared" si="8"/>
        <v>2017-01-01</v>
      </c>
      <c r="F144" s="30" t="s">
        <v>68</v>
      </c>
      <c r="I144" s="7" t="s">
        <v>301</v>
      </c>
      <c r="J144">
        <v>88</v>
      </c>
      <c r="L144" t="s">
        <v>808</v>
      </c>
      <c r="M144" s="27">
        <v>123</v>
      </c>
      <c r="O144" s="26" t="s">
        <v>797</v>
      </c>
      <c r="P144" t="s">
        <v>74</v>
      </c>
      <c r="Q144" s="39">
        <f>1000*M144</f>
        <v>123000</v>
      </c>
      <c r="R144" t="s">
        <v>784</v>
      </c>
      <c r="S144" s="26" t="s">
        <v>731</v>
      </c>
      <c r="U144" s="26"/>
      <c r="V144" t="s">
        <v>320</v>
      </c>
      <c r="W144" t="s">
        <v>320</v>
      </c>
      <c r="X144" s="26" t="s">
        <v>275</v>
      </c>
    </row>
    <row r="145" spans="1:24" x14ac:dyDescent="0.15">
      <c r="A145" s="7" t="s">
        <v>295</v>
      </c>
      <c r="B145" s="7" t="s">
        <v>294</v>
      </c>
      <c r="C145" s="7" t="s">
        <v>296</v>
      </c>
      <c r="D145" s="7" t="s">
        <v>299</v>
      </c>
      <c r="E145" s="5" t="str">
        <f t="shared" si="8"/>
        <v>2016-01-01</v>
      </c>
      <c r="F145" s="31" t="s">
        <v>69</v>
      </c>
      <c r="I145" s="7" t="s">
        <v>301</v>
      </c>
      <c r="J145">
        <v>88</v>
      </c>
      <c r="L145" t="s">
        <v>808</v>
      </c>
      <c r="M145" s="27">
        <v>138</v>
      </c>
      <c r="O145" s="26" t="s">
        <v>797</v>
      </c>
      <c r="P145" t="s">
        <v>74</v>
      </c>
      <c r="Q145" s="39">
        <f>M145*1000</f>
        <v>138000</v>
      </c>
      <c r="R145" t="s">
        <v>784</v>
      </c>
      <c r="S145" s="26" t="s">
        <v>731</v>
      </c>
      <c r="U145" s="26"/>
      <c r="V145" t="s">
        <v>320</v>
      </c>
      <c r="W145" t="s">
        <v>320</v>
      </c>
      <c r="X145" s="26" t="s">
        <v>275</v>
      </c>
    </row>
    <row r="146" spans="1:24" x14ac:dyDescent="0.15">
      <c r="A146" s="7" t="s">
        <v>295</v>
      </c>
      <c r="B146" s="7" t="s">
        <v>294</v>
      </c>
      <c r="C146" s="7" t="s">
        <v>296</v>
      </c>
      <c r="D146" s="7" t="s">
        <v>299</v>
      </c>
      <c r="E146" s="5" t="str">
        <f t="shared" si="8"/>
        <v>2019-01-01</v>
      </c>
      <c r="F146" s="26" t="s">
        <v>278</v>
      </c>
      <c r="I146" s="7" t="s">
        <v>301</v>
      </c>
      <c r="J146">
        <v>88</v>
      </c>
      <c r="L146" t="s">
        <v>809</v>
      </c>
      <c r="M146" s="27">
        <v>1</v>
      </c>
      <c r="O146" s="26" t="s">
        <v>339</v>
      </c>
      <c r="P146" t="s">
        <v>84</v>
      </c>
      <c r="Q146" s="39">
        <f>M146*1000</f>
        <v>1000</v>
      </c>
      <c r="R146" t="s">
        <v>784</v>
      </c>
      <c r="S146" t="s">
        <v>731</v>
      </c>
      <c r="U146" s="26"/>
      <c r="V146" t="s">
        <v>320</v>
      </c>
      <c r="W146" t="s">
        <v>320</v>
      </c>
      <c r="X146" s="26" t="s">
        <v>275</v>
      </c>
    </row>
    <row r="147" spans="1:24" x14ac:dyDescent="0.15">
      <c r="A147" s="7" t="s">
        <v>295</v>
      </c>
      <c r="B147" s="7" t="s">
        <v>294</v>
      </c>
      <c r="C147" s="7" t="s">
        <v>296</v>
      </c>
      <c r="D147" s="7" t="s">
        <v>299</v>
      </c>
      <c r="E147" s="5" t="str">
        <f t="shared" si="8"/>
        <v>2018-01-01</v>
      </c>
      <c r="F147" s="29" t="s">
        <v>36</v>
      </c>
      <c r="I147" s="7" t="s">
        <v>301</v>
      </c>
      <c r="J147">
        <v>88</v>
      </c>
      <c r="L147" t="s">
        <v>809</v>
      </c>
      <c r="M147" s="27">
        <v>1</v>
      </c>
      <c r="O147" s="26" t="s">
        <v>339</v>
      </c>
      <c r="P147" t="s">
        <v>84</v>
      </c>
      <c r="Q147" s="39">
        <f>M147*1000</f>
        <v>1000</v>
      </c>
      <c r="R147" t="s">
        <v>784</v>
      </c>
      <c r="S147" s="26" t="s">
        <v>731</v>
      </c>
      <c r="U147" s="26"/>
      <c r="V147" t="s">
        <v>320</v>
      </c>
      <c r="W147" t="s">
        <v>320</v>
      </c>
      <c r="X147" s="26" t="s">
        <v>275</v>
      </c>
    </row>
    <row r="148" spans="1:24" x14ac:dyDescent="0.15">
      <c r="A148" s="7" t="s">
        <v>295</v>
      </c>
      <c r="B148" s="7" t="s">
        <v>294</v>
      </c>
      <c r="C148" s="7" t="s">
        <v>296</v>
      </c>
      <c r="D148" s="7" t="s">
        <v>299</v>
      </c>
      <c r="E148" s="5" t="str">
        <f t="shared" si="8"/>
        <v>2017-01-01</v>
      </c>
      <c r="F148" s="30" t="s">
        <v>68</v>
      </c>
      <c r="I148" s="7" t="s">
        <v>301</v>
      </c>
      <c r="J148">
        <v>88</v>
      </c>
      <c r="L148" t="s">
        <v>809</v>
      </c>
      <c r="M148" s="27">
        <v>1</v>
      </c>
      <c r="O148" s="26" t="s">
        <v>339</v>
      </c>
      <c r="P148" t="s">
        <v>84</v>
      </c>
      <c r="Q148" s="39">
        <f>1000*M148</f>
        <v>1000</v>
      </c>
      <c r="R148" t="s">
        <v>784</v>
      </c>
      <c r="S148" s="26" t="s">
        <v>731</v>
      </c>
      <c r="U148" s="26"/>
      <c r="V148" t="s">
        <v>320</v>
      </c>
      <c r="W148" t="s">
        <v>320</v>
      </c>
      <c r="X148" s="26" t="s">
        <v>275</v>
      </c>
    </row>
    <row r="149" spans="1:24" x14ac:dyDescent="0.15">
      <c r="A149" s="7" t="s">
        <v>295</v>
      </c>
      <c r="B149" s="7" t="s">
        <v>294</v>
      </c>
      <c r="C149" s="7" t="s">
        <v>296</v>
      </c>
      <c r="D149" s="7" t="s">
        <v>299</v>
      </c>
      <c r="E149" s="5" t="str">
        <f t="shared" si="8"/>
        <v>2016-01-01</v>
      </c>
      <c r="F149" s="31" t="s">
        <v>69</v>
      </c>
      <c r="I149" s="7" t="s">
        <v>301</v>
      </c>
      <c r="J149">
        <v>88</v>
      </c>
      <c r="L149" t="s">
        <v>809</v>
      </c>
      <c r="M149" s="27">
        <v>1</v>
      </c>
      <c r="O149" s="26" t="s">
        <v>339</v>
      </c>
      <c r="P149" t="s">
        <v>84</v>
      </c>
      <c r="Q149" s="39">
        <f>M149*1000</f>
        <v>1000</v>
      </c>
      <c r="R149" t="s">
        <v>784</v>
      </c>
      <c r="S149" s="26" t="s">
        <v>731</v>
      </c>
      <c r="U149" s="26"/>
      <c r="V149" t="s">
        <v>320</v>
      </c>
      <c r="W149" t="s">
        <v>320</v>
      </c>
      <c r="X149" s="26" t="s">
        <v>275</v>
      </c>
    </row>
  </sheetData>
  <sortState xmlns:xlrd2="http://schemas.microsoft.com/office/spreadsheetml/2017/richdata2" ref="A2:X149">
    <sortCondition ref="R1:R149"/>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D9C07-1756-5548-BD5E-2E16204C1CD6}">
  <dimension ref="A1:X143"/>
  <sheetViews>
    <sheetView zoomScale="150" zoomScaleNormal="150" workbookViewId="0">
      <pane ySplit="1" topLeftCell="A104" activePane="bottomLeft" state="frozen"/>
      <selection pane="bottomLeft" activeCell="E2" sqref="E2:E143"/>
    </sheetView>
  </sheetViews>
  <sheetFormatPr baseColWidth="10" defaultRowHeight="13" x14ac:dyDescent="0.15"/>
  <sheetData>
    <row r="1" spans="1:24" ht="42" x14ac:dyDescent="0.15">
      <c r="A1" s="2" t="s">
        <v>2</v>
      </c>
      <c r="B1" s="2" t="s">
        <v>1</v>
      </c>
      <c r="C1" s="2" t="s">
        <v>3</v>
      </c>
      <c r="D1" s="2" t="s">
        <v>8</v>
      </c>
      <c r="E1" s="2" t="s">
        <v>779</v>
      </c>
      <c r="F1" s="2" t="s">
        <v>778</v>
      </c>
      <c r="G1" s="2" t="s">
        <v>9</v>
      </c>
      <c r="H1" s="2" t="s">
        <v>780</v>
      </c>
      <c r="I1" s="2" t="s">
        <v>20</v>
      </c>
      <c r="J1" s="2" t="s">
        <v>21</v>
      </c>
      <c r="K1" s="2" t="s">
        <v>22</v>
      </c>
      <c r="L1" s="2" t="s">
        <v>10</v>
      </c>
      <c r="M1" s="56" t="s">
        <v>14</v>
      </c>
      <c r="N1" s="2" t="s">
        <v>15</v>
      </c>
      <c r="O1" s="2" t="s">
        <v>16</v>
      </c>
      <c r="P1" s="1" t="s">
        <v>0</v>
      </c>
      <c r="Q1" s="56" t="s">
        <v>17</v>
      </c>
      <c r="R1" s="2" t="s">
        <v>18</v>
      </c>
      <c r="S1" s="3" t="s">
        <v>24</v>
      </c>
      <c r="T1" s="3" t="s">
        <v>25</v>
      </c>
      <c r="U1" s="3" t="s">
        <v>19</v>
      </c>
      <c r="V1" s="3" t="s">
        <v>26</v>
      </c>
      <c r="W1" s="4" t="s">
        <v>27</v>
      </c>
      <c r="X1" s="2" t="s">
        <v>23</v>
      </c>
    </row>
    <row r="2" spans="1:24" x14ac:dyDescent="0.15">
      <c r="A2" s="6" t="s">
        <v>31</v>
      </c>
      <c r="B2" s="6" t="s">
        <v>30</v>
      </c>
      <c r="C2" s="6" t="s">
        <v>32</v>
      </c>
      <c r="D2" s="5"/>
      <c r="E2" s="5" t="str">
        <f t="shared" ref="E2:E33" si="0">_xlfn.CONCAT(SUBSTITUTE(F2,"FY","20"),"-01-01")</f>
        <v>2018-01-01</v>
      </c>
      <c r="F2" s="6" t="s">
        <v>36</v>
      </c>
      <c r="G2" s="5"/>
      <c r="H2" s="5"/>
      <c r="I2" s="6" t="s">
        <v>40</v>
      </c>
      <c r="J2" s="6">
        <v>2</v>
      </c>
      <c r="K2" s="5"/>
      <c r="L2" s="6" t="s">
        <v>106</v>
      </c>
      <c r="M2" s="57">
        <v>7955318</v>
      </c>
      <c r="N2" s="5"/>
      <c r="O2" s="6" t="s">
        <v>108</v>
      </c>
      <c r="P2" s="5" t="s">
        <v>105</v>
      </c>
      <c r="Q2" s="57">
        <f t="shared" ref="Q2:Q33" si="1">M2</f>
        <v>7955318</v>
      </c>
      <c r="R2" s="6" t="s">
        <v>108</v>
      </c>
      <c r="S2" s="6" t="s">
        <v>730</v>
      </c>
      <c r="T2" s="5" t="s">
        <v>658</v>
      </c>
      <c r="U2" s="7" t="s">
        <v>732</v>
      </c>
      <c r="V2" s="5" t="s">
        <v>320</v>
      </c>
      <c r="W2" s="5" t="s">
        <v>320</v>
      </c>
      <c r="X2" s="6" t="s">
        <v>41</v>
      </c>
    </row>
    <row r="3" spans="1:24" x14ac:dyDescent="0.15">
      <c r="A3" s="6" t="s">
        <v>31</v>
      </c>
      <c r="B3" s="6" t="s">
        <v>30</v>
      </c>
      <c r="C3" s="6" t="s">
        <v>32</v>
      </c>
      <c r="D3" s="5"/>
      <c r="E3" s="5" t="str">
        <f t="shared" si="0"/>
        <v>2018-01-01</v>
      </c>
      <c r="F3" s="6" t="s">
        <v>36</v>
      </c>
      <c r="G3" s="5"/>
      <c r="H3" s="5"/>
      <c r="I3" s="6" t="s">
        <v>40</v>
      </c>
      <c r="J3" s="6">
        <v>2</v>
      </c>
      <c r="K3" s="5"/>
      <c r="L3" s="6" t="s">
        <v>110</v>
      </c>
      <c r="M3" s="57">
        <v>7564271</v>
      </c>
      <c r="N3" s="5"/>
      <c r="O3" s="6" t="s">
        <v>108</v>
      </c>
      <c r="P3" s="5" t="s">
        <v>109</v>
      </c>
      <c r="Q3" s="57">
        <f t="shared" si="1"/>
        <v>7564271</v>
      </c>
      <c r="R3" s="6" t="s">
        <v>108</v>
      </c>
      <c r="S3" s="6" t="s">
        <v>730</v>
      </c>
      <c r="T3" s="5"/>
      <c r="U3" s="6"/>
      <c r="V3" s="5" t="s">
        <v>320</v>
      </c>
      <c r="W3" s="5" t="s">
        <v>320</v>
      </c>
      <c r="X3" s="6" t="s">
        <v>41</v>
      </c>
    </row>
    <row r="4" spans="1:24" x14ac:dyDescent="0.15">
      <c r="A4" s="6" t="s">
        <v>31</v>
      </c>
      <c r="B4" s="6" t="s">
        <v>30</v>
      </c>
      <c r="C4" s="6" t="s">
        <v>32</v>
      </c>
      <c r="D4" s="5"/>
      <c r="E4" s="5" t="str">
        <f t="shared" si="0"/>
        <v>2018-01-01</v>
      </c>
      <c r="F4" s="6" t="s">
        <v>36</v>
      </c>
      <c r="G4" s="5"/>
      <c r="H4" s="5"/>
      <c r="I4" s="6" t="s">
        <v>40</v>
      </c>
      <c r="J4" s="6">
        <v>2</v>
      </c>
      <c r="K4" s="14">
        <v>6</v>
      </c>
      <c r="L4" s="6" t="s">
        <v>112</v>
      </c>
      <c r="M4" s="57">
        <v>391047</v>
      </c>
      <c r="N4" s="5"/>
      <c r="O4" s="6" t="s">
        <v>108</v>
      </c>
      <c r="P4" s="5" t="s">
        <v>111</v>
      </c>
      <c r="Q4" s="57">
        <f t="shared" si="1"/>
        <v>391047</v>
      </c>
      <c r="R4" s="6" t="s">
        <v>108</v>
      </c>
      <c r="S4" s="6" t="s">
        <v>730</v>
      </c>
      <c r="T4" s="5"/>
      <c r="U4" s="6"/>
      <c r="V4" s="5" t="s">
        <v>320</v>
      </c>
      <c r="W4" s="5" t="s">
        <v>320</v>
      </c>
      <c r="X4" s="6" t="s">
        <v>41</v>
      </c>
    </row>
    <row r="5" spans="1:24" x14ac:dyDescent="0.15">
      <c r="A5" s="6" t="s">
        <v>31</v>
      </c>
      <c r="B5" s="6" t="s">
        <v>30</v>
      </c>
      <c r="C5" s="6" t="s">
        <v>32</v>
      </c>
      <c r="D5" s="5"/>
      <c r="E5" s="5" t="str">
        <f t="shared" si="0"/>
        <v>2018-01-01</v>
      </c>
      <c r="F5" s="6" t="s">
        <v>36</v>
      </c>
      <c r="G5" s="5"/>
      <c r="H5" s="5"/>
      <c r="I5" s="6" t="s">
        <v>40</v>
      </c>
      <c r="J5" s="6">
        <v>2</v>
      </c>
      <c r="K5" s="6">
        <v>6</v>
      </c>
      <c r="L5" s="6" t="s">
        <v>114</v>
      </c>
      <c r="M5" s="57">
        <v>7564271</v>
      </c>
      <c r="N5" s="5"/>
      <c r="O5" s="6" t="s">
        <v>108</v>
      </c>
      <c r="P5" s="5" t="s">
        <v>113</v>
      </c>
      <c r="Q5" s="57">
        <f t="shared" si="1"/>
        <v>7564271</v>
      </c>
      <c r="R5" s="6" t="s">
        <v>108</v>
      </c>
      <c r="S5" s="6" t="s">
        <v>730</v>
      </c>
      <c r="T5" s="5"/>
      <c r="U5" s="6"/>
      <c r="V5" s="5" t="s">
        <v>320</v>
      </c>
      <c r="W5" s="5" t="s">
        <v>320</v>
      </c>
      <c r="X5" s="6" t="s">
        <v>41</v>
      </c>
    </row>
    <row r="6" spans="1:24" x14ac:dyDescent="0.15">
      <c r="A6" s="6" t="s">
        <v>31</v>
      </c>
      <c r="B6" s="6" t="s">
        <v>30</v>
      </c>
      <c r="C6" s="6" t="s">
        <v>32</v>
      </c>
      <c r="D6" s="5"/>
      <c r="E6" s="5" t="str">
        <f t="shared" si="0"/>
        <v>2018-01-01</v>
      </c>
      <c r="F6" s="6" t="s">
        <v>36</v>
      </c>
      <c r="G6" s="5"/>
      <c r="H6" s="5"/>
      <c r="I6" s="6" t="s">
        <v>40</v>
      </c>
      <c r="J6" s="6">
        <v>2</v>
      </c>
      <c r="K6" s="5"/>
      <c r="L6" s="6" t="s">
        <v>116</v>
      </c>
      <c r="M6" s="57">
        <v>5767570</v>
      </c>
      <c r="N6" s="5"/>
      <c r="O6" s="6" t="s">
        <v>108</v>
      </c>
      <c r="P6" s="5" t="s">
        <v>115</v>
      </c>
      <c r="Q6" s="57">
        <f t="shared" si="1"/>
        <v>5767570</v>
      </c>
      <c r="R6" s="6" t="s">
        <v>108</v>
      </c>
      <c r="S6" s="6" t="s">
        <v>730</v>
      </c>
      <c r="T6" s="5"/>
      <c r="U6" s="6"/>
      <c r="V6" s="5" t="s">
        <v>320</v>
      </c>
      <c r="W6" s="5" t="s">
        <v>320</v>
      </c>
      <c r="X6" s="6" t="s">
        <v>41</v>
      </c>
    </row>
    <row r="7" spans="1:24" x14ac:dyDescent="0.15">
      <c r="A7" s="6" t="s">
        <v>31</v>
      </c>
      <c r="B7" s="6" t="s">
        <v>30</v>
      </c>
      <c r="C7" s="6" t="s">
        <v>32</v>
      </c>
      <c r="D7" s="5"/>
      <c r="E7" s="5" t="str">
        <f t="shared" si="0"/>
        <v>2018-01-01</v>
      </c>
      <c r="F7" s="6" t="s">
        <v>36</v>
      </c>
      <c r="G7" s="5"/>
      <c r="H7" s="5"/>
      <c r="I7" s="6" t="s">
        <v>40</v>
      </c>
      <c r="J7" s="6">
        <v>2</v>
      </c>
      <c r="K7" s="5"/>
      <c r="L7" s="6" t="s">
        <v>118</v>
      </c>
      <c r="M7" s="57">
        <v>1796301</v>
      </c>
      <c r="N7" s="5"/>
      <c r="O7" s="6" t="s">
        <v>108</v>
      </c>
      <c r="P7" s="5" t="s">
        <v>117</v>
      </c>
      <c r="Q7" s="57">
        <f t="shared" si="1"/>
        <v>1796301</v>
      </c>
      <c r="R7" s="6" t="s">
        <v>108</v>
      </c>
      <c r="S7" s="6" t="s">
        <v>730</v>
      </c>
      <c r="T7" s="5"/>
      <c r="U7" s="6"/>
      <c r="V7" s="5" t="s">
        <v>320</v>
      </c>
      <c r="W7" s="5" t="s">
        <v>320</v>
      </c>
      <c r="X7" s="6" t="s">
        <v>41</v>
      </c>
    </row>
    <row r="8" spans="1:24" x14ac:dyDescent="0.15">
      <c r="A8" s="6" t="s">
        <v>31</v>
      </c>
      <c r="B8" s="6" t="s">
        <v>30</v>
      </c>
      <c r="C8" s="6" t="s">
        <v>32</v>
      </c>
      <c r="D8" s="5"/>
      <c r="E8" s="5" t="str">
        <f t="shared" si="0"/>
        <v>2018-01-01</v>
      </c>
      <c r="F8" s="6" t="s">
        <v>36</v>
      </c>
      <c r="G8" s="5"/>
      <c r="H8" s="5"/>
      <c r="I8" s="6" t="s">
        <v>40</v>
      </c>
      <c r="J8" s="6">
        <v>2</v>
      </c>
      <c r="K8" s="5"/>
      <c r="L8" s="6" t="s">
        <v>120</v>
      </c>
      <c r="M8" s="57">
        <v>400</v>
      </c>
      <c r="N8" s="5"/>
      <c r="O8" s="6" t="s">
        <v>108</v>
      </c>
      <c r="P8" s="5" t="s">
        <v>119</v>
      </c>
      <c r="Q8" s="57">
        <f t="shared" si="1"/>
        <v>400</v>
      </c>
      <c r="R8" s="6" t="s">
        <v>108</v>
      </c>
      <c r="S8" s="6" t="s">
        <v>730</v>
      </c>
      <c r="T8" s="5"/>
      <c r="U8" s="6"/>
      <c r="V8" s="5" t="s">
        <v>320</v>
      </c>
      <c r="W8" s="5" t="s">
        <v>320</v>
      </c>
      <c r="X8" s="6" t="s">
        <v>41</v>
      </c>
    </row>
    <row r="9" spans="1:24" x14ac:dyDescent="0.15">
      <c r="A9" s="9" t="s">
        <v>31</v>
      </c>
      <c r="B9" s="9" t="s">
        <v>30</v>
      </c>
      <c r="C9" s="9" t="s">
        <v>32</v>
      </c>
      <c r="D9" s="8"/>
      <c r="E9" s="5" t="str">
        <f t="shared" si="0"/>
        <v>2017-01-01</v>
      </c>
      <c r="F9" s="9" t="s">
        <v>68</v>
      </c>
      <c r="G9" s="8"/>
      <c r="H9" s="8"/>
      <c r="I9" s="9" t="s">
        <v>40</v>
      </c>
      <c r="J9" s="9">
        <v>2</v>
      </c>
      <c r="K9" s="8"/>
      <c r="L9" s="9" t="s">
        <v>106</v>
      </c>
      <c r="M9" s="58">
        <v>6718944</v>
      </c>
      <c r="N9" s="8"/>
      <c r="O9" s="9" t="s">
        <v>108</v>
      </c>
      <c r="P9" s="8" t="s">
        <v>105</v>
      </c>
      <c r="Q9" s="58">
        <f t="shared" si="1"/>
        <v>6718944</v>
      </c>
      <c r="R9" s="9" t="s">
        <v>108</v>
      </c>
      <c r="S9" s="9" t="s">
        <v>730</v>
      </c>
      <c r="T9" s="8" t="s">
        <v>658</v>
      </c>
      <c r="U9" s="7" t="s">
        <v>732</v>
      </c>
      <c r="V9" s="8" t="s">
        <v>320</v>
      </c>
      <c r="W9" s="8" t="s">
        <v>320</v>
      </c>
      <c r="X9" s="9" t="s">
        <v>41</v>
      </c>
    </row>
    <row r="10" spans="1:24" x14ac:dyDescent="0.15">
      <c r="A10" s="9" t="s">
        <v>31</v>
      </c>
      <c r="B10" s="9" t="s">
        <v>30</v>
      </c>
      <c r="C10" s="9" t="s">
        <v>32</v>
      </c>
      <c r="D10" s="8"/>
      <c r="E10" s="5" t="str">
        <f t="shared" si="0"/>
        <v>2017-01-01</v>
      </c>
      <c r="F10" s="9" t="s">
        <v>68</v>
      </c>
      <c r="G10" s="8"/>
      <c r="H10" s="8"/>
      <c r="I10" s="9" t="s">
        <v>40</v>
      </c>
      <c r="J10" s="9">
        <v>2</v>
      </c>
      <c r="K10" s="8"/>
      <c r="L10" s="9" t="s">
        <v>110</v>
      </c>
      <c r="M10" s="58">
        <v>6344479</v>
      </c>
      <c r="N10" s="8"/>
      <c r="O10" s="9" t="s">
        <v>108</v>
      </c>
      <c r="P10" s="8" t="s">
        <v>109</v>
      </c>
      <c r="Q10" s="58">
        <f t="shared" si="1"/>
        <v>6344479</v>
      </c>
      <c r="R10" s="9" t="s">
        <v>108</v>
      </c>
      <c r="S10" s="9" t="s">
        <v>730</v>
      </c>
      <c r="T10" s="8"/>
      <c r="U10" s="9"/>
      <c r="V10" s="8" t="s">
        <v>320</v>
      </c>
      <c r="W10" s="8" t="s">
        <v>320</v>
      </c>
      <c r="X10" s="9" t="s">
        <v>41</v>
      </c>
    </row>
    <row r="11" spans="1:24" x14ac:dyDescent="0.15">
      <c r="A11" s="9" t="s">
        <v>31</v>
      </c>
      <c r="B11" s="9" t="s">
        <v>30</v>
      </c>
      <c r="C11" s="9" t="s">
        <v>32</v>
      </c>
      <c r="D11" s="8"/>
      <c r="E11" s="5" t="str">
        <f t="shared" si="0"/>
        <v>2017-01-01</v>
      </c>
      <c r="F11" s="9" t="s">
        <v>68</v>
      </c>
      <c r="G11" s="8"/>
      <c r="H11" s="8"/>
      <c r="I11" s="9" t="s">
        <v>40</v>
      </c>
      <c r="J11" s="9">
        <v>2</v>
      </c>
      <c r="K11" s="15">
        <v>6</v>
      </c>
      <c r="L11" s="9" t="s">
        <v>112</v>
      </c>
      <c r="M11" s="58">
        <v>374465</v>
      </c>
      <c r="N11" s="8"/>
      <c r="O11" s="9" t="s">
        <v>108</v>
      </c>
      <c r="P11" s="8" t="s">
        <v>111</v>
      </c>
      <c r="Q11" s="58">
        <f t="shared" si="1"/>
        <v>374465</v>
      </c>
      <c r="R11" s="9" t="s">
        <v>108</v>
      </c>
      <c r="S11" s="9" t="s">
        <v>730</v>
      </c>
      <c r="T11" s="8"/>
      <c r="U11" s="9"/>
      <c r="V11" s="8" t="s">
        <v>320</v>
      </c>
      <c r="W11" s="8" t="s">
        <v>320</v>
      </c>
      <c r="X11" s="9" t="s">
        <v>41</v>
      </c>
    </row>
    <row r="12" spans="1:24" x14ac:dyDescent="0.15">
      <c r="A12" s="9" t="s">
        <v>31</v>
      </c>
      <c r="B12" s="9" t="s">
        <v>30</v>
      </c>
      <c r="C12" s="9" t="s">
        <v>32</v>
      </c>
      <c r="D12" s="8"/>
      <c r="E12" s="5" t="str">
        <f t="shared" si="0"/>
        <v>2017-01-01</v>
      </c>
      <c r="F12" s="9" t="s">
        <v>68</v>
      </c>
      <c r="G12" s="8"/>
      <c r="H12" s="8"/>
      <c r="I12" s="9" t="s">
        <v>40</v>
      </c>
      <c r="J12" s="9">
        <v>2</v>
      </c>
      <c r="K12" s="9">
        <v>6</v>
      </c>
      <c r="L12" s="9" t="s">
        <v>114</v>
      </c>
      <c r="M12" s="58">
        <v>6104758</v>
      </c>
      <c r="N12" s="8"/>
      <c r="O12" s="9" t="s">
        <v>108</v>
      </c>
      <c r="P12" s="8" t="s">
        <v>113</v>
      </c>
      <c r="Q12" s="58">
        <f t="shared" si="1"/>
        <v>6104758</v>
      </c>
      <c r="R12" s="9" t="s">
        <v>108</v>
      </c>
      <c r="S12" s="9" t="s">
        <v>730</v>
      </c>
      <c r="T12" s="8"/>
      <c r="U12" s="9"/>
      <c r="V12" s="8" t="s">
        <v>320</v>
      </c>
      <c r="W12" s="8" t="s">
        <v>320</v>
      </c>
      <c r="X12" s="9" t="s">
        <v>41</v>
      </c>
    </row>
    <row r="13" spans="1:24" x14ac:dyDescent="0.15">
      <c r="A13" s="9" t="s">
        <v>31</v>
      </c>
      <c r="B13" s="9" t="s">
        <v>30</v>
      </c>
      <c r="C13" s="9" t="s">
        <v>32</v>
      </c>
      <c r="D13" s="8"/>
      <c r="E13" s="5" t="str">
        <f t="shared" si="0"/>
        <v>2017-01-01</v>
      </c>
      <c r="F13" s="9" t="s">
        <v>68</v>
      </c>
      <c r="G13" s="8"/>
      <c r="H13" s="8"/>
      <c r="I13" s="9" t="s">
        <v>40</v>
      </c>
      <c r="J13" s="9">
        <v>2</v>
      </c>
      <c r="K13" s="8"/>
      <c r="L13" s="9" t="s">
        <v>116</v>
      </c>
      <c r="M13" s="58">
        <v>5119876</v>
      </c>
      <c r="N13" s="8"/>
      <c r="O13" s="9" t="s">
        <v>108</v>
      </c>
      <c r="P13" s="8" t="s">
        <v>115</v>
      </c>
      <c r="Q13" s="58">
        <f t="shared" si="1"/>
        <v>5119876</v>
      </c>
      <c r="R13" s="9" t="s">
        <v>108</v>
      </c>
      <c r="S13" s="9" t="s">
        <v>730</v>
      </c>
      <c r="T13" s="8"/>
      <c r="U13" s="9"/>
      <c r="V13" s="8" t="s">
        <v>320</v>
      </c>
      <c r="W13" s="8" t="s">
        <v>320</v>
      </c>
      <c r="X13" s="9" t="s">
        <v>41</v>
      </c>
    </row>
    <row r="14" spans="1:24" x14ac:dyDescent="0.15">
      <c r="A14" s="9" t="s">
        <v>31</v>
      </c>
      <c r="B14" s="9" t="s">
        <v>30</v>
      </c>
      <c r="C14" s="9" t="s">
        <v>32</v>
      </c>
      <c r="D14" s="8"/>
      <c r="E14" s="5" t="str">
        <f t="shared" si="0"/>
        <v>2017-01-01</v>
      </c>
      <c r="F14" s="9" t="s">
        <v>68</v>
      </c>
      <c r="G14" s="8"/>
      <c r="H14" s="8"/>
      <c r="I14" s="9" t="s">
        <v>40</v>
      </c>
      <c r="J14" s="9">
        <v>2</v>
      </c>
      <c r="K14" s="8"/>
      <c r="L14" s="9" t="s">
        <v>118</v>
      </c>
      <c r="M14" s="58">
        <v>984464</v>
      </c>
      <c r="N14" s="8"/>
      <c r="O14" s="9" t="s">
        <v>108</v>
      </c>
      <c r="P14" s="8" t="s">
        <v>117</v>
      </c>
      <c r="Q14" s="58">
        <f t="shared" si="1"/>
        <v>984464</v>
      </c>
      <c r="R14" s="9" t="s">
        <v>108</v>
      </c>
      <c r="S14" s="9" t="s">
        <v>730</v>
      </c>
      <c r="T14" s="8"/>
      <c r="U14" s="9"/>
      <c r="V14" s="8" t="s">
        <v>320</v>
      </c>
      <c r="W14" s="8" t="s">
        <v>320</v>
      </c>
      <c r="X14" s="9" t="s">
        <v>41</v>
      </c>
    </row>
    <row r="15" spans="1:24" x14ac:dyDescent="0.15">
      <c r="A15" s="9" t="s">
        <v>31</v>
      </c>
      <c r="B15" s="9" t="s">
        <v>30</v>
      </c>
      <c r="C15" s="9" t="s">
        <v>32</v>
      </c>
      <c r="D15" s="8"/>
      <c r="E15" s="5" t="str">
        <f t="shared" si="0"/>
        <v>2017-01-01</v>
      </c>
      <c r="F15" s="9" t="s">
        <v>68</v>
      </c>
      <c r="G15" s="8"/>
      <c r="H15" s="8"/>
      <c r="I15" s="9" t="s">
        <v>40</v>
      </c>
      <c r="J15" s="9">
        <v>2</v>
      </c>
      <c r="K15" s="8"/>
      <c r="L15" s="9" t="s">
        <v>120</v>
      </c>
      <c r="M15" s="58">
        <v>418</v>
      </c>
      <c r="N15" s="8"/>
      <c r="O15" s="9" t="s">
        <v>108</v>
      </c>
      <c r="P15" s="8" t="s">
        <v>119</v>
      </c>
      <c r="Q15" s="58">
        <f t="shared" si="1"/>
        <v>418</v>
      </c>
      <c r="R15" s="9" t="s">
        <v>108</v>
      </c>
      <c r="S15" s="9" t="s">
        <v>730</v>
      </c>
      <c r="T15" s="8"/>
      <c r="U15" s="9"/>
      <c r="V15" s="8" t="s">
        <v>320</v>
      </c>
      <c r="W15" s="8" t="s">
        <v>320</v>
      </c>
      <c r="X15" s="9" t="s">
        <v>41</v>
      </c>
    </row>
    <row r="16" spans="1:24" x14ac:dyDescent="0.15">
      <c r="A16" s="11" t="s">
        <v>31</v>
      </c>
      <c r="B16" s="11" t="s">
        <v>30</v>
      </c>
      <c r="C16" s="11" t="s">
        <v>32</v>
      </c>
      <c r="D16" s="10"/>
      <c r="E16" s="5" t="str">
        <f t="shared" si="0"/>
        <v>2016-01-01</v>
      </c>
      <c r="F16" s="11" t="s">
        <v>69</v>
      </c>
      <c r="G16" s="10"/>
      <c r="H16" s="10"/>
      <c r="I16" s="11" t="s">
        <v>40</v>
      </c>
      <c r="J16" s="11">
        <v>2</v>
      </c>
      <c r="K16" s="10"/>
      <c r="L16" s="11" t="s">
        <v>106</v>
      </c>
      <c r="M16" s="59">
        <v>5414197</v>
      </c>
      <c r="N16" s="10"/>
      <c r="O16" s="11" t="s">
        <v>108</v>
      </c>
      <c r="P16" s="10" t="s">
        <v>105</v>
      </c>
      <c r="Q16" s="59">
        <f t="shared" si="1"/>
        <v>5414197</v>
      </c>
      <c r="R16" s="11" t="s">
        <v>108</v>
      </c>
      <c r="S16" s="11" t="s">
        <v>730</v>
      </c>
      <c r="T16" s="10" t="s">
        <v>658</v>
      </c>
      <c r="U16" s="7" t="s">
        <v>732</v>
      </c>
      <c r="V16" s="10" t="s">
        <v>320</v>
      </c>
      <c r="W16" s="10" t="s">
        <v>320</v>
      </c>
      <c r="X16" s="11" t="s">
        <v>41</v>
      </c>
    </row>
    <row r="17" spans="1:24" x14ac:dyDescent="0.15">
      <c r="A17" s="11" t="s">
        <v>31</v>
      </c>
      <c r="B17" s="11" t="s">
        <v>30</v>
      </c>
      <c r="C17" s="11" t="s">
        <v>32</v>
      </c>
      <c r="D17" s="10"/>
      <c r="E17" s="5" t="str">
        <f t="shared" si="0"/>
        <v>2016-01-01</v>
      </c>
      <c r="F17" s="11" t="s">
        <v>69</v>
      </c>
      <c r="G17" s="10"/>
      <c r="H17" s="10"/>
      <c r="I17" s="11" t="s">
        <v>40</v>
      </c>
      <c r="J17" s="11">
        <v>2</v>
      </c>
      <c r="K17" s="10"/>
      <c r="L17" s="11" t="s">
        <v>110</v>
      </c>
      <c r="M17" s="59">
        <v>5048891</v>
      </c>
      <c r="N17" s="10"/>
      <c r="O17" s="11" t="s">
        <v>108</v>
      </c>
      <c r="P17" s="10" t="s">
        <v>109</v>
      </c>
      <c r="Q17" s="59">
        <f t="shared" si="1"/>
        <v>5048891</v>
      </c>
      <c r="R17" s="11" t="s">
        <v>108</v>
      </c>
      <c r="S17" s="11" t="s">
        <v>730</v>
      </c>
      <c r="T17" s="10"/>
      <c r="U17" s="11"/>
      <c r="V17" s="10" t="s">
        <v>320</v>
      </c>
      <c r="W17" s="10" t="s">
        <v>320</v>
      </c>
      <c r="X17" s="11" t="s">
        <v>41</v>
      </c>
    </row>
    <row r="18" spans="1:24" x14ac:dyDescent="0.15">
      <c r="A18" s="11" t="s">
        <v>31</v>
      </c>
      <c r="B18" s="11" t="s">
        <v>30</v>
      </c>
      <c r="C18" s="11" t="s">
        <v>32</v>
      </c>
      <c r="D18" s="10"/>
      <c r="E18" s="5" t="str">
        <f t="shared" si="0"/>
        <v>2016-01-01</v>
      </c>
      <c r="F18" s="11" t="s">
        <v>69</v>
      </c>
      <c r="G18" s="10"/>
      <c r="H18" s="10"/>
      <c r="I18" s="11" t="s">
        <v>40</v>
      </c>
      <c r="J18" s="11">
        <v>2</v>
      </c>
      <c r="K18" s="16">
        <v>6</v>
      </c>
      <c r="L18" s="11" t="s">
        <v>112</v>
      </c>
      <c r="M18" s="59">
        <v>365306</v>
      </c>
      <c r="N18" s="10"/>
      <c r="O18" s="11" t="s">
        <v>108</v>
      </c>
      <c r="P18" s="10" t="s">
        <v>111</v>
      </c>
      <c r="Q18" s="59">
        <f t="shared" si="1"/>
        <v>365306</v>
      </c>
      <c r="R18" s="11" t="s">
        <v>108</v>
      </c>
      <c r="S18" s="11" t="s">
        <v>730</v>
      </c>
      <c r="T18" s="10"/>
      <c r="U18" s="11"/>
      <c r="V18" s="10" t="s">
        <v>320</v>
      </c>
      <c r="W18" s="10" t="s">
        <v>320</v>
      </c>
      <c r="X18" s="11" t="s">
        <v>41</v>
      </c>
    </row>
    <row r="19" spans="1:24" x14ac:dyDescent="0.15">
      <c r="A19" s="11" t="s">
        <v>31</v>
      </c>
      <c r="B19" s="11" t="s">
        <v>30</v>
      </c>
      <c r="C19" s="11" t="s">
        <v>32</v>
      </c>
      <c r="D19" s="10"/>
      <c r="E19" s="5" t="str">
        <f t="shared" si="0"/>
        <v>2016-01-01</v>
      </c>
      <c r="F19" s="11" t="s">
        <v>69</v>
      </c>
      <c r="G19" s="10"/>
      <c r="H19" s="10"/>
      <c r="I19" s="11" t="s">
        <v>40</v>
      </c>
      <c r="J19" s="11">
        <v>2</v>
      </c>
      <c r="K19" s="11">
        <v>6</v>
      </c>
      <c r="L19" s="11" t="s">
        <v>114</v>
      </c>
      <c r="M19" s="59">
        <v>4852643</v>
      </c>
      <c r="N19" s="10"/>
      <c r="O19" s="11" t="s">
        <v>108</v>
      </c>
      <c r="P19" s="10" t="s">
        <v>113</v>
      </c>
      <c r="Q19" s="59">
        <f t="shared" si="1"/>
        <v>4852643</v>
      </c>
      <c r="R19" s="11" t="s">
        <v>108</v>
      </c>
      <c r="S19" s="11" t="s">
        <v>730</v>
      </c>
      <c r="T19" s="10"/>
      <c r="U19" s="11"/>
      <c r="V19" s="10" t="s">
        <v>320</v>
      </c>
      <c r="W19" s="10" t="s">
        <v>320</v>
      </c>
      <c r="X19" s="11" t="s">
        <v>41</v>
      </c>
    </row>
    <row r="20" spans="1:24" x14ac:dyDescent="0.15">
      <c r="A20" s="11" t="s">
        <v>31</v>
      </c>
      <c r="B20" s="11" t="s">
        <v>30</v>
      </c>
      <c r="C20" s="11" t="s">
        <v>32</v>
      </c>
      <c r="D20" s="10"/>
      <c r="E20" s="5" t="str">
        <f t="shared" si="0"/>
        <v>2016-01-01</v>
      </c>
      <c r="F20" s="11" t="s">
        <v>69</v>
      </c>
      <c r="G20" s="10"/>
      <c r="H20" s="10"/>
      <c r="I20" s="11" t="s">
        <v>40</v>
      </c>
      <c r="J20" s="11">
        <v>2</v>
      </c>
      <c r="K20" s="10"/>
      <c r="L20" s="11" t="s">
        <v>116</v>
      </c>
      <c r="M20" s="59">
        <v>4055299</v>
      </c>
      <c r="N20" s="10"/>
      <c r="O20" s="11" t="s">
        <v>108</v>
      </c>
      <c r="P20" s="10" t="s">
        <v>115</v>
      </c>
      <c r="Q20" s="59">
        <f t="shared" si="1"/>
        <v>4055299</v>
      </c>
      <c r="R20" s="11" t="s">
        <v>108</v>
      </c>
      <c r="S20" s="11" t="s">
        <v>730</v>
      </c>
      <c r="T20" s="10"/>
      <c r="U20" s="11"/>
      <c r="V20" s="10" t="s">
        <v>320</v>
      </c>
      <c r="W20" s="10" t="s">
        <v>320</v>
      </c>
      <c r="X20" s="11" t="s">
        <v>41</v>
      </c>
    </row>
    <row r="21" spans="1:24" x14ac:dyDescent="0.15">
      <c r="A21" s="11" t="s">
        <v>31</v>
      </c>
      <c r="B21" s="11" t="s">
        <v>30</v>
      </c>
      <c r="C21" s="11" t="s">
        <v>32</v>
      </c>
      <c r="D21" s="10"/>
      <c r="E21" s="5" t="str">
        <f t="shared" si="0"/>
        <v>2016-01-01</v>
      </c>
      <c r="F21" s="11" t="s">
        <v>69</v>
      </c>
      <c r="G21" s="10"/>
      <c r="H21" s="10"/>
      <c r="I21" s="11" t="s">
        <v>40</v>
      </c>
      <c r="J21" s="11">
        <v>2</v>
      </c>
      <c r="K21" s="10"/>
      <c r="L21" s="11" t="s">
        <v>118</v>
      </c>
      <c r="M21" s="59">
        <v>796802</v>
      </c>
      <c r="N21" s="10"/>
      <c r="O21" s="11" t="s">
        <v>108</v>
      </c>
      <c r="P21" s="10" t="s">
        <v>117</v>
      </c>
      <c r="Q21" s="59">
        <f t="shared" si="1"/>
        <v>796802</v>
      </c>
      <c r="R21" s="11" t="s">
        <v>108</v>
      </c>
      <c r="S21" s="11" t="s">
        <v>730</v>
      </c>
      <c r="T21" s="10"/>
      <c r="U21" s="11"/>
      <c r="V21" s="10" t="s">
        <v>320</v>
      </c>
      <c r="W21" s="10" t="s">
        <v>320</v>
      </c>
      <c r="X21" s="11" t="s">
        <v>41</v>
      </c>
    </row>
    <row r="22" spans="1:24" x14ac:dyDescent="0.15">
      <c r="A22" s="11" t="s">
        <v>31</v>
      </c>
      <c r="B22" s="11" t="s">
        <v>30</v>
      </c>
      <c r="C22" s="11" t="s">
        <v>32</v>
      </c>
      <c r="D22" s="10"/>
      <c r="E22" s="5" t="str">
        <f t="shared" si="0"/>
        <v>2016-01-01</v>
      </c>
      <c r="F22" s="11" t="s">
        <v>69</v>
      </c>
      <c r="G22" s="10"/>
      <c r="H22" s="10"/>
      <c r="I22" s="11" t="s">
        <v>40</v>
      </c>
      <c r="J22" s="11">
        <v>2</v>
      </c>
      <c r="K22" s="10"/>
      <c r="L22" s="11" t="s">
        <v>120</v>
      </c>
      <c r="M22" s="59">
        <v>542</v>
      </c>
      <c r="N22" s="10"/>
      <c r="O22" s="11" t="s">
        <v>108</v>
      </c>
      <c r="P22" s="10" t="s">
        <v>119</v>
      </c>
      <c r="Q22" s="59">
        <f t="shared" si="1"/>
        <v>542</v>
      </c>
      <c r="R22" s="11" t="s">
        <v>108</v>
      </c>
      <c r="S22" s="11" t="s">
        <v>730</v>
      </c>
      <c r="T22" s="10"/>
      <c r="U22" s="11"/>
      <c r="V22" s="10" t="s">
        <v>320</v>
      </c>
      <c r="W22" s="10" t="s">
        <v>320</v>
      </c>
      <c r="X22" s="11" t="s">
        <v>41</v>
      </c>
    </row>
    <row r="23" spans="1:24" x14ac:dyDescent="0.15">
      <c r="A23" s="6" t="s">
        <v>31</v>
      </c>
      <c r="B23" s="6" t="s">
        <v>30</v>
      </c>
      <c r="C23" s="6" t="s">
        <v>32</v>
      </c>
      <c r="D23" s="6" t="s">
        <v>71</v>
      </c>
      <c r="E23" s="5" t="str">
        <f t="shared" si="0"/>
        <v>2018-01-01</v>
      </c>
      <c r="F23" s="6" t="s">
        <v>36</v>
      </c>
      <c r="G23" s="5"/>
      <c r="H23" s="5"/>
      <c r="I23" s="6" t="s">
        <v>40</v>
      </c>
      <c r="J23" s="6">
        <v>5</v>
      </c>
      <c r="K23" s="5"/>
      <c r="L23" s="6" t="s">
        <v>158</v>
      </c>
      <c r="M23" s="57">
        <v>7564271</v>
      </c>
      <c r="N23" s="5"/>
      <c r="O23" s="6" t="s">
        <v>108</v>
      </c>
      <c r="P23" s="5" t="s">
        <v>105</v>
      </c>
      <c r="Q23" s="57">
        <f t="shared" si="1"/>
        <v>7564271</v>
      </c>
      <c r="R23" s="6" t="s">
        <v>108</v>
      </c>
      <c r="S23" s="6" t="s">
        <v>730</v>
      </c>
      <c r="T23" s="5"/>
      <c r="U23" s="6"/>
      <c r="V23" s="5" t="s">
        <v>320</v>
      </c>
      <c r="W23" s="5" t="s">
        <v>320</v>
      </c>
      <c r="X23" s="6" t="s">
        <v>41</v>
      </c>
    </row>
    <row r="24" spans="1:24" x14ac:dyDescent="0.15">
      <c r="A24" s="6" t="s">
        <v>31</v>
      </c>
      <c r="B24" s="6" t="s">
        <v>30</v>
      </c>
      <c r="C24" s="6" t="s">
        <v>32</v>
      </c>
      <c r="D24" s="6" t="s">
        <v>76</v>
      </c>
      <c r="E24" s="5" t="str">
        <f t="shared" si="0"/>
        <v>2018-01-01</v>
      </c>
      <c r="F24" s="6" t="s">
        <v>36</v>
      </c>
      <c r="G24" s="5"/>
      <c r="H24" s="5"/>
      <c r="I24" s="6" t="s">
        <v>40</v>
      </c>
      <c r="J24" s="6">
        <v>5</v>
      </c>
      <c r="K24" s="5"/>
      <c r="L24" s="6" t="s">
        <v>159</v>
      </c>
      <c r="M24" s="57">
        <v>804024</v>
      </c>
      <c r="N24" s="5"/>
      <c r="O24" s="6" t="s">
        <v>108</v>
      </c>
      <c r="P24" s="5" t="s">
        <v>109</v>
      </c>
      <c r="Q24" s="57">
        <f t="shared" si="1"/>
        <v>804024</v>
      </c>
      <c r="R24" s="6" t="s">
        <v>108</v>
      </c>
      <c r="S24" s="6" t="s">
        <v>730</v>
      </c>
      <c r="T24" s="5"/>
      <c r="U24" s="6"/>
      <c r="V24" s="5" t="s">
        <v>320</v>
      </c>
      <c r="W24" s="5" t="s">
        <v>320</v>
      </c>
      <c r="X24" s="6" t="s">
        <v>41</v>
      </c>
    </row>
    <row r="25" spans="1:24" x14ac:dyDescent="0.15">
      <c r="A25" s="6" t="s">
        <v>31</v>
      </c>
      <c r="B25" s="6" t="s">
        <v>30</v>
      </c>
      <c r="C25" s="6" t="s">
        <v>32</v>
      </c>
      <c r="D25" s="6" t="s">
        <v>78</v>
      </c>
      <c r="E25" s="5" t="str">
        <f t="shared" si="0"/>
        <v>2018-01-01</v>
      </c>
      <c r="F25" s="6" t="s">
        <v>36</v>
      </c>
      <c r="G25" s="5"/>
      <c r="H25" s="5"/>
      <c r="I25" s="6" t="s">
        <v>40</v>
      </c>
      <c r="J25" s="6">
        <v>5</v>
      </c>
      <c r="K25" s="5"/>
      <c r="L25" s="6" t="s">
        <v>160</v>
      </c>
      <c r="M25" s="57">
        <v>1265584</v>
      </c>
      <c r="N25" s="5"/>
      <c r="O25" s="6" t="s">
        <v>108</v>
      </c>
      <c r="P25" s="5" t="s">
        <v>109</v>
      </c>
      <c r="Q25" s="57">
        <f t="shared" si="1"/>
        <v>1265584</v>
      </c>
      <c r="R25" s="6" t="s">
        <v>108</v>
      </c>
      <c r="S25" s="6" t="s">
        <v>730</v>
      </c>
      <c r="T25" s="5"/>
      <c r="U25" s="6"/>
      <c r="V25" s="5" t="s">
        <v>320</v>
      </c>
      <c r="W25" s="5" t="s">
        <v>320</v>
      </c>
      <c r="X25" s="6" t="s">
        <v>41</v>
      </c>
    </row>
    <row r="26" spans="1:24" x14ac:dyDescent="0.15">
      <c r="A26" s="6" t="s">
        <v>31</v>
      </c>
      <c r="B26" s="6" t="s">
        <v>30</v>
      </c>
      <c r="C26" s="6" t="s">
        <v>32</v>
      </c>
      <c r="D26" s="6" t="s">
        <v>80</v>
      </c>
      <c r="E26" s="5" t="str">
        <f t="shared" si="0"/>
        <v>2018-01-01</v>
      </c>
      <c r="F26" s="6" t="s">
        <v>36</v>
      </c>
      <c r="G26" s="5"/>
      <c r="H26" s="5"/>
      <c r="I26" s="6" t="s">
        <v>40</v>
      </c>
      <c r="J26" s="6">
        <v>5</v>
      </c>
      <c r="K26" s="5"/>
      <c r="L26" s="6" t="s">
        <v>161</v>
      </c>
      <c r="M26" s="57">
        <v>107089</v>
      </c>
      <c r="N26" s="5"/>
      <c r="O26" s="6" t="s">
        <v>108</v>
      </c>
      <c r="P26" s="5" t="s">
        <v>109</v>
      </c>
      <c r="Q26" s="57">
        <f t="shared" si="1"/>
        <v>107089</v>
      </c>
      <c r="R26" s="6" t="s">
        <v>108</v>
      </c>
      <c r="S26" s="6" t="s">
        <v>730</v>
      </c>
      <c r="T26" s="5"/>
      <c r="U26" s="6"/>
      <c r="V26" s="5" t="s">
        <v>320</v>
      </c>
      <c r="W26" s="5" t="s">
        <v>320</v>
      </c>
      <c r="X26" s="6" t="s">
        <v>41</v>
      </c>
    </row>
    <row r="27" spans="1:24" x14ac:dyDescent="0.15">
      <c r="A27" s="6" t="s">
        <v>31</v>
      </c>
      <c r="B27" s="6" t="s">
        <v>30</v>
      </c>
      <c r="C27" s="6" t="s">
        <v>32</v>
      </c>
      <c r="D27" s="6" t="s">
        <v>95</v>
      </c>
      <c r="E27" s="5" t="str">
        <f t="shared" si="0"/>
        <v>2018-01-01</v>
      </c>
      <c r="F27" s="6" t="s">
        <v>36</v>
      </c>
      <c r="G27" s="5"/>
      <c r="H27" s="5"/>
      <c r="I27" s="6" t="s">
        <v>40</v>
      </c>
      <c r="J27" s="6">
        <v>5</v>
      </c>
      <c r="K27" s="5"/>
      <c r="L27" s="6" t="s">
        <v>162</v>
      </c>
      <c r="M27" s="57">
        <v>5387574</v>
      </c>
      <c r="N27" s="5"/>
      <c r="O27" s="6" t="s">
        <v>108</v>
      </c>
      <c r="P27" s="5" t="s">
        <v>109</v>
      </c>
      <c r="Q27" s="57">
        <f t="shared" si="1"/>
        <v>5387574</v>
      </c>
      <c r="R27" s="6" t="s">
        <v>108</v>
      </c>
      <c r="S27" s="6" t="s">
        <v>730</v>
      </c>
      <c r="T27" s="5"/>
      <c r="U27" s="6"/>
      <c r="V27" s="5" t="s">
        <v>320</v>
      </c>
      <c r="W27" s="5" t="s">
        <v>320</v>
      </c>
      <c r="X27" s="6" t="s">
        <v>41</v>
      </c>
    </row>
    <row r="28" spans="1:24" x14ac:dyDescent="0.15">
      <c r="A28" s="6" t="s">
        <v>31</v>
      </c>
      <c r="B28" s="6" t="s">
        <v>30</v>
      </c>
      <c r="C28" s="6" t="s">
        <v>32</v>
      </c>
      <c r="D28" s="6" t="s">
        <v>76</v>
      </c>
      <c r="E28" s="5" t="str">
        <f t="shared" si="0"/>
        <v>2018-01-01</v>
      </c>
      <c r="F28" s="6" t="s">
        <v>36</v>
      </c>
      <c r="G28" s="5"/>
      <c r="H28" s="5"/>
      <c r="I28" s="6" t="s">
        <v>40</v>
      </c>
      <c r="J28" s="6">
        <v>5</v>
      </c>
      <c r="K28" s="5"/>
      <c r="L28" s="6" t="s">
        <v>164</v>
      </c>
      <c r="M28" s="57">
        <v>0</v>
      </c>
      <c r="N28" s="6" t="s">
        <v>165</v>
      </c>
      <c r="O28" s="6" t="s">
        <v>108</v>
      </c>
      <c r="P28" s="5" t="s">
        <v>163</v>
      </c>
      <c r="Q28" s="57">
        <f t="shared" si="1"/>
        <v>0</v>
      </c>
      <c r="R28" s="6" t="s">
        <v>108</v>
      </c>
      <c r="S28" s="6" t="s">
        <v>730</v>
      </c>
      <c r="T28" s="5"/>
      <c r="U28" s="6"/>
      <c r="V28" s="5" t="s">
        <v>320</v>
      </c>
      <c r="W28" s="5" t="s">
        <v>320</v>
      </c>
      <c r="X28" s="6" t="s">
        <v>41</v>
      </c>
    </row>
    <row r="29" spans="1:24" x14ac:dyDescent="0.15">
      <c r="A29" s="6" t="s">
        <v>31</v>
      </c>
      <c r="B29" s="6" t="s">
        <v>30</v>
      </c>
      <c r="C29" s="6" t="s">
        <v>32</v>
      </c>
      <c r="D29" s="6" t="s">
        <v>78</v>
      </c>
      <c r="E29" s="5" t="str">
        <f t="shared" si="0"/>
        <v>2018-01-01</v>
      </c>
      <c r="F29" s="6" t="s">
        <v>36</v>
      </c>
      <c r="G29" s="5"/>
      <c r="H29" s="5"/>
      <c r="I29" s="6" t="s">
        <v>40</v>
      </c>
      <c r="J29" s="6">
        <v>5</v>
      </c>
      <c r="K29" s="5"/>
      <c r="L29" s="6" t="s">
        <v>166</v>
      </c>
      <c r="M29" s="57">
        <v>0</v>
      </c>
      <c r="N29" s="6" t="s">
        <v>165</v>
      </c>
      <c r="O29" s="6" t="s">
        <v>108</v>
      </c>
      <c r="P29" s="5" t="s">
        <v>163</v>
      </c>
      <c r="Q29" s="57">
        <f t="shared" si="1"/>
        <v>0</v>
      </c>
      <c r="R29" s="6" t="s">
        <v>108</v>
      </c>
      <c r="S29" s="6" t="s">
        <v>730</v>
      </c>
      <c r="T29" s="5"/>
      <c r="U29" s="6"/>
      <c r="V29" s="5" t="s">
        <v>320</v>
      </c>
      <c r="W29" s="5" t="s">
        <v>320</v>
      </c>
      <c r="X29" s="6" t="s">
        <v>41</v>
      </c>
    </row>
    <row r="30" spans="1:24" x14ac:dyDescent="0.15">
      <c r="A30" s="6" t="s">
        <v>31</v>
      </c>
      <c r="B30" s="6" t="s">
        <v>30</v>
      </c>
      <c r="C30" s="6" t="s">
        <v>32</v>
      </c>
      <c r="D30" s="6" t="s">
        <v>80</v>
      </c>
      <c r="E30" s="5" t="str">
        <f t="shared" si="0"/>
        <v>2018-01-01</v>
      </c>
      <c r="F30" s="6" t="s">
        <v>36</v>
      </c>
      <c r="G30" s="5"/>
      <c r="H30" s="5"/>
      <c r="I30" s="6" t="s">
        <v>40</v>
      </c>
      <c r="J30" s="6">
        <v>5</v>
      </c>
      <c r="K30" s="5"/>
      <c r="L30" s="6" t="s">
        <v>167</v>
      </c>
      <c r="M30" s="57">
        <v>0</v>
      </c>
      <c r="N30" s="6" t="s">
        <v>165</v>
      </c>
      <c r="O30" s="6" t="s">
        <v>108</v>
      </c>
      <c r="P30" s="5" t="s">
        <v>163</v>
      </c>
      <c r="Q30" s="57">
        <f t="shared" si="1"/>
        <v>0</v>
      </c>
      <c r="R30" s="6" t="s">
        <v>108</v>
      </c>
      <c r="S30" s="6" t="s">
        <v>730</v>
      </c>
      <c r="T30" s="5"/>
      <c r="U30" s="6"/>
      <c r="V30" s="5" t="s">
        <v>320</v>
      </c>
      <c r="W30" s="5" t="s">
        <v>320</v>
      </c>
      <c r="X30" s="6" t="s">
        <v>41</v>
      </c>
    </row>
    <row r="31" spans="1:24" x14ac:dyDescent="0.15">
      <c r="A31" s="6" t="s">
        <v>31</v>
      </c>
      <c r="B31" s="6" t="s">
        <v>30</v>
      </c>
      <c r="C31" s="6" t="s">
        <v>32</v>
      </c>
      <c r="D31" s="6" t="s">
        <v>95</v>
      </c>
      <c r="E31" s="5" t="str">
        <f t="shared" si="0"/>
        <v>2018-01-01</v>
      </c>
      <c r="F31" s="6" t="s">
        <v>36</v>
      </c>
      <c r="G31" s="5"/>
      <c r="H31" s="5"/>
      <c r="I31" s="6" t="s">
        <v>40</v>
      </c>
      <c r="J31" s="6">
        <v>5</v>
      </c>
      <c r="K31" s="5"/>
      <c r="L31" s="6" t="s">
        <v>168</v>
      </c>
      <c r="M31" s="57">
        <v>0</v>
      </c>
      <c r="N31" s="6" t="s">
        <v>165</v>
      </c>
      <c r="O31" s="6" t="s">
        <v>108</v>
      </c>
      <c r="P31" s="5" t="s">
        <v>163</v>
      </c>
      <c r="Q31" s="57">
        <f t="shared" si="1"/>
        <v>0</v>
      </c>
      <c r="R31" s="6" t="s">
        <v>108</v>
      </c>
      <c r="S31" s="6" t="s">
        <v>730</v>
      </c>
      <c r="T31" s="5"/>
      <c r="U31" s="6"/>
      <c r="V31" s="5" t="s">
        <v>320</v>
      </c>
      <c r="W31" s="5" t="s">
        <v>320</v>
      </c>
      <c r="X31" s="6" t="s">
        <v>41</v>
      </c>
    </row>
    <row r="32" spans="1:24" x14ac:dyDescent="0.15">
      <c r="A32" s="6" t="s">
        <v>31</v>
      </c>
      <c r="B32" s="6" t="s">
        <v>30</v>
      </c>
      <c r="C32" s="6" t="s">
        <v>32</v>
      </c>
      <c r="D32" s="5"/>
      <c r="E32" s="5" t="str">
        <f t="shared" si="0"/>
        <v>2018-01-01</v>
      </c>
      <c r="F32" s="6" t="s">
        <v>36</v>
      </c>
      <c r="G32" s="5"/>
      <c r="H32" s="5"/>
      <c r="I32" s="6" t="s">
        <v>40</v>
      </c>
      <c r="J32" s="6">
        <v>5</v>
      </c>
      <c r="K32" s="6" t="s">
        <v>171</v>
      </c>
      <c r="L32" s="6" t="s">
        <v>170</v>
      </c>
      <c r="M32" s="57">
        <v>0</v>
      </c>
      <c r="N32" s="6" t="s">
        <v>165</v>
      </c>
      <c r="O32" s="6" t="s">
        <v>108</v>
      </c>
      <c r="P32" s="5" t="s">
        <v>169</v>
      </c>
      <c r="Q32" s="57">
        <f t="shared" si="1"/>
        <v>0</v>
      </c>
      <c r="R32" s="6" t="s">
        <v>108</v>
      </c>
      <c r="S32" s="6" t="s">
        <v>730</v>
      </c>
      <c r="T32" s="5"/>
      <c r="U32" s="6"/>
      <c r="V32" s="5" t="s">
        <v>320</v>
      </c>
      <c r="W32" s="5" t="s">
        <v>320</v>
      </c>
      <c r="X32" s="6" t="s">
        <v>41</v>
      </c>
    </row>
    <row r="33" spans="1:24" x14ac:dyDescent="0.15">
      <c r="A33" s="6" t="s">
        <v>31</v>
      </c>
      <c r="B33" s="6" t="s">
        <v>30</v>
      </c>
      <c r="C33" s="6" t="s">
        <v>32</v>
      </c>
      <c r="D33" s="5"/>
      <c r="E33" s="5" t="str">
        <f t="shared" si="0"/>
        <v>2018-01-01</v>
      </c>
      <c r="F33" s="6" t="s">
        <v>36</v>
      </c>
      <c r="G33" s="5"/>
      <c r="H33" s="5"/>
      <c r="I33" s="6" t="s">
        <v>40</v>
      </c>
      <c r="J33" s="6">
        <v>5</v>
      </c>
      <c r="K33" s="6" t="s">
        <v>174</v>
      </c>
      <c r="L33" s="6" t="s">
        <v>173</v>
      </c>
      <c r="M33" s="57">
        <v>0</v>
      </c>
      <c r="N33" s="6" t="s">
        <v>165</v>
      </c>
      <c r="O33" s="6" t="s">
        <v>108</v>
      </c>
      <c r="P33" s="5" t="s">
        <v>172</v>
      </c>
      <c r="Q33" s="57">
        <f t="shared" si="1"/>
        <v>0</v>
      </c>
      <c r="R33" s="6" t="s">
        <v>108</v>
      </c>
      <c r="S33" s="6" t="s">
        <v>730</v>
      </c>
      <c r="T33" s="5"/>
      <c r="U33" s="6"/>
      <c r="V33" s="5" t="s">
        <v>320</v>
      </c>
      <c r="W33" s="5" t="s">
        <v>320</v>
      </c>
      <c r="X33" s="6" t="s">
        <v>41</v>
      </c>
    </row>
    <row r="34" spans="1:24" x14ac:dyDescent="0.15">
      <c r="A34" s="6" t="s">
        <v>31</v>
      </c>
      <c r="B34" s="6" t="s">
        <v>30</v>
      </c>
      <c r="C34" s="6" t="s">
        <v>32</v>
      </c>
      <c r="D34" s="5"/>
      <c r="E34" s="5" t="str">
        <f t="shared" ref="E34:E65" si="2">_xlfn.CONCAT(SUBSTITUTE(F34,"FY","20"),"-01-01")</f>
        <v>2018-01-01</v>
      </c>
      <c r="F34" s="6" t="s">
        <v>36</v>
      </c>
      <c r="G34" s="5"/>
      <c r="H34" s="5"/>
      <c r="I34" s="6" t="s">
        <v>40</v>
      </c>
      <c r="J34" s="6">
        <v>5</v>
      </c>
      <c r="K34" s="6" t="s">
        <v>177</v>
      </c>
      <c r="L34" s="6" t="s">
        <v>176</v>
      </c>
      <c r="M34" s="57">
        <v>0</v>
      </c>
      <c r="N34" s="6" t="s">
        <v>165</v>
      </c>
      <c r="O34" s="6" t="s">
        <v>108</v>
      </c>
      <c r="P34" s="5" t="s">
        <v>175</v>
      </c>
      <c r="Q34" s="57">
        <f t="shared" ref="Q34:Q65" si="3">M34</f>
        <v>0</v>
      </c>
      <c r="R34" s="6" t="s">
        <v>108</v>
      </c>
      <c r="S34" s="6" t="s">
        <v>730</v>
      </c>
      <c r="T34" s="5"/>
      <c r="U34" s="6"/>
      <c r="V34" s="5" t="s">
        <v>320</v>
      </c>
      <c r="W34" s="5" t="s">
        <v>320</v>
      </c>
      <c r="X34" s="6" t="s">
        <v>41</v>
      </c>
    </row>
    <row r="35" spans="1:24" x14ac:dyDescent="0.15">
      <c r="A35" s="6" t="s">
        <v>31</v>
      </c>
      <c r="B35" s="6" t="s">
        <v>30</v>
      </c>
      <c r="C35" s="6" t="s">
        <v>32</v>
      </c>
      <c r="D35" s="5"/>
      <c r="E35" s="5" t="str">
        <f t="shared" si="2"/>
        <v>2018-01-01</v>
      </c>
      <c r="F35" s="6" t="s">
        <v>36</v>
      </c>
      <c r="G35" s="5"/>
      <c r="H35" s="5"/>
      <c r="I35" s="6" t="s">
        <v>40</v>
      </c>
      <c r="J35" s="6">
        <v>5</v>
      </c>
      <c r="K35" s="6" t="s">
        <v>180</v>
      </c>
      <c r="L35" s="6" t="s">
        <v>179</v>
      </c>
      <c r="M35" s="57">
        <v>0</v>
      </c>
      <c r="N35" s="6" t="s">
        <v>165</v>
      </c>
      <c r="O35" s="6" t="s">
        <v>108</v>
      </c>
      <c r="P35" s="5" t="s">
        <v>178</v>
      </c>
      <c r="Q35" s="57">
        <f t="shared" si="3"/>
        <v>0</v>
      </c>
      <c r="R35" s="6" t="s">
        <v>108</v>
      </c>
      <c r="S35" s="6" t="s">
        <v>730</v>
      </c>
      <c r="T35" s="5"/>
      <c r="U35" s="6"/>
      <c r="V35" s="5" t="s">
        <v>320</v>
      </c>
      <c r="W35" s="5" t="s">
        <v>320</v>
      </c>
      <c r="X35" s="6" t="s">
        <v>41</v>
      </c>
    </row>
    <row r="36" spans="1:24" x14ac:dyDescent="0.15">
      <c r="A36" s="9" t="s">
        <v>31</v>
      </c>
      <c r="B36" s="9" t="s">
        <v>30</v>
      </c>
      <c r="C36" s="9" t="s">
        <v>32</v>
      </c>
      <c r="D36" s="9" t="s">
        <v>71</v>
      </c>
      <c r="E36" s="5" t="str">
        <f t="shared" si="2"/>
        <v>2017-01-01</v>
      </c>
      <c r="F36" s="9" t="s">
        <v>68</v>
      </c>
      <c r="G36" s="8"/>
      <c r="H36" s="8"/>
      <c r="I36" s="9" t="s">
        <v>40</v>
      </c>
      <c r="J36" s="9">
        <v>5</v>
      </c>
      <c r="K36" s="8"/>
      <c r="L36" s="9" t="s">
        <v>158</v>
      </c>
      <c r="M36" s="58">
        <v>6344479</v>
      </c>
      <c r="N36" s="8"/>
      <c r="O36" s="9" t="s">
        <v>108</v>
      </c>
      <c r="P36" s="8" t="s">
        <v>105</v>
      </c>
      <c r="Q36" s="58">
        <f t="shared" si="3"/>
        <v>6344479</v>
      </c>
      <c r="R36" s="9" t="s">
        <v>108</v>
      </c>
      <c r="S36" s="9" t="s">
        <v>730</v>
      </c>
      <c r="T36" s="8"/>
      <c r="U36" s="9"/>
      <c r="V36" s="8" t="s">
        <v>320</v>
      </c>
      <c r="W36" s="8" t="s">
        <v>320</v>
      </c>
      <c r="X36" s="9" t="s">
        <v>41</v>
      </c>
    </row>
    <row r="37" spans="1:24" x14ac:dyDescent="0.15">
      <c r="A37" s="9" t="s">
        <v>31</v>
      </c>
      <c r="B37" s="9" t="s">
        <v>30</v>
      </c>
      <c r="C37" s="9" t="s">
        <v>32</v>
      </c>
      <c r="D37" s="9" t="s">
        <v>76</v>
      </c>
      <c r="E37" s="5" t="str">
        <f t="shared" si="2"/>
        <v>2017-01-01</v>
      </c>
      <c r="F37" s="9" t="s">
        <v>68</v>
      </c>
      <c r="G37" s="8"/>
      <c r="H37" s="8"/>
      <c r="I37" s="9" t="s">
        <v>40</v>
      </c>
      <c r="J37" s="9">
        <v>5</v>
      </c>
      <c r="K37" s="8"/>
      <c r="L37" s="9" t="s">
        <v>159</v>
      </c>
      <c r="M37" s="58">
        <v>682710</v>
      </c>
      <c r="N37" s="8"/>
      <c r="O37" s="9" t="s">
        <v>108</v>
      </c>
      <c r="P37" s="8" t="s">
        <v>109</v>
      </c>
      <c r="Q37" s="58">
        <f t="shared" si="3"/>
        <v>682710</v>
      </c>
      <c r="R37" s="9" t="s">
        <v>108</v>
      </c>
      <c r="S37" s="9" t="s">
        <v>730</v>
      </c>
      <c r="T37" s="8"/>
      <c r="U37" s="9"/>
      <c r="V37" s="8" t="s">
        <v>320</v>
      </c>
      <c r="W37" s="8" t="s">
        <v>320</v>
      </c>
      <c r="X37" s="9" t="s">
        <v>41</v>
      </c>
    </row>
    <row r="38" spans="1:24" x14ac:dyDescent="0.15">
      <c r="A38" s="9" t="s">
        <v>31</v>
      </c>
      <c r="B38" s="9" t="s">
        <v>30</v>
      </c>
      <c r="C38" s="9" t="s">
        <v>32</v>
      </c>
      <c r="D38" s="9" t="s">
        <v>78</v>
      </c>
      <c r="E38" s="5" t="str">
        <f t="shared" si="2"/>
        <v>2017-01-01</v>
      </c>
      <c r="F38" s="9" t="s">
        <v>68</v>
      </c>
      <c r="G38" s="8"/>
      <c r="H38" s="8"/>
      <c r="I38" s="9" t="s">
        <v>40</v>
      </c>
      <c r="J38" s="9">
        <v>5</v>
      </c>
      <c r="K38" s="8"/>
      <c r="L38" s="9" t="s">
        <v>160</v>
      </c>
      <c r="M38" s="58">
        <v>970755</v>
      </c>
      <c r="N38" s="8"/>
      <c r="O38" s="9" t="s">
        <v>108</v>
      </c>
      <c r="P38" s="8" t="s">
        <v>109</v>
      </c>
      <c r="Q38" s="58">
        <f t="shared" si="3"/>
        <v>970755</v>
      </c>
      <c r="R38" s="9" t="s">
        <v>108</v>
      </c>
      <c r="S38" s="9" t="s">
        <v>730</v>
      </c>
      <c r="T38" s="8"/>
      <c r="U38" s="9"/>
      <c r="V38" s="8" t="s">
        <v>320</v>
      </c>
      <c r="W38" s="8" t="s">
        <v>320</v>
      </c>
      <c r="X38" s="9" t="s">
        <v>41</v>
      </c>
    </row>
    <row r="39" spans="1:24" x14ac:dyDescent="0.15">
      <c r="A39" s="9" t="s">
        <v>31</v>
      </c>
      <c r="B39" s="9" t="s">
        <v>30</v>
      </c>
      <c r="C39" s="9" t="s">
        <v>32</v>
      </c>
      <c r="D39" s="9" t="s">
        <v>80</v>
      </c>
      <c r="E39" s="5" t="str">
        <f t="shared" si="2"/>
        <v>2017-01-01</v>
      </c>
      <c r="F39" s="9" t="s">
        <v>68</v>
      </c>
      <c r="G39" s="8"/>
      <c r="H39" s="8"/>
      <c r="I39" s="9" t="s">
        <v>40</v>
      </c>
      <c r="J39" s="9">
        <v>5</v>
      </c>
      <c r="K39" s="8"/>
      <c r="L39" s="9" t="s">
        <v>161</v>
      </c>
      <c r="M39" s="58">
        <v>91029</v>
      </c>
      <c r="N39" s="8"/>
      <c r="O39" s="9" t="s">
        <v>108</v>
      </c>
      <c r="P39" s="8" t="s">
        <v>109</v>
      </c>
      <c r="Q39" s="58">
        <f t="shared" si="3"/>
        <v>91029</v>
      </c>
      <c r="R39" s="9" t="s">
        <v>108</v>
      </c>
      <c r="S39" s="9" t="s">
        <v>730</v>
      </c>
      <c r="T39" s="8"/>
      <c r="U39" s="9"/>
      <c r="V39" s="8" t="s">
        <v>320</v>
      </c>
      <c r="W39" s="8" t="s">
        <v>320</v>
      </c>
      <c r="X39" s="9" t="s">
        <v>41</v>
      </c>
    </row>
    <row r="40" spans="1:24" x14ac:dyDescent="0.15">
      <c r="A40" s="9" t="s">
        <v>31</v>
      </c>
      <c r="B40" s="9" t="s">
        <v>30</v>
      </c>
      <c r="C40" s="9" t="s">
        <v>32</v>
      </c>
      <c r="D40" s="9" t="s">
        <v>95</v>
      </c>
      <c r="E40" s="5" t="str">
        <f t="shared" si="2"/>
        <v>2017-01-01</v>
      </c>
      <c r="F40" s="9" t="s">
        <v>68</v>
      </c>
      <c r="G40" s="8"/>
      <c r="H40" s="8"/>
      <c r="I40" s="9" t="s">
        <v>40</v>
      </c>
      <c r="J40" s="9">
        <v>5</v>
      </c>
      <c r="K40" s="8"/>
      <c r="L40" s="9" t="s">
        <v>162</v>
      </c>
      <c r="M40" s="58">
        <v>4599985</v>
      </c>
      <c r="N40" s="8"/>
      <c r="O40" s="9" t="s">
        <v>108</v>
      </c>
      <c r="P40" s="8" t="s">
        <v>109</v>
      </c>
      <c r="Q40" s="58">
        <f t="shared" si="3"/>
        <v>4599985</v>
      </c>
      <c r="R40" s="9" t="s">
        <v>108</v>
      </c>
      <c r="S40" s="9" t="s">
        <v>730</v>
      </c>
      <c r="T40" s="8"/>
      <c r="U40" s="9"/>
      <c r="V40" s="8" t="s">
        <v>320</v>
      </c>
      <c r="W40" s="8" t="s">
        <v>320</v>
      </c>
      <c r="X40" s="9" t="s">
        <v>41</v>
      </c>
    </row>
    <row r="41" spans="1:24" x14ac:dyDescent="0.15">
      <c r="A41" s="9" t="s">
        <v>31</v>
      </c>
      <c r="B41" s="9" t="s">
        <v>30</v>
      </c>
      <c r="C41" s="9" t="s">
        <v>32</v>
      </c>
      <c r="D41" s="9" t="s">
        <v>76</v>
      </c>
      <c r="E41" s="5" t="str">
        <f t="shared" si="2"/>
        <v>2017-01-01</v>
      </c>
      <c r="F41" s="9" t="s">
        <v>68</v>
      </c>
      <c r="G41" s="8"/>
      <c r="H41" s="8"/>
      <c r="I41" s="9" t="s">
        <v>40</v>
      </c>
      <c r="J41" s="9">
        <v>5</v>
      </c>
      <c r="K41" s="8"/>
      <c r="L41" s="9" t="s">
        <v>164</v>
      </c>
      <c r="M41" s="58">
        <v>204937</v>
      </c>
      <c r="N41" s="9" t="s">
        <v>165</v>
      </c>
      <c r="O41" s="9" t="s">
        <v>108</v>
      </c>
      <c r="P41" s="8" t="s">
        <v>163</v>
      </c>
      <c r="Q41" s="58">
        <f t="shared" si="3"/>
        <v>204937</v>
      </c>
      <c r="R41" s="9" t="s">
        <v>108</v>
      </c>
      <c r="S41" s="9" t="s">
        <v>730</v>
      </c>
      <c r="T41" s="8"/>
      <c r="U41" s="9"/>
      <c r="V41" s="8" t="s">
        <v>320</v>
      </c>
      <c r="W41" s="8" t="s">
        <v>320</v>
      </c>
      <c r="X41" s="9" t="s">
        <v>41</v>
      </c>
    </row>
    <row r="42" spans="1:24" x14ac:dyDescent="0.15">
      <c r="A42" s="9" t="s">
        <v>31</v>
      </c>
      <c r="B42" s="9" t="s">
        <v>30</v>
      </c>
      <c r="C42" s="9" t="s">
        <v>32</v>
      </c>
      <c r="D42" s="9" t="s">
        <v>78</v>
      </c>
      <c r="E42" s="5" t="str">
        <f t="shared" si="2"/>
        <v>2017-01-01</v>
      </c>
      <c r="F42" s="9" t="s">
        <v>68</v>
      </c>
      <c r="G42" s="8"/>
      <c r="H42" s="8"/>
      <c r="I42" s="9" t="s">
        <v>40</v>
      </c>
      <c r="J42" s="9">
        <v>5</v>
      </c>
      <c r="K42" s="8"/>
      <c r="L42" s="9" t="s">
        <v>166</v>
      </c>
      <c r="M42" s="58">
        <v>17391</v>
      </c>
      <c r="N42" s="9" t="s">
        <v>165</v>
      </c>
      <c r="O42" s="9" t="s">
        <v>108</v>
      </c>
      <c r="P42" s="8" t="s">
        <v>163</v>
      </c>
      <c r="Q42" s="58">
        <f t="shared" si="3"/>
        <v>17391</v>
      </c>
      <c r="R42" s="9" t="s">
        <v>108</v>
      </c>
      <c r="S42" s="9" t="s">
        <v>730</v>
      </c>
      <c r="T42" s="8"/>
      <c r="U42" s="9"/>
      <c r="V42" s="8" t="s">
        <v>320</v>
      </c>
      <c r="W42" s="8" t="s">
        <v>320</v>
      </c>
      <c r="X42" s="9" t="s">
        <v>41</v>
      </c>
    </row>
    <row r="43" spans="1:24" x14ac:dyDescent="0.15">
      <c r="A43" s="9" t="s">
        <v>31</v>
      </c>
      <c r="B43" s="9" t="s">
        <v>30</v>
      </c>
      <c r="C43" s="9" t="s">
        <v>32</v>
      </c>
      <c r="D43" s="9" t="s">
        <v>80</v>
      </c>
      <c r="E43" s="5" t="str">
        <f t="shared" si="2"/>
        <v>2017-01-01</v>
      </c>
      <c r="F43" s="9" t="s">
        <v>68</v>
      </c>
      <c r="G43" s="8"/>
      <c r="H43" s="8"/>
      <c r="I43" s="9" t="s">
        <v>40</v>
      </c>
      <c r="J43" s="9">
        <v>5</v>
      </c>
      <c r="K43" s="8"/>
      <c r="L43" s="9" t="s">
        <v>167</v>
      </c>
      <c r="M43" s="58">
        <v>3681</v>
      </c>
      <c r="N43" s="9" t="s">
        <v>165</v>
      </c>
      <c r="O43" s="9" t="s">
        <v>108</v>
      </c>
      <c r="P43" s="8" t="s">
        <v>163</v>
      </c>
      <c r="Q43" s="58">
        <f t="shared" si="3"/>
        <v>3681</v>
      </c>
      <c r="R43" s="9" t="s">
        <v>108</v>
      </c>
      <c r="S43" s="9" t="s">
        <v>730</v>
      </c>
      <c r="T43" s="8"/>
      <c r="U43" s="9"/>
      <c r="V43" s="8" t="s">
        <v>320</v>
      </c>
      <c r="W43" s="8" t="s">
        <v>320</v>
      </c>
      <c r="X43" s="9" t="s">
        <v>41</v>
      </c>
    </row>
    <row r="44" spans="1:24" x14ac:dyDescent="0.15">
      <c r="A44" s="9" t="s">
        <v>31</v>
      </c>
      <c r="B44" s="9" t="s">
        <v>30</v>
      </c>
      <c r="C44" s="9" t="s">
        <v>32</v>
      </c>
      <c r="D44" s="9" t="s">
        <v>95</v>
      </c>
      <c r="E44" s="5" t="str">
        <f t="shared" si="2"/>
        <v>2017-01-01</v>
      </c>
      <c r="F44" s="9" t="s">
        <v>68</v>
      </c>
      <c r="G44" s="8"/>
      <c r="H44" s="8"/>
      <c r="I44" s="9" t="s">
        <v>40</v>
      </c>
      <c r="J44" s="9">
        <v>5</v>
      </c>
      <c r="K44" s="8"/>
      <c r="L44" s="9" t="s">
        <v>168</v>
      </c>
      <c r="M44" s="58">
        <v>0</v>
      </c>
      <c r="N44" s="9" t="s">
        <v>165</v>
      </c>
      <c r="O44" s="9" t="s">
        <v>108</v>
      </c>
      <c r="P44" s="8" t="s">
        <v>163</v>
      </c>
      <c r="Q44" s="58">
        <f t="shared" si="3"/>
        <v>0</v>
      </c>
      <c r="R44" s="9" t="s">
        <v>108</v>
      </c>
      <c r="S44" s="9" t="s">
        <v>730</v>
      </c>
      <c r="T44" s="8"/>
      <c r="U44" s="9"/>
      <c r="V44" s="8" t="s">
        <v>320</v>
      </c>
      <c r="W44" s="8" t="s">
        <v>320</v>
      </c>
      <c r="X44" s="9" t="s">
        <v>41</v>
      </c>
    </row>
    <row r="45" spans="1:24" x14ac:dyDescent="0.15">
      <c r="A45" s="9" t="s">
        <v>31</v>
      </c>
      <c r="B45" s="9" t="s">
        <v>30</v>
      </c>
      <c r="C45" s="9" t="s">
        <v>32</v>
      </c>
      <c r="D45" s="8"/>
      <c r="E45" s="5" t="str">
        <f t="shared" si="2"/>
        <v>2017-01-01</v>
      </c>
      <c r="F45" s="9" t="s">
        <v>68</v>
      </c>
      <c r="G45" s="8"/>
      <c r="H45" s="8"/>
      <c r="I45" s="9" t="s">
        <v>40</v>
      </c>
      <c r="J45" s="9">
        <v>5</v>
      </c>
      <c r="K45" s="8"/>
      <c r="L45" s="9" t="s">
        <v>170</v>
      </c>
      <c r="M45" s="58">
        <v>42757</v>
      </c>
      <c r="N45" s="9" t="s">
        <v>165</v>
      </c>
      <c r="O45" s="9" t="s">
        <v>108</v>
      </c>
      <c r="P45" s="8" t="s">
        <v>169</v>
      </c>
      <c r="Q45" s="58">
        <f t="shared" si="3"/>
        <v>42757</v>
      </c>
      <c r="R45" s="9" t="s">
        <v>108</v>
      </c>
      <c r="S45" s="9" t="s">
        <v>730</v>
      </c>
      <c r="T45" s="8"/>
      <c r="U45" s="9"/>
      <c r="V45" s="8" t="s">
        <v>320</v>
      </c>
      <c r="W45" s="8" t="s">
        <v>320</v>
      </c>
      <c r="X45" s="9" t="s">
        <v>41</v>
      </c>
    </row>
    <row r="46" spans="1:24" x14ac:dyDescent="0.15">
      <c r="A46" s="9" t="s">
        <v>31</v>
      </c>
      <c r="B46" s="9" t="s">
        <v>30</v>
      </c>
      <c r="C46" s="9" t="s">
        <v>32</v>
      </c>
      <c r="D46" s="8"/>
      <c r="E46" s="5" t="str">
        <f t="shared" si="2"/>
        <v>2017-01-01</v>
      </c>
      <c r="F46" s="9" t="s">
        <v>68</v>
      </c>
      <c r="G46" s="8"/>
      <c r="H46" s="8"/>
      <c r="I46" s="9" t="s">
        <v>40</v>
      </c>
      <c r="J46" s="9">
        <v>5</v>
      </c>
      <c r="K46" s="8"/>
      <c r="L46" s="9" t="s">
        <v>173</v>
      </c>
      <c r="M46" s="58">
        <v>34073</v>
      </c>
      <c r="N46" s="9" t="s">
        <v>165</v>
      </c>
      <c r="O46" s="9" t="s">
        <v>108</v>
      </c>
      <c r="P46" s="8" t="s">
        <v>172</v>
      </c>
      <c r="Q46" s="58">
        <f t="shared" si="3"/>
        <v>34073</v>
      </c>
      <c r="R46" s="9" t="s">
        <v>108</v>
      </c>
      <c r="S46" s="9" t="s">
        <v>730</v>
      </c>
      <c r="T46" s="8"/>
      <c r="U46" s="9"/>
      <c r="V46" s="8" t="s">
        <v>320</v>
      </c>
      <c r="W46" s="8" t="s">
        <v>320</v>
      </c>
      <c r="X46" s="9" t="s">
        <v>41</v>
      </c>
    </row>
    <row r="47" spans="1:24" x14ac:dyDescent="0.15">
      <c r="A47" s="9" t="s">
        <v>31</v>
      </c>
      <c r="B47" s="9" t="s">
        <v>30</v>
      </c>
      <c r="C47" s="9" t="s">
        <v>32</v>
      </c>
      <c r="D47" s="8"/>
      <c r="E47" s="5" t="str">
        <f t="shared" si="2"/>
        <v>2017-01-01</v>
      </c>
      <c r="F47" s="9" t="s">
        <v>68</v>
      </c>
      <c r="G47" s="8"/>
      <c r="H47" s="8"/>
      <c r="I47" s="9" t="s">
        <v>40</v>
      </c>
      <c r="J47" s="9">
        <v>5</v>
      </c>
      <c r="K47" s="8"/>
      <c r="L47" s="9" t="s">
        <v>176</v>
      </c>
      <c r="M47" s="58">
        <v>148692</v>
      </c>
      <c r="N47" s="9" t="s">
        <v>165</v>
      </c>
      <c r="O47" s="9" t="s">
        <v>108</v>
      </c>
      <c r="P47" s="8" t="s">
        <v>175</v>
      </c>
      <c r="Q47" s="58">
        <f t="shared" si="3"/>
        <v>148692</v>
      </c>
      <c r="R47" s="9" t="s">
        <v>108</v>
      </c>
      <c r="S47" s="9" t="s">
        <v>730</v>
      </c>
      <c r="T47" s="8"/>
      <c r="U47" s="9"/>
      <c r="V47" s="8" t="s">
        <v>320</v>
      </c>
      <c r="W47" s="8" t="s">
        <v>320</v>
      </c>
      <c r="X47" s="9" t="s">
        <v>41</v>
      </c>
    </row>
    <row r="48" spans="1:24" x14ac:dyDescent="0.15">
      <c r="A48" s="9" t="s">
        <v>31</v>
      </c>
      <c r="B48" s="9" t="s">
        <v>30</v>
      </c>
      <c r="C48" s="9" t="s">
        <v>32</v>
      </c>
      <c r="D48" s="8"/>
      <c r="E48" s="5" t="str">
        <f t="shared" si="2"/>
        <v>2017-01-01</v>
      </c>
      <c r="F48" s="9" t="s">
        <v>68</v>
      </c>
      <c r="G48" s="8"/>
      <c r="H48" s="8"/>
      <c r="I48" s="9" t="s">
        <v>40</v>
      </c>
      <c r="J48" s="9">
        <v>5</v>
      </c>
      <c r="K48" s="8"/>
      <c r="L48" s="9" t="s">
        <v>179</v>
      </c>
      <c r="M48" s="58">
        <v>487</v>
      </c>
      <c r="N48" s="9" t="s">
        <v>165</v>
      </c>
      <c r="O48" s="9" t="s">
        <v>108</v>
      </c>
      <c r="P48" s="8" t="s">
        <v>178</v>
      </c>
      <c r="Q48" s="58">
        <f t="shared" si="3"/>
        <v>487</v>
      </c>
      <c r="R48" s="9" t="s">
        <v>108</v>
      </c>
      <c r="S48" s="9" t="s">
        <v>730</v>
      </c>
      <c r="T48" s="8"/>
      <c r="U48" s="9"/>
      <c r="V48" s="8" t="s">
        <v>320</v>
      </c>
      <c r="W48" s="8" t="s">
        <v>320</v>
      </c>
      <c r="X48" s="9" t="s">
        <v>41</v>
      </c>
    </row>
    <row r="49" spans="1:24" x14ac:dyDescent="0.15">
      <c r="A49" s="11" t="s">
        <v>31</v>
      </c>
      <c r="B49" s="11" t="s">
        <v>30</v>
      </c>
      <c r="C49" s="11" t="s">
        <v>32</v>
      </c>
      <c r="D49" s="11" t="s">
        <v>71</v>
      </c>
      <c r="E49" s="5" t="str">
        <f t="shared" si="2"/>
        <v>2016-01-01</v>
      </c>
      <c r="F49" s="11" t="s">
        <v>69</v>
      </c>
      <c r="G49" s="10"/>
      <c r="H49" s="10"/>
      <c r="I49" s="11" t="s">
        <v>40</v>
      </c>
      <c r="J49" s="11">
        <v>5</v>
      </c>
      <c r="K49" s="10"/>
      <c r="L49" s="11" t="s">
        <v>158</v>
      </c>
      <c r="M49" s="59">
        <v>5048891</v>
      </c>
      <c r="N49" s="10"/>
      <c r="O49" s="11" t="s">
        <v>108</v>
      </c>
      <c r="P49" s="10" t="s">
        <v>105</v>
      </c>
      <c r="Q49" s="59">
        <f t="shared" si="3"/>
        <v>5048891</v>
      </c>
      <c r="R49" s="11" t="s">
        <v>108</v>
      </c>
      <c r="S49" s="11" t="s">
        <v>730</v>
      </c>
      <c r="T49" s="10"/>
      <c r="U49" s="11"/>
      <c r="V49" s="10" t="s">
        <v>320</v>
      </c>
      <c r="W49" s="10" t="s">
        <v>320</v>
      </c>
      <c r="X49" s="11" t="s">
        <v>41</v>
      </c>
    </row>
    <row r="50" spans="1:24" x14ac:dyDescent="0.15">
      <c r="A50" s="11" t="s">
        <v>31</v>
      </c>
      <c r="B50" s="11" t="s">
        <v>30</v>
      </c>
      <c r="C50" s="11" t="s">
        <v>32</v>
      </c>
      <c r="D50" s="11" t="s">
        <v>76</v>
      </c>
      <c r="E50" s="5" t="str">
        <f t="shared" si="2"/>
        <v>2016-01-01</v>
      </c>
      <c r="F50" s="11" t="s">
        <v>69</v>
      </c>
      <c r="G50" s="10"/>
      <c r="H50" s="10"/>
      <c r="I50" s="11" t="s">
        <v>40</v>
      </c>
      <c r="J50" s="11">
        <v>5</v>
      </c>
      <c r="K50" s="10"/>
      <c r="L50" s="11" t="s">
        <v>159</v>
      </c>
      <c r="M50" s="59">
        <v>585799</v>
      </c>
      <c r="N50" s="10"/>
      <c r="O50" s="11" t="s">
        <v>108</v>
      </c>
      <c r="P50" s="10" t="s">
        <v>109</v>
      </c>
      <c r="Q50" s="59">
        <f t="shared" si="3"/>
        <v>585799</v>
      </c>
      <c r="R50" s="11" t="s">
        <v>108</v>
      </c>
      <c r="S50" s="11" t="s">
        <v>730</v>
      </c>
      <c r="T50" s="10"/>
      <c r="U50" s="11"/>
      <c r="V50" s="10" t="s">
        <v>320</v>
      </c>
      <c r="W50" s="10" t="s">
        <v>320</v>
      </c>
      <c r="X50" s="11" t="s">
        <v>41</v>
      </c>
    </row>
    <row r="51" spans="1:24" x14ac:dyDescent="0.15">
      <c r="A51" s="11" t="s">
        <v>31</v>
      </c>
      <c r="B51" s="11" t="s">
        <v>30</v>
      </c>
      <c r="C51" s="11" t="s">
        <v>32</v>
      </c>
      <c r="D51" s="11" t="s">
        <v>78</v>
      </c>
      <c r="E51" s="5" t="str">
        <f t="shared" si="2"/>
        <v>2016-01-01</v>
      </c>
      <c r="F51" s="11" t="s">
        <v>69</v>
      </c>
      <c r="G51" s="10"/>
      <c r="H51" s="10"/>
      <c r="I51" s="11" t="s">
        <v>40</v>
      </c>
      <c r="J51" s="11">
        <v>5</v>
      </c>
      <c r="K51" s="10"/>
      <c r="L51" s="11" t="s">
        <v>160</v>
      </c>
      <c r="M51" s="59">
        <v>859029</v>
      </c>
      <c r="N51" s="10"/>
      <c r="O51" s="11" t="s">
        <v>108</v>
      </c>
      <c r="P51" s="10" t="s">
        <v>109</v>
      </c>
      <c r="Q51" s="59">
        <f t="shared" si="3"/>
        <v>859029</v>
      </c>
      <c r="R51" s="11" t="s">
        <v>108</v>
      </c>
      <c r="S51" s="11" t="s">
        <v>730</v>
      </c>
      <c r="T51" s="10"/>
      <c r="U51" s="11"/>
      <c r="V51" s="10" t="s">
        <v>320</v>
      </c>
      <c r="W51" s="10" t="s">
        <v>320</v>
      </c>
      <c r="X51" s="11" t="s">
        <v>41</v>
      </c>
    </row>
    <row r="52" spans="1:24" x14ac:dyDescent="0.15">
      <c r="A52" s="11" t="s">
        <v>31</v>
      </c>
      <c r="B52" s="11" t="s">
        <v>30</v>
      </c>
      <c r="C52" s="11" t="s">
        <v>32</v>
      </c>
      <c r="D52" s="11" t="s">
        <v>80</v>
      </c>
      <c r="E52" s="5" t="str">
        <f t="shared" si="2"/>
        <v>2016-01-01</v>
      </c>
      <c r="F52" s="11" t="s">
        <v>69</v>
      </c>
      <c r="G52" s="10"/>
      <c r="H52" s="10"/>
      <c r="I52" s="11" t="s">
        <v>40</v>
      </c>
      <c r="J52" s="11">
        <v>5</v>
      </c>
      <c r="K52" s="10"/>
      <c r="L52" s="11" t="s">
        <v>161</v>
      </c>
      <c r="M52" s="59">
        <v>63025</v>
      </c>
      <c r="N52" s="10"/>
      <c r="O52" s="11" t="s">
        <v>108</v>
      </c>
      <c r="P52" s="10" t="s">
        <v>109</v>
      </c>
      <c r="Q52" s="59">
        <f t="shared" si="3"/>
        <v>63025</v>
      </c>
      <c r="R52" s="11" t="s">
        <v>108</v>
      </c>
      <c r="S52" s="11" t="s">
        <v>730</v>
      </c>
      <c r="T52" s="10"/>
      <c r="U52" s="11"/>
      <c r="V52" s="10" t="s">
        <v>320</v>
      </c>
      <c r="W52" s="10" t="s">
        <v>320</v>
      </c>
      <c r="X52" s="11" t="s">
        <v>41</v>
      </c>
    </row>
    <row r="53" spans="1:24" x14ac:dyDescent="0.15">
      <c r="A53" s="11" t="s">
        <v>31</v>
      </c>
      <c r="B53" s="11" t="s">
        <v>30</v>
      </c>
      <c r="C53" s="11" t="s">
        <v>32</v>
      </c>
      <c r="D53" s="11" t="s">
        <v>95</v>
      </c>
      <c r="E53" s="5" t="str">
        <f t="shared" si="2"/>
        <v>2016-01-01</v>
      </c>
      <c r="F53" s="11" t="s">
        <v>69</v>
      </c>
      <c r="G53" s="10"/>
      <c r="H53" s="10"/>
      <c r="I53" s="11" t="s">
        <v>40</v>
      </c>
      <c r="J53" s="11">
        <v>5</v>
      </c>
      <c r="K53" s="10"/>
      <c r="L53" s="11" t="s">
        <v>162</v>
      </c>
      <c r="M53" s="59">
        <v>3541038</v>
      </c>
      <c r="N53" s="10"/>
      <c r="O53" s="11" t="s">
        <v>108</v>
      </c>
      <c r="P53" s="10" t="s">
        <v>109</v>
      </c>
      <c r="Q53" s="59">
        <f t="shared" si="3"/>
        <v>3541038</v>
      </c>
      <c r="R53" s="11" t="s">
        <v>108</v>
      </c>
      <c r="S53" s="11" t="s">
        <v>730</v>
      </c>
      <c r="T53" s="10"/>
      <c r="U53" s="11"/>
      <c r="V53" s="10" t="s">
        <v>320</v>
      </c>
      <c r="W53" s="10" t="s">
        <v>320</v>
      </c>
      <c r="X53" s="11" t="s">
        <v>41</v>
      </c>
    </row>
    <row r="54" spans="1:24" x14ac:dyDescent="0.15">
      <c r="A54" s="11" t="s">
        <v>31</v>
      </c>
      <c r="B54" s="11" t="s">
        <v>30</v>
      </c>
      <c r="C54" s="11" t="s">
        <v>32</v>
      </c>
      <c r="D54" s="11" t="s">
        <v>76</v>
      </c>
      <c r="E54" s="5" t="str">
        <f t="shared" si="2"/>
        <v>2016-01-01</v>
      </c>
      <c r="F54" s="11" t="s">
        <v>69</v>
      </c>
      <c r="G54" s="10"/>
      <c r="H54" s="10"/>
      <c r="I54" s="11" t="s">
        <v>40</v>
      </c>
      <c r="J54" s="11">
        <v>5</v>
      </c>
      <c r="K54" s="10"/>
      <c r="L54" s="11" t="s">
        <v>164</v>
      </c>
      <c r="M54" s="59">
        <v>50821</v>
      </c>
      <c r="N54" s="11" t="s">
        <v>165</v>
      </c>
      <c r="O54" s="11" t="s">
        <v>108</v>
      </c>
      <c r="P54" s="10" t="s">
        <v>163</v>
      </c>
      <c r="Q54" s="59">
        <f t="shared" si="3"/>
        <v>50821</v>
      </c>
      <c r="R54" s="11" t="s">
        <v>108</v>
      </c>
      <c r="S54" s="11" t="s">
        <v>730</v>
      </c>
      <c r="T54" s="10"/>
      <c r="U54" s="11"/>
      <c r="V54" s="10" t="s">
        <v>320</v>
      </c>
      <c r="W54" s="10" t="s">
        <v>320</v>
      </c>
      <c r="X54" s="11" t="s">
        <v>41</v>
      </c>
    </row>
    <row r="55" spans="1:24" x14ac:dyDescent="0.15">
      <c r="A55" s="11" t="s">
        <v>31</v>
      </c>
      <c r="B55" s="11" t="s">
        <v>30</v>
      </c>
      <c r="C55" s="11" t="s">
        <v>32</v>
      </c>
      <c r="D55" s="11" t="s">
        <v>78</v>
      </c>
      <c r="E55" s="5" t="str">
        <f t="shared" si="2"/>
        <v>2016-01-01</v>
      </c>
      <c r="F55" s="11" t="s">
        <v>69</v>
      </c>
      <c r="G55" s="10"/>
      <c r="H55" s="10"/>
      <c r="I55" s="11" t="s">
        <v>40</v>
      </c>
      <c r="J55" s="11">
        <v>5</v>
      </c>
      <c r="K55" s="10"/>
      <c r="L55" s="11" t="s">
        <v>166</v>
      </c>
      <c r="M55" s="59">
        <v>21256</v>
      </c>
      <c r="N55" s="11" t="s">
        <v>165</v>
      </c>
      <c r="O55" s="11" t="s">
        <v>108</v>
      </c>
      <c r="P55" s="10" t="s">
        <v>163</v>
      </c>
      <c r="Q55" s="59">
        <f t="shared" si="3"/>
        <v>21256</v>
      </c>
      <c r="R55" s="11" t="s">
        <v>108</v>
      </c>
      <c r="S55" s="11" t="s">
        <v>730</v>
      </c>
      <c r="T55" s="10"/>
      <c r="U55" s="11"/>
      <c r="V55" s="10" t="s">
        <v>320</v>
      </c>
      <c r="W55" s="10" t="s">
        <v>320</v>
      </c>
      <c r="X55" s="11" t="s">
        <v>41</v>
      </c>
    </row>
    <row r="56" spans="1:24" x14ac:dyDescent="0.15">
      <c r="A56" s="11" t="s">
        <v>31</v>
      </c>
      <c r="B56" s="11" t="s">
        <v>30</v>
      </c>
      <c r="C56" s="11" t="s">
        <v>32</v>
      </c>
      <c r="D56" s="11" t="s">
        <v>80</v>
      </c>
      <c r="E56" s="5" t="str">
        <f t="shared" si="2"/>
        <v>2016-01-01</v>
      </c>
      <c r="F56" s="11" t="s">
        <v>69</v>
      </c>
      <c r="G56" s="10"/>
      <c r="H56" s="10"/>
      <c r="I56" s="11" t="s">
        <v>40</v>
      </c>
      <c r="J56" s="11">
        <v>5</v>
      </c>
      <c r="K56" s="10"/>
      <c r="L56" s="11" t="s">
        <v>167</v>
      </c>
      <c r="M56" s="59">
        <v>1443</v>
      </c>
      <c r="N56" s="11" t="s">
        <v>165</v>
      </c>
      <c r="O56" s="11" t="s">
        <v>108</v>
      </c>
      <c r="P56" s="10" t="s">
        <v>163</v>
      </c>
      <c r="Q56" s="59">
        <f t="shared" si="3"/>
        <v>1443</v>
      </c>
      <c r="R56" s="11" t="s">
        <v>108</v>
      </c>
      <c r="S56" s="11" t="s">
        <v>730</v>
      </c>
      <c r="T56" s="10"/>
      <c r="U56" s="11"/>
      <c r="V56" s="10" t="s">
        <v>320</v>
      </c>
      <c r="W56" s="10" t="s">
        <v>320</v>
      </c>
      <c r="X56" s="11" t="s">
        <v>41</v>
      </c>
    </row>
    <row r="57" spans="1:24" x14ac:dyDescent="0.15">
      <c r="A57" s="11" t="s">
        <v>31</v>
      </c>
      <c r="B57" s="11" t="s">
        <v>30</v>
      </c>
      <c r="C57" s="11" t="s">
        <v>32</v>
      </c>
      <c r="D57" s="11" t="s">
        <v>95</v>
      </c>
      <c r="E57" s="5" t="str">
        <f t="shared" si="2"/>
        <v>2016-01-01</v>
      </c>
      <c r="F57" s="11" t="s">
        <v>69</v>
      </c>
      <c r="G57" s="10"/>
      <c r="H57" s="10"/>
      <c r="I57" s="11" t="s">
        <v>40</v>
      </c>
      <c r="J57" s="11">
        <v>5</v>
      </c>
      <c r="K57" s="10"/>
      <c r="L57" s="11" t="s">
        <v>168</v>
      </c>
      <c r="M57" s="59">
        <v>154212</v>
      </c>
      <c r="N57" s="11" t="s">
        <v>165</v>
      </c>
      <c r="O57" s="11" t="s">
        <v>108</v>
      </c>
      <c r="P57" s="10" t="s">
        <v>163</v>
      </c>
      <c r="Q57" s="59">
        <f t="shared" si="3"/>
        <v>154212</v>
      </c>
      <c r="R57" s="11" t="s">
        <v>108</v>
      </c>
      <c r="S57" s="11" t="s">
        <v>730</v>
      </c>
      <c r="T57" s="10"/>
      <c r="U57" s="11"/>
      <c r="V57" s="10" t="s">
        <v>320</v>
      </c>
      <c r="W57" s="10" t="s">
        <v>320</v>
      </c>
      <c r="X57" s="11" t="s">
        <v>41</v>
      </c>
    </row>
    <row r="58" spans="1:24" x14ac:dyDescent="0.15">
      <c r="A58" s="11" t="s">
        <v>31</v>
      </c>
      <c r="B58" s="11" t="s">
        <v>30</v>
      </c>
      <c r="C58" s="11" t="s">
        <v>32</v>
      </c>
      <c r="D58" s="10"/>
      <c r="E58" s="5" t="str">
        <f t="shared" si="2"/>
        <v>2016-01-01</v>
      </c>
      <c r="F58" s="11" t="s">
        <v>69</v>
      </c>
      <c r="G58" s="10"/>
      <c r="H58" s="10"/>
      <c r="I58" s="11" t="s">
        <v>40</v>
      </c>
      <c r="J58" s="11">
        <v>5</v>
      </c>
      <c r="K58" s="10"/>
      <c r="L58" s="11" t="s">
        <v>170</v>
      </c>
      <c r="M58" s="59">
        <v>61403</v>
      </c>
      <c r="N58" s="11" t="s">
        <v>165</v>
      </c>
      <c r="O58" s="11" t="s">
        <v>108</v>
      </c>
      <c r="P58" s="10" t="s">
        <v>169</v>
      </c>
      <c r="Q58" s="59">
        <f t="shared" si="3"/>
        <v>61403</v>
      </c>
      <c r="R58" s="11" t="s">
        <v>108</v>
      </c>
      <c r="S58" s="11" t="s">
        <v>730</v>
      </c>
      <c r="T58" s="10"/>
      <c r="U58" s="11"/>
      <c r="V58" s="10" t="s">
        <v>320</v>
      </c>
      <c r="W58" s="10" t="s">
        <v>320</v>
      </c>
      <c r="X58" s="11" t="s">
        <v>41</v>
      </c>
    </row>
    <row r="59" spans="1:24" x14ac:dyDescent="0.15">
      <c r="A59" s="11" t="s">
        <v>31</v>
      </c>
      <c r="B59" s="11" t="s">
        <v>30</v>
      </c>
      <c r="C59" s="11" t="s">
        <v>32</v>
      </c>
      <c r="D59" s="10"/>
      <c r="E59" s="5" t="str">
        <f t="shared" si="2"/>
        <v>2016-01-01</v>
      </c>
      <c r="F59" s="11" t="s">
        <v>69</v>
      </c>
      <c r="G59" s="10"/>
      <c r="H59" s="10"/>
      <c r="I59" s="11" t="s">
        <v>40</v>
      </c>
      <c r="J59" s="11">
        <v>5</v>
      </c>
      <c r="K59" s="10"/>
      <c r="L59" s="11" t="s">
        <v>173</v>
      </c>
      <c r="M59" s="59">
        <v>10316</v>
      </c>
      <c r="N59" s="11" t="s">
        <v>165</v>
      </c>
      <c r="O59" s="11" t="s">
        <v>108</v>
      </c>
      <c r="P59" s="10" t="s">
        <v>172</v>
      </c>
      <c r="Q59" s="59">
        <f t="shared" si="3"/>
        <v>10316</v>
      </c>
      <c r="R59" s="11" t="s">
        <v>108</v>
      </c>
      <c r="S59" s="11" t="s">
        <v>730</v>
      </c>
      <c r="T59" s="10"/>
      <c r="U59" s="11"/>
      <c r="V59" s="10" t="s">
        <v>320</v>
      </c>
      <c r="W59" s="10" t="s">
        <v>320</v>
      </c>
      <c r="X59" s="11" t="s">
        <v>41</v>
      </c>
    </row>
    <row r="60" spans="1:24" x14ac:dyDescent="0.15">
      <c r="A60" s="11" t="s">
        <v>31</v>
      </c>
      <c r="B60" s="11" t="s">
        <v>30</v>
      </c>
      <c r="C60" s="11" t="s">
        <v>32</v>
      </c>
      <c r="D60" s="10"/>
      <c r="E60" s="5" t="str">
        <f t="shared" si="2"/>
        <v>2016-01-01</v>
      </c>
      <c r="F60" s="11" t="s">
        <v>69</v>
      </c>
      <c r="G60" s="10"/>
      <c r="H60" s="10"/>
      <c r="I60" s="11" t="s">
        <v>40</v>
      </c>
      <c r="J60" s="11">
        <v>5</v>
      </c>
      <c r="K60" s="10"/>
      <c r="L60" s="11" t="s">
        <v>176</v>
      </c>
      <c r="M60" s="59">
        <v>101886</v>
      </c>
      <c r="N60" s="11" t="s">
        <v>165</v>
      </c>
      <c r="O60" s="11" t="s">
        <v>108</v>
      </c>
      <c r="P60" s="10" t="s">
        <v>175</v>
      </c>
      <c r="Q60" s="59">
        <f t="shared" si="3"/>
        <v>101886</v>
      </c>
      <c r="R60" s="11" t="s">
        <v>108</v>
      </c>
      <c r="S60" s="11" t="s">
        <v>730</v>
      </c>
      <c r="T60" s="10"/>
      <c r="U60" s="11"/>
      <c r="V60" s="10" t="s">
        <v>320</v>
      </c>
      <c r="W60" s="10" t="s">
        <v>320</v>
      </c>
      <c r="X60" s="11" t="s">
        <v>41</v>
      </c>
    </row>
    <row r="61" spans="1:24" x14ac:dyDescent="0.15">
      <c r="A61" s="11" t="s">
        <v>31</v>
      </c>
      <c r="B61" s="11" t="s">
        <v>30</v>
      </c>
      <c r="C61" s="11" t="s">
        <v>32</v>
      </c>
      <c r="D61" s="10"/>
      <c r="E61" s="5" t="str">
        <f t="shared" si="2"/>
        <v>2016-01-01</v>
      </c>
      <c r="F61" s="11" t="s">
        <v>69</v>
      </c>
      <c r="G61" s="10"/>
      <c r="H61" s="10"/>
      <c r="I61" s="11" t="s">
        <v>40</v>
      </c>
      <c r="J61" s="11">
        <v>5</v>
      </c>
      <c r="K61" s="10"/>
      <c r="L61" s="11" t="s">
        <v>179</v>
      </c>
      <c r="M61" s="59">
        <v>54127</v>
      </c>
      <c r="N61" s="11" t="s">
        <v>165</v>
      </c>
      <c r="O61" s="11" t="s">
        <v>108</v>
      </c>
      <c r="P61" s="10" t="s">
        <v>178</v>
      </c>
      <c r="Q61" s="59">
        <f t="shared" si="3"/>
        <v>54127</v>
      </c>
      <c r="R61" s="11" t="s">
        <v>108</v>
      </c>
      <c r="S61" s="11" t="s">
        <v>730</v>
      </c>
      <c r="T61" s="10"/>
      <c r="U61" s="11"/>
      <c r="V61" s="10" t="s">
        <v>320</v>
      </c>
      <c r="W61" s="10" t="s">
        <v>320</v>
      </c>
      <c r="X61" s="11" t="s">
        <v>41</v>
      </c>
    </row>
    <row r="62" spans="1:24" x14ac:dyDescent="0.15">
      <c r="A62" s="6" t="s">
        <v>31</v>
      </c>
      <c r="B62" s="6" t="s">
        <v>30</v>
      </c>
      <c r="C62" s="6" t="s">
        <v>32</v>
      </c>
      <c r="D62" s="6" t="s">
        <v>76</v>
      </c>
      <c r="E62" s="5" t="str">
        <f t="shared" si="2"/>
        <v>2018-01-01</v>
      </c>
      <c r="F62" s="6" t="s">
        <v>36</v>
      </c>
      <c r="G62" s="5"/>
      <c r="H62" s="5"/>
      <c r="I62" s="6" t="s">
        <v>40</v>
      </c>
      <c r="J62" s="6">
        <v>6</v>
      </c>
      <c r="K62" s="5"/>
      <c r="L62" s="6" t="s">
        <v>182</v>
      </c>
      <c r="M62" s="57">
        <v>804024</v>
      </c>
      <c r="N62" s="5"/>
      <c r="O62" s="6" t="s">
        <v>108</v>
      </c>
      <c r="P62" s="5" t="s">
        <v>181</v>
      </c>
      <c r="Q62" s="57">
        <f t="shared" si="3"/>
        <v>804024</v>
      </c>
      <c r="R62" s="6" t="s">
        <v>108</v>
      </c>
      <c r="S62" s="6" t="s">
        <v>730</v>
      </c>
      <c r="T62" s="5"/>
      <c r="U62" s="6"/>
      <c r="V62" s="5" t="s">
        <v>320</v>
      </c>
      <c r="W62" s="5" t="s">
        <v>320</v>
      </c>
      <c r="X62" s="6" t="s">
        <v>41</v>
      </c>
    </row>
    <row r="63" spans="1:24" x14ac:dyDescent="0.15">
      <c r="A63" s="6" t="s">
        <v>31</v>
      </c>
      <c r="B63" s="6" t="s">
        <v>30</v>
      </c>
      <c r="C63" s="6" t="s">
        <v>32</v>
      </c>
      <c r="D63" s="6" t="s">
        <v>78</v>
      </c>
      <c r="E63" s="5" t="str">
        <f t="shared" si="2"/>
        <v>2018-01-01</v>
      </c>
      <c r="F63" s="6" t="s">
        <v>36</v>
      </c>
      <c r="G63" s="5"/>
      <c r="H63" s="5"/>
      <c r="I63" s="6" t="s">
        <v>40</v>
      </c>
      <c r="J63" s="6">
        <v>6</v>
      </c>
      <c r="K63" s="5"/>
      <c r="L63" s="6" t="s">
        <v>183</v>
      </c>
      <c r="M63" s="57">
        <v>1265584</v>
      </c>
      <c r="N63" s="5"/>
      <c r="O63" s="6" t="s">
        <v>108</v>
      </c>
      <c r="P63" s="5" t="s">
        <v>181</v>
      </c>
      <c r="Q63" s="57">
        <f t="shared" si="3"/>
        <v>1265584</v>
      </c>
      <c r="R63" s="6" t="s">
        <v>108</v>
      </c>
      <c r="S63" s="6" t="s">
        <v>730</v>
      </c>
      <c r="T63" s="5"/>
      <c r="U63" s="6"/>
      <c r="V63" s="5" t="s">
        <v>320</v>
      </c>
      <c r="W63" s="5" t="s">
        <v>320</v>
      </c>
      <c r="X63" s="6" t="s">
        <v>41</v>
      </c>
    </row>
    <row r="64" spans="1:24" x14ac:dyDescent="0.15">
      <c r="A64" s="6" t="s">
        <v>31</v>
      </c>
      <c r="B64" s="6" t="s">
        <v>30</v>
      </c>
      <c r="C64" s="6" t="s">
        <v>32</v>
      </c>
      <c r="D64" s="6" t="s">
        <v>80</v>
      </c>
      <c r="E64" s="5" t="str">
        <f t="shared" si="2"/>
        <v>2018-01-01</v>
      </c>
      <c r="F64" s="6" t="s">
        <v>36</v>
      </c>
      <c r="G64" s="5"/>
      <c r="H64" s="5"/>
      <c r="I64" s="6" t="s">
        <v>40</v>
      </c>
      <c r="J64" s="6">
        <v>6</v>
      </c>
      <c r="K64" s="5"/>
      <c r="L64" s="6" t="s">
        <v>184</v>
      </c>
      <c r="M64" s="57">
        <v>107089</v>
      </c>
      <c r="N64" s="5"/>
      <c r="O64" s="6" t="s">
        <v>108</v>
      </c>
      <c r="P64" s="5" t="s">
        <v>181</v>
      </c>
      <c r="Q64" s="57">
        <f t="shared" si="3"/>
        <v>107089</v>
      </c>
      <c r="R64" s="6" t="s">
        <v>108</v>
      </c>
      <c r="S64" s="6" t="s">
        <v>730</v>
      </c>
      <c r="T64" s="5"/>
      <c r="U64" s="6"/>
      <c r="V64" s="5" t="s">
        <v>320</v>
      </c>
      <c r="W64" s="5" t="s">
        <v>320</v>
      </c>
      <c r="X64" s="6" t="s">
        <v>41</v>
      </c>
    </row>
    <row r="65" spans="1:24" x14ac:dyDescent="0.15">
      <c r="A65" s="6" t="s">
        <v>31</v>
      </c>
      <c r="B65" s="6" t="s">
        <v>30</v>
      </c>
      <c r="C65" s="6" t="s">
        <v>32</v>
      </c>
      <c r="D65" s="6" t="s">
        <v>95</v>
      </c>
      <c r="E65" s="5" t="str">
        <f t="shared" si="2"/>
        <v>2018-01-01</v>
      </c>
      <c r="F65" s="6" t="s">
        <v>36</v>
      </c>
      <c r="G65" s="5"/>
      <c r="H65" s="5"/>
      <c r="I65" s="6" t="s">
        <v>40</v>
      </c>
      <c r="J65" s="6">
        <v>6</v>
      </c>
      <c r="K65" s="5"/>
      <c r="L65" s="6" t="s">
        <v>185</v>
      </c>
      <c r="M65" s="57">
        <v>5387574</v>
      </c>
      <c r="N65" s="5"/>
      <c r="O65" s="6" t="s">
        <v>108</v>
      </c>
      <c r="P65" s="5" t="s">
        <v>181</v>
      </c>
      <c r="Q65" s="57">
        <f t="shared" si="3"/>
        <v>5387574</v>
      </c>
      <c r="R65" s="6" t="s">
        <v>108</v>
      </c>
      <c r="S65" s="6" t="s">
        <v>730</v>
      </c>
      <c r="T65" s="5"/>
      <c r="U65" s="6"/>
      <c r="V65" s="5" t="s">
        <v>320</v>
      </c>
      <c r="W65" s="5" t="s">
        <v>320</v>
      </c>
      <c r="X65" s="6" t="s">
        <v>41</v>
      </c>
    </row>
    <row r="66" spans="1:24" x14ac:dyDescent="0.15">
      <c r="A66" s="6" t="s">
        <v>31</v>
      </c>
      <c r="B66" s="6" t="s">
        <v>30</v>
      </c>
      <c r="C66" s="6" t="s">
        <v>32</v>
      </c>
      <c r="D66" s="5"/>
      <c r="E66" s="5" t="str">
        <f t="shared" ref="E66:E97" si="4">_xlfn.CONCAT(SUBSTITUTE(F66,"FY","20"),"-01-01")</f>
        <v>2018-01-01</v>
      </c>
      <c r="F66" s="6" t="s">
        <v>36</v>
      </c>
      <c r="G66" s="5"/>
      <c r="H66" s="5"/>
      <c r="I66" s="6" t="s">
        <v>40</v>
      </c>
      <c r="J66" s="6">
        <v>6</v>
      </c>
      <c r="K66" s="6" t="s">
        <v>188</v>
      </c>
      <c r="L66" s="6" t="s">
        <v>187</v>
      </c>
      <c r="M66" s="57">
        <v>7126236</v>
      </c>
      <c r="N66" s="5"/>
      <c r="O66" s="6" t="s">
        <v>108</v>
      </c>
      <c r="P66" s="5" t="s">
        <v>186</v>
      </c>
      <c r="Q66" s="57">
        <f t="shared" ref="Q66:Q97" si="5">M66</f>
        <v>7126236</v>
      </c>
      <c r="R66" s="6" t="s">
        <v>108</v>
      </c>
      <c r="S66" s="6" t="s">
        <v>730</v>
      </c>
      <c r="T66" s="5"/>
      <c r="U66" s="6"/>
      <c r="V66" s="5" t="s">
        <v>320</v>
      </c>
      <c r="W66" s="5" t="s">
        <v>320</v>
      </c>
      <c r="X66" s="6" t="s">
        <v>41</v>
      </c>
    </row>
    <row r="67" spans="1:24" x14ac:dyDescent="0.15">
      <c r="A67" s="6" t="s">
        <v>31</v>
      </c>
      <c r="B67" s="6" t="s">
        <v>30</v>
      </c>
      <c r="C67" s="6" t="s">
        <v>32</v>
      </c>
      <c r="D67" s="5"/>
      <c r="E67" s="5" t="str">
        <f t="shared" si="4"/>
        <v>2018-01-01</v>
      </c>
      <c r="F67" s="6" t="s">
        <v>36</v>
      </c>
      <c r="G67" s="5"/>
      <c r="H67" s="5"/>
      <c r="I67" s="6" t="s">
        <v>40</v>
      </c>
      <c r="J67" s="6">
        <v>6</v>
      </c>
      <c r="K67" s="6" t="s">
        <v>191</v>
      </c>
      <c r="L67" s="6" t="s">
        <v>190</v>
      </c>
      <c r="M67" s="57">
        <v>0</v>
      </c>
      <c r="N67" s="5"/>
      <c r="O67" s="6" t="s">
        <v>108</v>
      </c>
      <c r="P67" s="5" t="s">
        <v>189</v>
      </c>
      <c r="Q67" s="57">
        <f t="shared" si="5"/>
        <v>0</v>
      </c>
      <c r="R67" s="6" t="s">
        <v>108</v>
      </c>
      <c r="S67" s="6" t="s">
        <v>730</v>
      </c>
      <c r="T67" s="5"/>
      <c r="U67" s="6"/>
      <c r="V67" s="5" t="s">
        <v>320</v>
      </c>
      <c r="W67" s="5" t="s">
        <v>320</v>
      </c>
      <c r="X67" s="6" t="s">
        <v>41</v>
      </c>
    </row>
    <row r="68" spans="1:24" x14ac:dyDescent="0.15">
      <c r="A68" s="6" t="s">
        <v>31</v>
      </c>
      <c r="B68" s="6" t="s">
        <v>30</v>
      </c>
      <c r="C68" s="6" t="s">
        <v>32</v>
      </c>
      <c r="D68" s="5"/>
      <c r="E68" s="5" t="str">
        <f t="shared" si="4"/>
        <v>2018-01-01</v>
      </c>
      <c r="F68" s="6" t="s">
        <v>36</v>
      </c>
      <c r="G68" s="5"/>
      <c r="H68" s="5"/>
      <c r="I68" s="6" t="s">
        <v>40</v>
      </c>
      <c r="J68" s="6">
        <v>6</v>
      </c>
      <c r="K68" s="6" t="s">
        <v>194</v>
      </c>
      <c r="L68" s="6" t="s">
        <v>193</v>
      </c>
      <c r="M68" s="57">
        <v>47129</v>
      </c>
      <c r="N68" s="5"/>
      <c r="O68" s="6" t="s">
        <v>108</v>
      </c>
      <c r="P68" s="5" t="s">
        <v>192</v>
      </c>
      <c r="Q68" s="57">
        <f t="shared" si="5"/>
        <v>47129</v>
      </c>
      <c r="R68" s="6" t="s">
        <v>108</v>
      </c>
      <c r="S68" s="6" t="s">
        <v>730</v>
      </c>
      <c r="T68" s="5"/>
      <c r="U68" s="6"/>
      <c r="V68" s="5" t="s">
        <v>320</v>
      </c>
      <c r="W68" s="5" t="s">
        <v>320</v>
      </c>
      <c r="X68" s="6" t="s">
        <v>41</v>
      </c>
    </row>
    <row r="69" spans="1:24" x14ac:dyDescent="0.15">
      <c r="A69" s="6" t="s">
        <v>31</v>
      </c>
      <c r="B69" s="6" t="s">
        <v>30</v>
      </c>
      <c r="C69" s="6" t="s">
        <v>32</v>
      </c>
      <c r="D69" s="5"/>
      <c r="E69" s="5" t="str">
        <f t="shared" si="4"/>
        <v>2018-01-01</v>
      </c>
      <c r="F69" s="6" t="s">
        <v>36</v>
      </c>
      <c r="G69" s="5"/>
      <c r="H69" s="5"/>
      <c r="I69" s="6" t="s">
        <v>40</v>
      </c>
      <c r="J69" s="6">
        <v>6</v>
      </c>
      <c r="K69" s="6" t="s">
        <v>197</v>
      </c>
      <c r="L69" s="6" t="s">
        <v>196</v>
      </c>
      <c r="M69" s="57">
        <v>186434</v>
      </c>
      <c r="N69" s="5"/>
      <c r="O69" s="6" t="s">
        <v>108</v>
      </c>
      <c r="P69" s="5" t="s">
        <v>195</v>
      </c>
      <c r="Q69" s="57">
        <f t="shared" si="5"/>
        <v>186434</v>
      </c>
      <c r="R69" s="6" t="s">
        <v>108</v>
      </c>
      <c r="S69" s="6" t="s">
        <v>730</v>
      </c>
      <c r="T69" s="5"/>
      <c r="U69" s="6"/>
      <c r="V69" s="5" t="s">
        <v>320</v>
      </c>
      <c r="W69" s="5" t="s">
        <v>320</v>
      </c>
      <c r="X69" s="6" t="s">
        <v>41</v>
      </c>
    </row>
    <row r="70" spans="1:24" x14ac:dyDescent="0.15">
      <c r="A70" s="6" t="s">
        <v>31</v>
      </c>
      <c r="B70" s="6" t="s">
        <v>30</v>
      </c>
      <c r="C70" s="6" t="s">
        <v>32</v>
      </c>
      <c r="D70" s="5"/>
      <c r="E70" s="5" t="str">
        <f t="shared" si="4"/>
        <v>2018-01-01</v>
      </c>
      <c r="F70" s="6" t="s">
        <v>36</v>
      </c>
      <c r="G70" s="5"/>
      <c r="H70" s="5"/>
      <c r="I70" s="6" t="s">
        <v>40</v>
      </c>
      <c r="J70" s="6">
        <v>6</v>
      </c>
      <c r="K70" s="6" t="s">
        <v>200</v>
      </c>
      <c r="L70" s="6" t="s">
        <v>199</v>
      </c>
      <c r="M70" s="57">
        <v>72000</v>
      </c>
      <c r="N70" s="5"/>
      <c r="O70" s="6" t="s">
        <v>108</v>
      </c>
      <c r="P70" s="5" t="s">
        <v>198</v>
      </c>
      <c r="Q70" s="57">
        <f t="shared" si="5"/>
        <v>72000</v>
      </c>
      <c r="R70" s="6" t="s">
        <v>108</v>
      </c>
      <c r="S70" s="6" t="s">
        <v>730</v>
      </c>
      <c r="T70" s="5"/>
      <c r="U70" s="6"/>
      <c r="V70" s="5" t="s">
        <v>320</v>
      </c>
      <c r="W70" s="5" t="s">
        <v>320</v>
      </c>
      <c r="X70" s="6" t="s">
        <v>41</v>
      </c>
    </row>
    <row r="71" spans="1:24" x14ac:dyDescent="0.15">
      <c r="A71" s="6" t="s">
        <v>31</v>
      </c>
      <c r="B71" s="6" t="s">
        <v>30</v>
      </c>
      <c r="C71" s="6" t="s">
        <v>32</v>
      </c>
      <c r="D71" s="5"/>
      <c r="E71" s="5" t="str">
        <f t="shared" si="4"/>
        <v>2018-01-01</v>
      </c>
      <c r="F71" s="6" t="s">
        <v>36</v>
      </c>
      <c r="G71" s="5"/>
      <c r="H71" s="5"/>
      <c r="I71" s="6" t="s">
        <v>40</v>
      </c>
      <c r="J71" s="6">
        <v>6</v>
      </c>
      <c r="K71" s="6" t="s">
        <v>203</v>
      </c>
      <c r="L71" s="6" t="s">
        <v>202</v>
      </c>
      <c r="M71" s="57">
        <v>132472</v>
      </c>
      <c r="N71" s="5"/>
      <c r="O71" s="6" t="s">
        <v>108</v>
      </c>
      <c r="P71" s="5" t="s">
        <v>201</v>
      </c>
      <c r="Q71" s="57">
        <f t="shared" si="5"/>
        <v>132472</v>
      </c>
      <c r="R71" s="6" t="s">
        <v>108</v>
      </c>
      <c r="S71" s="6" t="s">
        <v>730</v>
      </c>
      <c r="T71" s="5"/>
      <c r="U71" s="6"/>
      <c r="V71" s="5" t="s">
        <v>320</v>
      </c>
      <c r="W71" s="5" t="s">
        <v>320</v>
      </c>
      <c r="X71" s="6" t="s">
        <v>41</v>
      </c>
    </row>
    <row r="72" spans="1:24" x14ac:dyDescent="0.15">
      <c r="A72" s="9" t="s">
        <v>31</v>
      </c>
      <c r="B72" s="9" t="s">
        <v>30</v>
      </c>
      <c r="C72" s="9" t="s">
        <v>32</v>
      </c>
      <c r="D72" s="9" t="s">
        <v>76</v>
      </c>
      <c r="E72" s="5" t="str">
        <f t="shared" si="4"/>
        <v>2017-01-01</v>
      </c>
      <c r="F72" s="9" t="s">
        <v>68</v>
      </c>
      <c r="G72" s="8"/>
      <c r="H72" s="8"/>
      <c r="I72" s="9" t="s">
        <v>40</v>
      </c>
      <c r="J72" s="9">
        <v>6</v>
      </c>
      <c r="K72" s="8"/>
      <c r="L72" s="9" t="s">
        <v>182</v>
      </c>
      <c r="M72" s="58">
        <v>466243</v>
      </c>
      <c r="N72" s="8"/>
      <c r="O72" s="9" t="s">
        <v>108</v>
      </c>
      <c r="P72" s="8" t="s">
        <v>181</v>
      </c>
      <c r="Q72" s="58">
        <f t="shared" si="5"/>
        <v>466243</v>
      </c>
      <c r="R72" s="9" t="s">
        <v>108</v>
      </c>
      <c r="S72" s="9" t="s">
        <v>730</v>
      </c>
      <c r="T72" s="8"/>
      <c r="U72" s="9"/>
      <c r="V72" s="8" t="s">
        <v>320</v>
      </c>
      <c r="W72" s="8" t="s">
        <v>320</v>
      </c>
      <c r="X72" s="9" t="s">
        <v>41</v>
      </c>
    </row>
    <row r="73" spans="1:24" x14ac:dyDescent="0.15">
      <c r="A73" s="9" t="s">
        <v>31</v>
      </c>
      <c r="B73" s="9" t="s">
        <v>30</v>
      </c>
      <c r="C73" s="9" t="s">
        <v>32</v>
      </c>
      <c r="D73" s="9" t="s">
        <v>78</v>
      </c>
      <c r="E73" s="5" t="str">
        <f t="shared" si="4"/>
        <v>2017-01-01</v>
      </c>
      <c r="F73" s="9" t="s">
        <v>68</v>
      </c>
      <c r="G73" s="8"/>
      <c r="H73" s="8"/>
      <c r="I73" s="9" t="s">
        <v>40</v>
      </c>
      <c r="J73" s="9">
        <v>6</v>
      </c>
      <c r="K73" s="8"/>
      <c r="L73" s="9" t="s">
        <v>183</v>
      </c>
      <c r="M73" s="58">
        <v>941343</v>
      </c>
      <c r="N73" s="8"/>
      <c r="O73" s="9" t="s">
        <v>108</v>
      </c>
      <c r="P73" s="8" t="s">
        <v>181</v>
      </c>
      <c r="Q73" s="58">
        <f t="shared" si="5"/>
        <v>941343</v>
      </c>
      <c r="R73" s="9" t="s">
        <v>108</v>
      </c>
      <c r="S73" s="9" t="s">
        <v>730</v>
      </c>
      <c r="T73" s="8"/>
      <c r="U73" s="9"/>
      <c r="V73" s="8" t="s">
        <v>320</v>
      </c>
      <c r="W73" s="8" t="s">
        <v>320</v>
      </c>
      <c r="X73" s="9" t="s">
        <v>41</v>
      </c>
    </row>
    <row r="74" spans="1:24" x14ac:dyDescent="0.15">
      <c r="A74" s="9" t="s">
        <v>31</v>
      </c>
      <c r="B74" s="9" t="s">
        <v>30</v>
      </c>
      <c r="C74" s="9" t="s">
        <v>32</v>
      </c>
      <c r="D74" s="9" t="s">
        <v>80</v>
      </c>
      <c r="E74" s="5" t="str">
        <f t="shared" si="4"/>
        <v>2017-01-01</v>
      </c>
      <c r="F74" s="9" t="s">
        <v>68</v>
      </c>
      <c r="G74" s="8"/>
      <c r="H74" s="8"/>
      <c r="I74" s="9" t="s">
        <v>40</v>
      </c>
      <c r="J74" s="9">
        <v>6</v>
      </c>
      <c r="K74" s="8"/>
      <c r="L74" s="9" t="s">
        <v>184</v>
      </c>
      <c r="M74" s="58">
        <v>85935</v>
      </c>
      <c r="N74" s="8"/>
      <c r="O74" s="9" t="s">
        <v>108</v>
      </c>
      <c r="P74" s="8" t="s">
        <v>181</v>
      </c>
      <c r="Q74" s="58">
        <f t="shared" si="5"/>
        <v>85935</v>
      </c>
      <c r="R74" s="9" t="s">
        <v>108</v>
      </c>
      <c r="S74" s="9" t="s">
        <v>730</v>
      </c>
      <c r="T74" s="8"/>
      <c r="U74" s="9"/>
      <c r="V74" s="8" t="s">
        <v>320</v>
      </c>
      <c r="W74" s="8" t="s">
        <v>320</v>
      </c>
      <c r="X74" s="9" t="s">
        <v>41</v>
      </c>
    </row>
    <row r="75" spans="1:24" x14ac:dyDescent="0.15">
      <c r="A75" s="9" t="s">
        <v>31</v>
      </c>
      <c r="B75" s="9" t="s">
        <v>30</v>
      </c>
      <c r="C75" s="9" t="s">
        <v>32</v>
      </c>
      <c r="D75" s="9" t="s">
        <v>95</v>
      </c>
      <c r="E75" s="5" t="str">
        <f t="shared" si="4"/>
        <v>2017-01-01</v>
      </c>
      <c r="F75" s="9" t="s">
        <v>68</v>
      </c>
      <c r="G75" s="8"/>
      <c r="H75" s="8"/>
      <c r="I75" s="9" t="s">
        <v>40</v>
      </c>
      <c r="J75" s="9">
        <v>6</v>
      </c>
      <c r="K75" s="8"/>
      <c r="L75" s="9" t="s">
        <v>185</v>
      </c>
      <c r="M75" s="58">
        <v>4611239</v>
      </c>
      <c r="N75" s="8"/>
      <c r="O75" s="9" t="s">
        <v>108</v>
      </c>
      <c r="P75" s="8" t="s">
        <v>181</v>
      </c>
      <c r="Q75" s="58">
        <f t="shared" si="5"/>
        <v>4611239</v>
      </c>
      <c r="R75" s="9" t="s">
        <v>108</v>
      </c>
      <c r="S75" s="9" t="s">
        <v>730</v>
      </c>
      <c r="T75" s="8"/>
      <c r="U75" s="9"/>
      <c r="V75" s="8" t="s">
        <v>320</v>
      </c>
      <c r="W75" s="8" t="s">
        <v>320</v>
      </c>
      <c r="X75" s="9" t="s">
        <v>41</v>
      </c>
    </row>
    <row r="76" spans="1:24" x14ac:dyDescent="0.15">
      <c r="A76" s="9" t="s">
        <v>31</v>
      </c>
      <c r="B76" s="9" t="s">
        <v>30</v>
      </c>
      <c r="C76" s="9" t="s">
        <v>32</v>
      </c>
      <c r="D76" s="8"/>
      <c r="E76" s="5" t="str">
        <f t="shared" si="4"/>
        <v>2017-01-01</v>
      </c>
      <c r="F76" s="9" t="s">
        <v>68</v>
      </c>
      <c r="G76" s="8"/>
      <c r="H76" s="8"/>
      <c r="I76" s="9" t="s">
        <v>40</v>
      </c>
      <c r="J76" s="9">
        <v>6</v>
      </c>
      <c r="K76" s="9" t="s">
        <v>188</v>
      </c>
      <c r="L76" s="9" t="s">
        <v>187</v>
      </c>
      <c r="M76" s="58">
        <v>6004378</v>
      </c>
      <c r="N76" s="8"/>
      <c r="O76" s="9" t="s">
        <v>108</v>
      </c>
      <c r="P76" s="8" t="s">
        <v>186</v>
      </c>
      <c r="Q76" s="58">
        <f t="shared" si="5"/>
        <v>6004378</v>
      </c>
      <c r="R76" s="9" t="s">
        <v>108</v>
      </c>
      <c r="S76" s="9" t="s">
        <v>730</v>
      </c>
      <c r="T76" s="8"/>
      <c r="U76" s="9"/>
      <c r="V76" s="8" t="s">
        <v>320</v>
      </c>
      <c r="W76" s="8" t="s">
        <v>320</v>
      </c>
      <c r="X76" s="9" t="s">
        <v>41</v>
      </c>
    </row>
    <row r="77" spans="1:24" x14ac:dyDescent="0.15">
      <c r="A77" s="9" t="s">
        <v>31</v>
      </c>
      <c r="B77" s="9" t="s">
        <v>30</v>
      </c>
      <c r="C77" s="9" t="s">
        <v>32</v>
      </c>
      <c r="D77" s="8"/>
      <c r="E77" s="5" t="str">
        <f t="shared" si="4"/>
        <v>2017-01-01</v>
      </c>
      <c r="F77" s="9" t="s">
        <v>68</v>
      </c>
      <c r="G77" s="8"/>
      <c r="H77" s="8"/>
      <c r="I77" s="9" t="s">
        <v>40</v>
      </c>
      <c r="J77" s="9">
        <v>6</v>
      </c>
      <c r="K77" s="9" t="s">
        <v>191</v>
      </c>
      <c r="L77" s="9" t="s">
        <v>190</v>
      </c>
      <c r="M77" s="58">
        <v>0</v>
      </c>
      <c r="N77" s="8"/>
      <c r="O77" s="9" t="s">
        <v>108</v>
      </c>
      <c r="P77" s="8" t="s">
        <v>189</v>
      </c>
      <c r="Q77" s="58">
        <f t="shared" si="5"/>
        <v>0</v>
      </c>
      <c r="R77" s="9" t="s">
        <v>108</v>
      </c>
      <c r="S77" s="9" t="s">
        <v>730</v>
      </c>
      <c r="T77" s="8"/>
      <c r="U77" s="9"/>
      <c r="V77" s="8" t="s">
        <v>320</v>
      </c>
      <c r="W77" s="8" t="s">
        <v>320</v>
      </c>
      <c r="X77" s="9" t="s">
        <v>41</v>
      </c>
    </row>
    <row r="78" spans="1:24" x14ac:dyDescent="0.15">
      <c r="A78" s="9" t="s">
        <v>31</v>
      </c>
      <c r="B78" s="9" t="s">
        <v>30</v>
      </c>
      <c r="C78" s="9" t="s">
        <v>32</v>
      </c>
      <c r="D78" s="8"/>
      <c r="E78" s="5" t="str">
        <f t="shared" si="4"/>
        <v>2017-01-01</v>
      </c>
      <c r="F78" s="9" t="s">
        <v>68</v>
      </c>
      <c r="G78" s="8"/>
      <c r="H78" s="8"/>
      <c r="I78" s="9" t="s">
        <v>40</v>
      </c>
      <c r="J78" s="9">
        <v>6</v>
      </c>
      <c r="K78" s="9" t="s">
        <v>194</v>
      </c>
      <c r="L78" s="9" t="s">
        <v>193</v>
      </c>
      <c r="M78" s="58">
        <v>61029</v>
      </c>
      <c r="N78" s="8"/>
      <c r="O78" s="9" t="s">
        <v>108</v>
      </c>
      <c r="P78" s="8" t="s">
        <v>192</v>
      </c>
      <c r="Q78" s="58">
        <f t="shared" si="5"/>
        <v>61029</v>
      </c>
      <c r="R78" s="9" t="s">
        <v>108</v>
      </c>
      <c r="S78" s="9" t="s">
        <v>730</v>
      </c>
      <c r="T78" s="8"/>
      <c r="U78" s="9"/>
      <c r="V78" s="8" t="s">
        <v>320</v>
      </c>
      <c r="W78" s="8" t="s">
        <v>320</v>
      </c>
      <c r="X78" s="9" t="s">
        <v>41</v>
      </c>
    </row>
    <row r="79" spans="1:24" x14ac:dyDescent="0.15">
      <c r="A79" s="9" t="s">
        <v>31</v>
      </c>
      <c r="B79" s="9" t="s">
        <v>30</v>
      </c>
      <c r="C79" s="9" t="s">
        <v>32</v>
      </c>
      <c r="D79" s="8"/>
      <c r="E79" s="5" t="str">
        <f t="shared" si="4"/>
        <v>2017-01-01</v>
      </c>
      <c r="F79" s="9" t="s">
        <v>68</v>
      </c>
      <c r="G79" s="8"/>
      <c r="H79" s="8"/>
      <c r="I79" s="9" t="s">
        <v>40</v>
      </c>
      <c r="J79" s="9">
        <v>6</v>
      </c>
      <c r="K79" s="9" t="s">
        <v>197</v>
      </c>
      <c r="L79" s="9" t="s">
        <v>196</v>
      </c>
      <c r="M79" s="58">
        <v>33174</v>
      </c>
      <c r="N79" s="8"/>
      <c r="O79" s="9" t="s">
        <v>108</v>
      </c>
      <c r="P79" s="8" t="s">
        <v>195</v>
      </c>
      <c r="Q79" s="58">
        <f t="shared" si="5"/>
        <v>33174</v>
      </c>
      <c r="R79" s="9" t="s">
        <v>108</v>
      </c>
      <c r="S79" s="9" t="s">
        <v>730</v>
      </c>
      <c r="T79" s="8"/>
      <c r="U79" s="9"/>
      <c r="V79" s="8" t="s">
        <v>320</v>
      </c>
      <c r="W79" s="8" t="s">
        <v>320</v>
      </c>
      <c r="X79" s="9" t="s">
        <v>41</v>
      </c>
    </row>
    <row r="80" spans="1:24" x14ac:dyDescent="0.15">
      <c r="A80" s="9" t="s">
        <v>31</v>
      </c>
      <c r="B80" s="9" t="s">
        <v>30</v>
      </c>
      <c r="C80" s="9" t="s">
        <v>32</v>
      </c>
      <c r="D80" s="8"/>
      <c r="E80" s="5" t="str">
        <f t="shared" si="4"/>
        <v>2017-01-01</v>
      </c>
      <c r="F80" s="9" t="s">
        <v>68</v>
      </c>
      <c r="G80" s="8"/>
      <c r="H80" s="8"/>
      <c r="I80" s="9" t="s">
        <v>40</v>
      </c>
      <c r="J80" s="9">
        <v>6</v>
      </c>
      <c r="K80" s="9" t="s">
        <v>200</v>
      </c>
      <c r="L80" s="9" t="s">
        <v>199</v>
      </c>
      <c r="M80" s="58">
        <v>0</v>
      </c>
      <c r="N80" s="8"/>
      <c r="O80" s="9" t="s">
        <v>108</v>
      </c>
      <c r="P80" s="8" t="s">
        <v>198</v>
      </c>
      <c r="Q80" s="58">
        <f t="shared" si="5"/>
        <v>0</v>
      </c>
      <c r="R80" s="9" t="s">
        <v>108</v>
      </c>
      <c r="S80" s="9" t="s">
        <v>730</v>
      </c>
      <c r="T80" s="8"/>
      <c r="U80" s="9"/>
      <c r="V80" s="8" t="s">
        <v>320</v>
      </c>
      <c r="W80" s="8" t="s">
        <v>320</v>
      </c>
      <c r="X80" s="9" t="s">
        <v>41</v>
      </c>
    </row>
    <row r="81" spans="1:24" x14ac:dyDescent="0.15">
      <c r="A81" s="9" t="s">
        <v>31</v>
      </c>
      <c r="B81" s="9" t="s">
        <v>30</v>
      </c>
      <c r="C81" s="9" t="s">
        <v>32</v>
      </c>
      <c r="D81" s="8"/>
      <c r="E81" s="5" t="str">
        <f t="shared" si="4"/>
        <v>2017-01-01</v>
      </c>
      <c r="F81" s="9" t="s">
        <v>68</v>
      </c>
      <c r="G81" s="8"/>
      <c r="H81" s="8"/>
      <c r="I81" s="9" t="s">
        <v>40</v>
      </c>
      <c r="J81" s="9">
        <v>6</v>
      </c>
      <c r="K81" s="9" t="s">
        <v>203</v>
      </c>
      <c r="L81" s="9" t="s">
        <v>202</v>
      </c>
      <c r="M81" s="58">
        <v>6177</v>
      </c>
      <c r="N81" s="8"/>
      <c r="O81" s="9" t="s">
        <v>108</v>
      </c>
      <c r="P81" s="8" t="s">
        <v>201</v>
      </c>
      <c r="Q81" s="58">
        <f t="shared" si="5"/>
        <v>6177</v>
      </c>
      <c r="R81" s="9" t="s">
        <v>108</v>
      </c>
      <c r="S81" s="9" t="s">
        <v>730</v>
      </c>
      <c r="T81" s="8"/>
      <c r="U81" s="9"/>
      <c r="V81" s="8" t="s">
        <v>320</v>
      </c>
      <c r="W81" s="8" t="s">
        <v>320</v>
      </c>
      <c r="X81" s="9" t="s">
        <v>41</v>
      </c>
    </row>
    <row r="82" spans="1:24" x14ac:dyDescent="0.15">
      <c r="A82" s="11" t="s">
        <v>31</v>
      </c>
      <c r="B82" s="11" t="s">
        <v>30</v>
      </c>
      <c r="C82" s="11" t="s">
        <v>32</v>
      </c>
      <c r="D82" s="11" t="s">
        <v>76</v>
      </c>
      <c r="E82" s="5" t="str">
        <f t="shared" si="4"/>
        <v>2016-01-01</v>
      </c>
      <c r="F82" s="11" t="s">
        <v>69</v>
      </c>
      <c r="G82" s="10"/>
      <c r="H82" s="10"/>
      <c r="I82" s="11" t="s">
        <v>40</v>
      </c>
      <c r="J82" s="11">
        <v>6</v>
      </c>
      <c r="K82" s="10"/>
      <c r="L82" s="11" t="s">
        <v>182</v>
      </c>
      <c r="M82" s="59">
        <v>538714</v>
      </c>
      <c r="N82" s="10"/>
      <c r="O82" s="11" t="s">
        <v>108</v>
      </c>
      <c r="P82" s="10" t="s">
        <v>181</v>
      </c>
      <c r="Q82" s="59">
        <f t="shared" si="5"/>
        <v>538714</v>
      </c>
      <c r="R82" s="11" t="s">
        <v>108</v>
      </c>
      <c r="S82" s="11" t="s">
        <v>730</v>
      </c>
      <c r="T82" s="10"/>
      <c r="U82" s="11"/>
      <c r="V82" s="10" t="s">
        <v>320</v>
      </c>
      <c r="W82" s="10" t="s">
        <v>320</v>
      </c>
      <c r="X82" s="11" t="s">
        <v>41</v>
      </c>
    </row>
    <row r="83" spans="1:24" x14ac:dyDescent="0.15">
      <c r="A83" s="11" t="s">
        <v>31</v>
      </c>
      <c r="B83" s="11" t="s">
        <v>30</v>
      </c>
      <c r="C83" s="11" t="s">
        <v>32</v>
      </c>
      <c r="D83" s="11" t="s">
        <v>78</v>
      </c>
      <c r="E83" s="5" t="str">
        <f t="shared" si="4"/>
        <v>2016-01-01</v>
      </c>
      <c r="F83" s="11" t="s">
        <v>69</v>
      </c>
      <c r="G83" s="10"/>
      <c r="H83" s="10"/>
      <c r="I83" s="11" t="s">
        <v>40</v>
      </c>
      <c r="J83" s="11">
        <v>6</v>
      </c>
      <c r="K83" s="10"/>
      <c r="L83" s="11" t="s">
        <v>183</v>
      </c>
      <c r="M83" s="59">
        <v>841725</v>
      </c>
      <c r="N83" s="10"/>
      <c r="O83" s="11" t="s">
        <v>108</v>
      </c>
      <c r="P83" s="10" t="s">
        <v>181</v>
      </c>
      <c r="Q83" s="59">
        <f t="shared" si="5"/>
        <v>841725</v>
      </c>
      <c r="R83" s="11" t="s">
        <v>108</v>
      </c>
      <c r="S83" s="11" t="s">
        <v>730</v>
      </c>
      <c r="T83" s="10"/>
      <c r="U83" s="11"/>
      <c r="V83" s="10" t="s">
        <v>320</v>
      </c>
      <c r="W83" s="10" t="s">
        <v>320</v>
      </c>
      <c r="X83" s="11" t="s">
        <v>41</v>
      </c>
    </row>
    <row r="84" spans="1:24" x14ac:dyDescent="0.15">
      <c r="A84" s="11" t="s">
        <v>31</v>
      </c>
      <c r="B84" s="11" t="s">
        <v>30</v>
      </c>
      <c r="C84" s="11" t="s">
        <v>32</v>
      </c>
      <c r="D84" s="11" t="s">
        <v>80</v>
      </c>
      <c r="E84" s="5" t="str">
        <f t="shared" si="4"/>
        <v>2016-01-01</v>
      </c>
      <c r="F84" s="11" t="s">
        <v>69</v>
      </c>
      <c r="G84" s="10"/>
      <c r="H84" s="10"/>
      <c r="I84" s="11" t="s">
        <v>40</v>
      </c>
      <c r="J84" s="11">
        <v>6</v>
      </c>
      <c r="K84" s="10"/>
      <c r="L84" s="11" t="s">
        <v>184</v>
      </c>
      <c r="M84" s="59">
        <v>60417</v>
      </c>
      <c r="N84" s="10"/>
      <c r="O84" s="11" t="s">
        <v>108</v>
      </c>
      <c r="P84" s="10" t="s">
        <v>181</v>
      </c>
      <c r="Q84" s="59">
        <f t="shared" si="5"/>
        <v>60417</v>
      </c>
      <c r="R84" s="11" t="s">
        <v>108</v>
      </c>
      <c r="S84" s="11" t="s">
        <v>730</v>
      </c>
      <c r="T84" s="10"/>
      <c r="U84" s="11"/>
      <c r="V84" s="10" t="s">
        <v>320</v>
      </c>
      <c r="W84" s="10" t="s">
        <v>320</v>
      </c>
      <c r="X84" s="11" t="s">
        <v>41</v>
      </c>
    </row>
    <row r="85" spans="1:24" x14ac:dyDescent="0.15">
      <c r="A85" s="11" t="s">
        <v>31</v>
      </c>
      <c r="B85" s="11" t="s">
        <v>30</v>
      </c>
      <c r="C85" s="11" t="s">
        <v>32</v>
      </c>
      <c r="D85" s="11" t="s">
        <v>95</v>
      </c>
      <c r="E85" s="5" t="str">
        <f t="shared" si="4"/>
        <v>2016-01-01</v>
      </c>
      <c r="F85" s="11" t="s">
        <v>69</v>
      </c>
      <c r="G85" s="10"/>
      <c r="H85" s="10"/>
      <c r="I85" s="11" t="s">
        <v>40</v>
      </c>
      <c r="J85" s="11">
        <v>6</v>
      </c>
      <c r="K85" s="10"/>
      <c r="L85" s="11" t="s">
        <v>185</v>
      </c>
      <c r="M85" s="59">
        <v>3411786</v>
      </c>
      <c r="N85" s="10"/>
      <c r="O85" s="11" t="s">
        <v>108</v>
      </c>
      <c r="P85" s="10" t="s">
        <v>181</v>
      </c>
      <c r="Q85" s="59">
        <f t="shared" si="5"/>
        <v>3411786</v>
      </c>
      <c r="R85" s="11" t="s">
        <v>108</v>
      </c>
      <c r="S85" s="11" t="s">
        <v>730</v>
      </c>
      <c r="T85" s="10"/>
      <c r="U85" s="11"/>
      <c r="V85" s="10" t="s">
        <v>320</v>
      </c>
      <c r="W85" s="10" t="s">
        <v>320</v>
      </c>
      <c r="X85" s="11" t="s">
        <v>41</v>
      </c>
    </row>
    <row r="86" spans="1:24" x14ac:dyDescent="0.15">
      <c r="A86" s="11" t="s">
        <v>31</v>
      </c>
      <c r="B86" s="11" t="s">
        <v>30</v>
      </c>
      <c r="C86" s="11" t="s">
        <v>32</v>
      </c>
      <c r="D86" s="10"/>
      <c r="E86" s="5" t="str">
        <f t="shared" si="4"/>
        <v>2016-01-01</v>
      </c>
      <c r="F86" s="11" t="s">
        <v>69</v>
      </c>
      <c r="G86" s="10"/>
      <c r="H86" s="10"/>
      <c r="I86" s="11" t="s">
        <v>40</v>
      </c>
      <c r="J86" s="11">
        <v>6</v>
      </c>
      <c r="K86" s="11" t="s">
        <v>188</v>
      </c>
      <c r="L86" s="11" t="s">
        <v>187</v>
      </c>
      <c r="M86" s="59">
        <v>4066230</v>
      </c>
      <c r="N86" s="10"/>
      <c r="O86" s="11" t="s">
        <v>108</v>
      </c>
      <c r="P86" s="10" t="s">
        <v>186</v>
      </c>
      <c r="Q86" s="59">
        <f t="shared" si="5"/>
        <v>4066230</v>
      </c>
      <c r="R86" s="11" t="s">
        <v>108</v>
      </c>
      <c r="S86" s="11" t="s">
        <v>730</v>
      </c>
      <c r="T86" s="10"/>
      <c r="U86" s="11"/>
      <c r="V86" s="10" t="s">
        <v>320</v>
      </c>
      <c r="W86" s="10" t="s">
        <v>320</v>
      </c>
      <c r="X86" s="11" t="s">
        <v>41</v>
      </c>
    </row>
    <row r="87" spans="1:24" x14ac:dyDescent="0.15">
      <c r="A87" s="11" t="s">
        <v>31</v>
      </c>
      <c r="B87" s="11" t="s">
        <v>30</v>
      </c>
      <c r="C87" s="11" t="s">
        <v>32</v>
      </c>
      <c r="D87" s="10"/>
      <c r="E87" s="5" t="str">
        <f t="shared" si="4"/>
        <v>2016-01-01</v>
      </c>
      <c r="F87" s="11" t="s">
        <v>69</v>
      </c>
      <c r="G87" s="10"/>
      <c r="H87" s="10"/>
      <c r="I87" s="11" t="s">
        <v>40</v>
      </c>
      <c r="J87" s="11">
        <v>6</v>
      </c>
      <c r="K87" s="11" t="s">
        <v>191</v>
      </c>
      <c r="L87" s="11" t="s">
        <v>190</v>
      </c>
      <c r="M87" s="59">
        <v>0</v>
      </c>
      <c r="N87" s="10"/>
      <c r="O87" s="11" t="s">
        <v>108</v>
      </c>
      <c r="P87" s="10" t="s">
        <v>189</v>
      </c>
      <c r="Q87" s="59">
        <f t="shared" si="5"/>
        <v>0</v>
      </c>
      <c r="R87" s="11" t="s">
        <v>108</v>
      </c>
      <c r="S87" s="11" t="s">
        <v>730</v>
      </c>
      <c r="T87" s="10"/>
      <c r="U87" s="11"/>
      <c r="V87" s="10" t="s">
        <v>320</v>
      </c>
      <c r="W87" s="10" t="s">
        <v>320</v>
      </c>
      <c r="X87" s="11" t="s">
        <v>41</v>
      </c>
    </row>
    <row r="88" spans="1:24" x14ac:dyDescent="0.15">
      <c r="A88" s="11" t="s">
        <v>31</v>
      </c>
      <c r="B88" s="11" t="s">
        <v>30</v>
      </c>
      <c r="C88" s="11" t="s">
        <v>32</v>
      </c>
      <c r="D88" s="10"/>
      <c r="E88" s="5" t="str">
        <f t="shared" si="4"/>
        <v>2016-01-01</v>
      </c>
      <c r="F88" s="11" t="s">
        <v>69</v>
      </c>
      <c r="G88" s="10"/>
      <c r="H88" s="10"/>
      <c r="I88" s="11" t="s">
        <v>40</v>
      </c>
      <c r="J88" s="11">
        <v>6</v>
      </c>
      <c r="K88" s="11" t="s">
        <v>194</v>
      </c>
      <c r="L88" s="11" t="s">
        <v>193</v>
      </c>
      <c r="M88" s="59">
        <v>121000</v>
      </c>
      <c r="N88" s="10"/>
      <c r="O88" s="11" t="s">
        <v>108</v>
      </c>
      <c r="P88" s="10" t="s">
        <v>192</v>
      </c>
      <c r="Q88" s="59">
        <f t="shared" si="5"/>
        <v>121000</v>
      </c>
      <c r="R88" s="11" t="s">
        <v>108</v>
      </c>
      <c r="S88" s="11" t="s">
        <v>730</v>
      </c>
      <c r="T88" s="10"/>
      <c r="U88" s="11"/>
      <c r="V88" s="10" t="s">
        <v>320</v>
      </c>
      <c r="W88" s="10" t="s">
        <v>320</v>
      </c>
      <c r="X88" s="11" t="s">
        <v>41</v>
      </c>
    </row>
    <row r="89" spans="1:24" x14ac:dyDescent="0.15">
      <c r="A89" s="11" t="s">
        <v>31</v>
      </c>
      <c r="B89" s="11" t="s">
        <v>30</v>
      </c>
      <c r="C89" s="11" t="s">
        <v>32</v>
      </c>
      <c r="D89" s="10"/>
      <c r="E89" s="5" t="str">
        <f t="shared" si="4"/>
        <v>2016-01-01</v>
      </c>
      <c r="F89" s="11" t="s">
        <v>69</v>
      </c>
      <c r="G89" s="10"/>
      <c r="H89" s="10"/>
      <c r="I89" s="11" t="s">
        <v>40</v>
      </c>
      <c r="J89" s="11">
        <v>6</v>
      </c>
      <c r="K89" s="11" t="s">
        <v>197</v>
      </c>
      <c r="L89" s="11" t="s">
        <v>196</v>
      </c>
      <c r="M89" s="59">
        <v>408734</v>
      </c>
      <c r="N89" s="10"/>
      <c r="O89" s="11" t="s">
        <v>108</v>
      </c>
      <c r="P89" s="10" t="s">
        <v>195</v>
      </c>
      <c r="Q89" s="59">
        <f t="shared" si="5"/>
        <v>408734</v>
      </c>
      <c r="R89" s="11" t="s">
        <v>108</v>
      </c>
      <c r="S89" s="11" t="s">
        <v>730</v>
      </c>
      <c r="T89" s="10"/>
      <c r="U89" s="11"/>
      <c r="V89" s="10" t="s">
        <v>320</v>
      </c>
      <c r="W89" s="10" t="s">
        <v>320</v>
      </c>
      <c r="X89" s="11" t="s">
        <v>41</v>
      </c>
    </row>
    <row r="90" spans="1:24" x14ac:dyDescent="0.15">
      <c r="A90" s="11" t="s">
        <v>31</v>
      </c>
      <c r="B90" s="11" t="s">
        <v>30</v>
      </c>
      <c r="C90" s="11" t="s">
        <v>32</v>
      </c>
      <c r="D90" s="10"/>
      <c r="E90" s="5" t="str">
        <f t="shared" si="4"/>
        <v>2016-01-01</v>
      </c>
      <c r="F90" s="11" t="s">
        <v>69</v>
      </c>
      <c r="G90" s="10"/>
      <c r="H90" s="10"/>
      <c r="I90" s="11" t="s">
        <v>40</v>
      </c>
      <c r="J90" s="11">
        <v>6</v>
      </c>
      <c r="K90" s="11" t="s">
        <v>200</v>
      </c>
      <c r="L90" s="11" t="s">
        <v>199</v>
      </c>
      <c r="M90" s="59">
        <v>150000</v>
      </c>
      <c r="N90" s="10"/>
      <c r="O90" s="11" t="s">
        <v>108</v>
      </c>
      <c r="P90" s="10" t="s">
        <v>198</v>
      </c>
      <c r="Q90" s="59">
        <f t="shared" si="5"/>
        <v>150000</v>
      </c>
      <c r="R90" s="11" t="s">
        <v>108</v>
      </c>
      <c r="S90" s="11" t="s">
        <v>730</v>
      </c>
      <c r="T90" s="10"/>
      <c r="U90" s="11"/>
      <c r="V90" s="10" t="s">
        <v>320</v>
      </c>
      <c r="W90" s="10" t="s">
        <v>320</v>
      </c>
      <c r="X90" s="11" t="s">
        <v>41</v>
      </c>
    </row>
    <row r="91" spans="1:24" x14ac:dyDescent="0.15">
      <c r="A91" s="11" t="s">
        <v>31</v>
      </c>
      <c r="B91" s="11" t="s">
        <v>30</v>
      </c>
      <c r="C91" s="11" t="s">
        <v>32</v>
      </c>
      <c r="D91" s="10"/>
      <c r="E91" s="5" t="str">
        <f t="shared" si="4"/>
        <v>2016-01-01</v>
      </c>
      <c r="F91" s="11" t="s">
        <v>69</v>
      </c>
      <c r="G91" s="10"/>
      <c r="H91" s="10"/>
      <c r="I91" s="11" t="s">
        <v>40</v>
      </c>
      <c r="J91" s="11">
        <v>6</v>
      </c>
      <c r="K91" s="11" t="s">
        <v>203</v>
      </c>
      <c r="L91" s="11" t="s">
        <v>202</v>
      </c>
      <c r="M91" s="59">
        <v>106679</v>
      </c>
      <c r="N91" s="10"/>
      <c r="O91" s="11" t="s">
        <v>108</v>
      </c>
      <c r="P91" s="10" t="s">
        <v>201</v>
      </c>
      <c r="Q91" s="59">
        <f t="shared" si="5"/>
        <v>106679</v>
      </c>
      <c r="R91" s="11" t="s">
        <v>108</v>
      </c>
      <c r="S91" s="11" t="s">
        <v>730</v>
      </c>
      <c r="T91" s="10"/>
      <c r="U91" s="11"/>
      <c r="V91" s="10" t="s">
        <v>320</v>
      </c>
      <c r="W91" s="10" t="s">
        <v>320</v>
      </c>
      <c r="X91" s="11" t="s">
        <v>41</v>
      </c>
    </row>
    <row r="92" spans="1:24" x14ac:dyDescent="0.15">
      <c r="A92" s="6" t="s">
        <v>31</v>
      </c>
      <c r="B92" s="6" t="s">
        <v>30</v>
      </c>
      <c r="C92" s="6" t="s">
        <v>32</v>
      </c>
      <c r="D92" s="6" t="s">
        <v>71</v>
      </c>
      <c r="E92" s="5" t="str">
        <f t="shared" si="4"/>
        <v>2018-01-01</v>
      </c>
      <c r="F92" s="6" t="s">
        <v>36</v>
      </c>
      <c r="G92" s="5"/>
      <c r="H92" s="5"/>
      <c r="I92" s="6" t="s">
        <v>40</v>
      </c>
      <c r="J92" s="6">
        <v>6</v>
      </c>
      <c r="K92" s="6">
        <v>12</v>
      </c>
      <c r="L92" s="6" t="s">
        <v>205</v>
      </c>
      <c r="M92" s="57">
        <v>391047</v>
      </c>
      <c r="N92" s="6" t="s">
        <v>165</v>
      </c>
      <c r="O92" s="6" t="s">
        <v>108</v>
      </c>
      <c r="P92" s="5" t="s">
        <v>204</v>
      </c>
      <c r="Q92" s="57">
        <f t="shared" si="5"/>
        <v>391047</v>
      </c>
      <c r="R92" s="6" t="s">
        <v>108</v>
      </c>
      <c r="S92" s="6" t="s">
        <v>730</v>
      </c>
      <c r="T92" s="5"/>
      <c r="U92" s="6"/>
      <c r="V92" s="5" t="e">
        <v>#N/A</v>
      </c>
      <c r="W92" s="5" t="e">
        <v>#N/A</v>
      </c>
      <c r="X92" s="6" t="s">
        <v>41</v>
      </c>
    </row>
    <row r="93" spans="1:24" x14ac:dyDescent="0.15">
      <c r="A93" s="6" t="s">
        <v>31</v>
      </c>
      <c r="B93" s="6" t="s">
        <v>30</v>
      </c>
      <c r="C93" s="6" t="s">
        <v>32</v>
      </c>
      <c r="D93" s="6" t="s">
        <v>76</v>
      </c>
      <c r="E93" s="5" t="str">
        <f t="shared" si="4"/>
        <v>2018-01-01</v>
      </c>
      <c r="F93" s="6" t="s">
        <v>36</v>
      </c>
      <c r="G93" s="5"/>
      <c r="H93" s="5"/>
      <c r="I93" s="6" t="s">
        <v>40</v>
      </c>
      <c r="J93" s="6">
        <v>6</v>
      </c>
      <c r="K93" s="6">
        <v>12</v>
      </c>
      <c r="L93" s="6" t="s">
        <v>207</v>
      </c>
      <c r="M93" s="57">
        <v>14079</v>
      </c>
      <c r="N93" s="6" t="s">
        <v>165</v>
      </c>
      <c r="O93" s="6" t="s">
        <v>108</v>
      </c>
      <c r="P93" s="5" t="s">
        <v>204</v>
      </c>
      <c r="Q93" s="57">
        <f t="shared" si="5"/>
        <v>14079</v>
      </c>
      <c r="R93" s="6" t="s">
        <v>108</v>
      </c>
      <c r="S93" s="6" t="s">
        <v>730</v>
      </c>
      <c r="T93" s="5"/>
      <c r="U93" s="6"/>
      <c r="V93" s="5" t="e">
        <v>#N/A</v>
      </c>
      <c r="W93" s="5" t="e">
        <v>#N/A</v>
      </c>
      <c r="X93" s="6" t="s">
        <v>41</v>
      </c>
    </row>
    <row r="94" spans="1:24" x14ac:dyDescent="0.15">
      <c r="A94" s="6" t="s">
        <v>31</v>
      </c>
      <c r="B94" s="6" t="s">
        <v>30</v>
      </c>
      <c r="C94" s="6" t="s">
        <v>32</v>
      </c>
      <c r="D94" s="6" t="s">
        <v>78</v>
      </c>
      <c r="E94" s="5" t="str">
        <f t="shared" si="4"/>
        <v>2018-01-01</v>
      </c>
      <c r="F94" s="6" t="s">
        <v>36</v>
      </c>
      <c r="G94" s="5"/>
      <c r="H94" s="5"/>
      <c r="I94" s="6" t="s">
        <v>40</v>
      </c>
      <c r="J94" s="6">
        <v>6</v>
      </c>
      <c r="K94" s="6">
        <v>12</v>
      </c>
      <c r="L94" s="6" t="s">
        <v>208</v>
      </c>
      <c r="M94" s="57">
        <v>180811</v>
      </c>
      <c r="N94" s="6" t="s">
        <v>165</v>
      </c>
      <c r="O94" s="6" t="s">
        <v>108</v>
      </c>
      <c r="P94" s="5" t="s">
        <v>204</v>
      </c>
      <c r="Q94" s="57">
        <f t="shared" si="5"/>
        <v>180811</v>
      </c>
      <c r="R94" s="6" t="s">
        <v>108</v>
      </c>
      <c r="S94" s="6" t="s">
        <v>730</v>
      </c>
      <c r="T94" s="5"/>
      <c r="U94" s="6"/>
      <c r="V94" s="5" t="e">
        <v>#N/A</v>
      </c>
      <c r="W94" s="5" t="e">
        <v>#N/A</v>
      </c>
      <c r="X94" s="6" t="s">
        <v>41</v>
      </c>
    </row>
    <row r="95" spans="1:24" x14ac:dyDescent="0.15">
      <c r="A95" s="6" t="s">
        <v>31</v>
      </c>
      <c r="B95" s="6" t="s">
        <v>30</v>
      </c>
      <c r="C95" s="6" t="s">
        <v>32</v>
      </c>
      <c r="D95" s="6" t="s">
        <v>80</v>
      </c>
      <c r="E95" s="5" t="str">
        <f t="shared" si="4"/>
        <v>2018-01-01</v>
      </c>
      <c r="F95" s="6" t="s">
        <v>36</v>
      </c>
      <c r="G95" s="5"/>
      <c r="H95" s="5"/>
      <c r="I95" s="6" t="s">
        <v>40</v>
      </c>
      <c r="J95" s="6">
        <v>6</v>
      </c>
      <c r="K95" s="6">
        <v>12</v>
      </c>
      <c r="L95" s="6" t="s">
        <v>209</v>
      </c>
      <c r="M95" s="57">
        <v>12579</v>
      </c>
      <c r="N95" s="6" t="s">
        <v>165</v>
      </c>
      <c r="O95" s="6" t="s">
        <v>108</v>
      </c>
      <c r="P95" s="5" t="s">
        <v>204</v>
      </c>
      <c r="Q95" s="57">
        <f t="shared" si="5"/>
        <v>12579</v>
      </c>
      <c r="R95" s="6" t="s">
        <v>108</v>
      </c>
      <c r="S95" s="6" t="s">
        <v>730</v>
      </c>
      <c r="T95" s="5"/>
      <c r="U95" s="6"/>
      <c r="V95" s="5" t="e">
        <v>#N/A</v>
      </c>
      <c r="W95" s="5" t="e">
        <v>#N/A</v>
      </c>
      <c r="X95" s="6" t="s">
        <v>41</v>
      </c>
    </row>
    <row r="96" spans="1:24" x14ac:dyDescent="0.15">
      <c r="A96" s="6" t="s">
        <v>31</v>
      </c>
      <c r="B96" s="6" t="s">
        <v>30</v>
      </c>
      <c r="C96" s="6" t="s">
        <v>32</v>
      </c>
      <c r="D96" s="6" t="s">
        <v>95</v>
      </c>
      <c r="E96" s="5" t="str">
        <f t="shared" si="4"/>
        <v>2018-01-01</v>
      </c>
      <c r="F96" s="6" t="s">
        <v>36</v>
      </c>
      <c r="G96" s="5"/>
      <c r="H96" s="5"/>
      <c r="I96" s="6" t="s">
        <v>40</v>
      </c>
      <c r="J96" s="6">
        <v>6</v>
      </c>
      <c r="K96" s="6">
        <v>12</v>
      </c>
      <c r="L96" s="6" t="s">
        <v>210</v>
      </c>
      <c r="M96" s="57">
        <v>183577</v>
      </c>
      <c r="N96" s="6" t="s">
        <v>165</v>
      </c>
      <c r="O96" s="6" t="s">
        <v>108</v>
      </c>
      <c r="P96" s="5" t="s">
        <v>204</v>
      </c>
      <c r="Q96" s="57">
        <f t="shared" si="5"/>
        <v>183577</v>
      </c>
      <c r="R96" s="6" t="s">
        <v>108</v>
      </c>
      <c r="S96" s="6" t="s">
        <v>730</v>
      </c>
      <c r="T96" s="5"/>
      <c r="U96" s="6"/>
      <c r="V96" s="5" t="e">
        <v>#N/A</v>
      </c>
      <c r="W96" s="5" t="e">
        <v>#N/A</v>
      </c>
      <c r="X96" s="6" t="s">
        <v>41</v>
      </c>
    </row>
    <row r="97" spans="1:24" x14ac:dyDescent="0.15">
      <c r="A97" s="6" t="s">
        <v>31</v>
      </c>
      <c r="B97" s="6" t="s">
        <v>30</v>
      </c>
      <c r="C97" s="6" t="s">
        <v>32</v>
      </c>
      <c r="D97" s="5"/>
      <c r="E97" s="5" t="str">
        <f t="shared" si="4"/>
        <v>2018-01-01</v>
      </c>
      <c r="F97" s="6" t="s">
        <v>36</v>
      </c>
      <c r="G97" s="5"/>
      <c r="H97" s="5"/>
      <c r="I97" s="6" t="s">
        <v>40</v>
      </c>
      <c r="J97" s="6">
        <v>6</v>
      </c>
      <c r="K97" s="6">
        <v>12</v>
      </c>
      <c r="L97" s="6" t="s">
        <v>211</v>
      </c>
      <c r="M97" s="57">
        <v>0</v>
      </c>
      <c r="N97" s="6" t="s">
        <v>165</v>
      </c>
      <c r="O97" s="6" t="s">
        <v>108</v>
      </c>
      <c r="P97" s="5" t="s">
        <v>204</v>
      </c>
      <c r="Q97" s="57">
        <f t="shared" si="5"/>
        <v>0</v>
      </c>
      <c r="R97" s="6" t="s">
        <v>108</v>
      </c>
      <c r="S97" s="6" t="s">
        <v>730</v>
      </c>
      <c r="T97" s="5"/>
      <c r="U97" s="6"/>
      <c r="V97" s="5" t="e">
        <v>#N/A</v>
      </c>
      <c r="W97" s="5" t="e">
        <v>#N/A</v>
      </c>
      <c r="X97" s="6" t="s">
        <v>41</v>
      </c>
    </row>
    <row r="98" spans="1:24" x14ac:dyDescent="0.15">
      <c r="A98" s="6" t="s">
        <v>31</v>
      </c>
      <c r="B98" s="6" t="s">
        <v>30</v>
      </c>
      <c r="C98" s="6" t="s">
        <v>32</v>
      </c>
      <c r="D98" s="5"/>
      <c r="E98" s="5" t="str">
        <f t="shared" ref="E98:E129" si="6">_xlfn.CONCAT(SUBSTITUTE(F98,"FY","20"),"-01-01")</f>
        <v>2018-01-01</v>
      </c>
      <c r="F98" s="6" t="s">
        <v>36</v>
      </c>
      <c r="G98" s="5"/>
      <c r="H98" s="5"/>
      <c r="I98" s="6" t="s">
        <v>40</v>
      </c>
      <c r="J98" s="6">
        <v>6</v>
      </c>
      <c r="K98" s="6">
        <v>12</v>
      </c>
      <c r="L98" s="6" t="s">
        <v>212</v>
      </c>
      <c r="M98" s="57">
        <v>110863</v>
      </c>
      <c r="N98" s="6" t="s">
        <v>165</v>
      </c>
      <c r="O98" s="6" t="s">
        <v>108</v>
      </c>
      <c r="P98" s="5" t="s">
        <v>204</v>
      </c>
      <c r="Q98" s="57">
        <f t="shared" ref="Q98:Q130" si="7">M98</f>
        <v>110863</v>
      </c>
      <c r="R98" s="6" t="s">
        <v>108</v>
      </c>
      <c r="S98" s="6" t="s">
        <v>730</v>
      </c>
      <c r="T98" s="5"/>
      <c r="U98" s="6"/>
      <c r="V98" s="5" t="e">
        <v>#N/A</v>
      </c>
      <c r="W98" s="5" t="e">
        <v>#N/A</v>
      </c>
      <c r="X98" s="6" t="s">
        <v>41</v>
      </c>
    </row>
    <row r="99" spans="1:24" x14ac:dyDescent="0.15">
      <c r="A99" s="6" t="s">
        <v>31</v>
      </c>
      <c r="B99" s="6" t="s">
        <v>30</v>
      </c>
      <c r="C99" s="6" t="s">
        <v>32</v>
      </c>
      <c r="D99" s="5"/>
      <c r="E99" s="5" t="str">
        <f t="shared" si="6"/>
        <v>2018-01-01</v>
      </c>
      <c r="F99" s="6" t="s">
        <v>36</v>
      </c>
      <c r="G99" s="5"/>
      <c r="H99" s="5"/>
      <c r="I99" s="6" t="s">
        <v>40</v>
      </c>
      <c r="J99" s="6">
        <v>6</v>
      </c>
      <c r="K99" s="6">
        <v>12</v>
      </c>
      <c r="L99" s="6" t="s">
        <v>213</v>
      </c>
      <c r="M99" s="57">
        <v>131149</v>
      </c>
      <c r="N99" s="6" t="s">
        <v>165</v>
      </c>
      <c r="O99" s="6" t="s">
        <v>108</v>
      </c>
      <c r="P99" s="5" t="s">
        <v>204</v>
      </c>
      <c r="Q99" s="57">
        <f t="shared" si="7"/>
        <v>131149</v>
      </c>
      <c r="R99" s="6" t="s">
        <v>108</v>
      </c>
      <c r="S99" s="6" t="s">
        <v>730</v>
      </c>
      <c r="T99" s="5"/>
      <c r="U99" s="6"/>
      <c r="V99" s="5" t="e">
        <v>#N/A</v>
      </c>
      <c r="W99" s="5" t="e">
        <v>#N/A</v>
      </c>
      <c r="X99" s="6" t="s">
        <v>41</v>
      </c>
    </row>
    <row r="100" spans="1:24" x14ac:dyDescent="0.15">
      <c r="A100" s="6" t="s">
        <v>31</v>
      </c>
      <c r="B100" s="6" t="s">
        <v>30</v>
      </c>
      <c r="C100" s="6" t="s">
        <v>32</v>
      </c>
      <c r="D100" s="5"/>
      <c r="E100" s="5" t="str">
        <f t="shared" si="6"/>
        <v>2018-01-01</v>
      </c>
      <c r="F100" s="6" t="s">
        <v>36</v>
      </c>
      <c r="G100" s="5"/>
      <c r="H100" s="5"/>
      <c r="I100" s="6" t="s">
        <v>40</v>
      </c>
      <c r="J100" s="6">
        <v>6</v>
      </c>
      <c r="K100" s="6">
        <v>12</v>
      </c>
      <c r="L100" s="6" t="s">
        <v>214</v>
      </c>
      <c r="M100" s="57">
        <v>50378</v>
      </c>
      <c r="N100" s="6" t="s">
        <v>165</v>
      </c>
      <c r="O100" s="6" t="s">
        <v>108</v>
      </c>
      <c r="P100" s="5" t="s">
        <v>204</v>
      </c>
      <c r="Q100" s="57">
        <f t="shared" si="7"/>
        <v>50378</v>
      </c>
      <c r="R100" s="6" t="s">
        <v>108</v>
      </c>
      <c r="S100" s="6" t="s">
        <v>730</v>
      </c>
      <c r="T100" s="5"/>
      <c r="U100" s="6"/>
      <c r="V100" s="5" t="e">
        <v>#N/A</v>
      </c>
      <c r="W100" s="5" t="e">
        <v>#N/A</v>
      </c>
      <c r="X100" s="6" t="s">
        <v>41</v>
      </c>
    </row>
    <row r="101" spans="1:24" x14ac:dyDescent="0.15">
      <c r="A101" s="6" t="s">
        <v>31</v>
      </c>
      <c r="B101" s="6" t="s">
        <v>30</v>
      </c>
      <c r="C101" s="6" t="s">
        <v>32</v>
      </c>
      <c r="D101" s="5"/>
      <c r="E101" s="5" t="str">
        <f t="shared" si="6"/>
        <v>2018-01-01</v>
      </c>
      <c r="F101" s="6" t="s">
        <v>36</v>
      </c>
      <c r="G101" s="5"/>
      <c r="H101" s="5"/>
      <c r="I101" s="6" t="s">
        <v>40</v>
      </c>
      <c r="J101" s="6">
        <v>6</v>
      </c>
      <c r="K101" s="6">
        <v>12</v>
      </c>
      <c r="L101" s="6" t="s">
        <v>215</v>
      </c>
      <c r="M101" s="57">
        <v>33669</v>
      </c>
      <c r="N101" s="6" t="s">
        <v>165</v>
      </c>
      <c r="O101" s="6" t="s">
        <v>108</v>
      </c>
      <c r="P101" s="5" t="s">
        <v>204</v>
      </c>
      <c r="Q101" s="57">
        <f t="shared" si="7"/>
        <v>33669</v>
      </c>
      <c r="R101" s="6" t="s">
        <v>108</v>
      </c>
      <c r="S101" s="6" t="s">
        <v>730</v>
      </c>
      <c r="T101" s="5"/>
      <c r="U101" s="6"/>
      <c r="V101" s="5" t="e">
        <v>#N/A</v>
      </c>
      <c r="W101" s="5" t="e">
        <v>#N/A</v>
      </c>
      <c r="X101" s="6" t="s">
        <v>41</v>
      </c>
    </row>
    <row r="102" spans="1:24" x14ac:dyDescent="0.15">
      <c r="A102" s="6" t="s">
        <v>31</v>
      </c>
      <c r="B102" s="6" t="s">
        <v>30</v>
      </c>
      <c r="C102" s="6" t="s">
        <v>32</v>
      </c>
      <c r="D102" s="5"/>
      <c r="E102" s="5" t="str">
        <f t="shared" si="6"/>
        <v>2018-01-01</v>
      </c>
      <c r="F102" s="6" t="s">
        <v>36</v>
      </c>
      <c r="G102" s="5"/>
      <c r="H102" s="5"/>
      <c r="I102" s="6" t="s">
        <v>40</v>
      </c>
      <c r="J102" s="6">
        <v>6</v>
      </c>
      <c r="K102" s="6">
        <v>12</v>
      </c>
      <c r="L102" s="6" t="s">
        <v>216</v>
      </c>
      <c r="M102" s="57">
        <v>52775</v>
      </c>
      <c r="N102" s="6" t="s">
        <v>165</v>
      </c>
      <c r="O102" s="6" t="s">
        <v>108</v>
      </c>
      <c r="P102" s="5" t="s">
        <v>204</v>
      </c>
      <c r="Q102" s="57">
        <f t="shared" si="7"/>
        <v>52775</v>
      </c>
      <c r="R102" s="6" t="s">
        <v>108</v>
      </c>
      <c r="S102" s="6" t="s">
        <v>730</v>
      </c>
      <c r="T102" s="5"/>
      <c r="U102" s="6"/>
      <c r="V102" s="5" t="e">
        <v>#N/A</v>
      </c>
      <c r="W102" s="5" t="e">
        <v>#N/A</v>
      </c>
      <c r="X102" s="6" t="s">
        <v>41</v>
      </c>
    </row>
    <row r="103" spans="1:24" x14ac:dyDescent="0.15">
      <c r="A103" s="6" t="s">
        <v>31</v>
      </c>
      <c r="B103" s="6" t="s">
        <v>30</v>
      </c>
      <c r="C103" s="6" t="s">
        <v>32</v>
      </c>
      <c r="D103" s="5"/>
      <c r="E103" s="5" t="str">
        <f t="shared" si="6"/>
        <v>2018-01-01</v>
      </c>
      <c r="F103" s="6" t="s">
        <v>36</v>
      </c>
      <c r="G103" s="5"/>
      <c r="H103" s="5"/>
      <c r="I103" s="6" t="s">
        <v>40</v>
      </c>
      <c r="J103" s="6">
        <v>6</v>
      </c>
      <c r="K103" s="6">
        <v>12</v>
      </c>
      <c r="L103" s="6" t="s">
        <v>217</v>
      </c>
      <c r="M103" s="57">
        <v>12213</v>
      </c>
      <c r="N103" s="6" t="s">
        <v>165</v>
      </c>
      <c r="O103" s="6" t="s">
        <v>108</v>
      </c>
      <c r="P103" s="5" t="s">
        <v>204</v>
      </c>
      <c r="Q103" s="57">
        <f t="shared" si="7"/>
        <v>12213</v>
      </c>
      <c r="R103" s="6" t="s">
        <v>108</v>
      </c>
      <c r="S103" s="6" t="s">
        <v>730</v>
      </c>
      <c r="T103" s="5"/>
      <c r="U103" s="6"/>
      <c r="V103" s="5" t="e">
        <v>#N/A</v>
      </c>
      <c r="W103" s="5" t="e">
        <v>#N/A</v>
      </c>
      <c r="X103" s="6" t="s">
        <v>41</v>
      </c>
    </row>
    <row r="104" spans="1:24" x14ac:dyDescent="0.15">
      <c r="A104" s="6" t="s">
        <v>31</v>
      </c>
      <c r="B104" s="6" t="s">
        <v>30</v>
      </c>
      <c r="C104" s="6" t="s">
        <v>32</v>
      </c>
      <c r="D104" s="5"/>
      <c r="E104" s="5" t="str">
        <f t="shared" si="6"/>
        <v>2018-01-01</v>
      </c>
      <c r="F104" s="6" t="s">
        <v>36</v>
      </c>
      <c r="G104" s="5"/>
      <c r="H104" s="5"/>
      <c r="I104" s="6" t="s">
        <v>40</v>
      </c>
      <c r="J104" s="6">
        <v>6</v>
      </c>
      <c r="K104" s="6">
        <v>12</v>
      </c>
      <c r="L104" s="17" t="s">
        <v>218</v>
      </c>
      <c r="M104" s="57">
        <v>620000</v>
      </c>
      <c r="N104" s="5"/>
      <c r="O104" s="6" t="s">
        <v>108</v>
      </c>
      <c r="P104" s="5" t="s">
        <v>204</v>
      </c>
      <c r="Q104" s="57">
        <f t="shared" si="7"/>
        <v>620000</v>
      </c>
      <c r="R104" s="6" t="s">
        <v>108</v>
      </c>
      <c r="S104" s="6" t="s">
        <v>730</v>
      </c>
      <c r="T104" s="5"/>
      <c r="U104" s="6"/>
      <c r="V104" s="5" t="e">
        <v>#N/A</v>
      </c>
      <c r="W104" s="5" t="e">
        <v>#N/A</v>
      </c>
      <c r="X104" s="6" t="s">
        <v>41</v>
      </c>
    </row>
    <row r="105" spans="1:24" x14ac:dyDescent="0.15">
      <c r="A105" s="9" t="s">
        <v>31</v>
      </c>
      <c r="B105" s="9" t="s">
        <v>30</v>
      </c>
      <c r="C105" s="9" t="s">
        <v>32</v>
      </c>
      <c r="D105" s="9" t="s">
        <v>71</v>
      </c>
      <c r="E105" s="5" t="str">
        <f t="shared" si="6"/>
        <v>2017-01-01</v>
      </c>
      <c r="F105" s="9" t="s">
        <v>68</v>
      </c>
      <c r="G105" s="8"/>
      <c r="H105" s="8"/>
      <c r="I105" s="9" t="s">
        <v>40</v>
      </c>
      <c r="J105" s="9">
        <v>6</v>
      </c>
      <c r="K105" s="9">
        <v>12</v>
      </c>
      <c r="L105" s="9" t="s">
        <v>205</v>
      </c>
      <c r="M105" s="58">
        <v>374465</v>
      </c>
      <c r="N105" s="9" t="s">
        <v>165</v>
      </c>
      <c r="O105" s="9" t="s">
        <v>108</v>
      </c>
      <c r="P105" s="8" t="s">
        <v>204</v>
      </c>
      <c r="Q105" s="58">
        <f t="shared" si="7"/>
        <v>374465</v>
      </c>
      <c r="R105" s="9" t="s">
        <v>108</v>
      </c>
      <c r="S105" s="9" t="s">
        <v>730</v>
      </c>
      <c r="T105" s="8"/>
      <c r="U105" s="9"/>
      <c r="V105" s="8" t="e">
        <v>#N/A</v>
      </c>
      <c r="W105" s="8" t="e">
        <v>#N/A</v>
      </c>
      <c r="X105" s="9" t="s">
        <v>41</v>
      </c>
    </row>
    <row r="106" spans="1:24" x14ac:dyDescent="0.15">
      <c r="A106" s="9" t="s">
        <v>31</v>
      </c>
      <c r="B106" s="9" t="s">
        <v>30</v>
      </c>
      <c r="C106" s="9" t="s">
        <v>32</v>
      </c>
      <c r="D106" s="9" t="s">
        <v>76</v>
      </c>
      <c r="E106" s="5" t="str">
        <f t="shared" si="6"/>
        <v>2017-01-01</v>
      </c>
      <c r="F106" s="9" t="s">
        <v>68</v>
      </c>
      <c r="G106" s="8"/>
      <c r="H106" s="8"/>
      <c r="I106" s="9" t="s">
        <v>40</v>
      </c>
      <c r="J106" s="9">
        <v>6</v>
      </c>
      <c r="K106" s="9">
        <v>12</v>
      </c>
      <c r="L106" s="9" t="s">
        <v>207</v>
      </c>
      <c r="M106" s="58">
        <v>29107</v>
      </c>
      <c r="N106" s="9" t="s">
        <v>165</v>
      </c>
      <c r="O106" s="9" t="s">
        <v>108</v>
      </c>
      <c r="P106" s="8" t="s">
        <v>204</v>
      </c>
      <c r="Q106" s="58">
        <f t="shared" si="7"/>
        <v>29107</v>
      </c>
      <c r="R106" s="9" t="s">
        <v>108</v>
      </c>
      <c r="S106" s="9" t="s">
        <v>730</v>
      </c>
      <c r="T106" s="8"/>
      <c r="U106" s="9"/>
      <c r="V106" s="8" t="e">
        <v>#N/A</v>
      </c>
      <c r="W106" s="8" t="e">
        <v>#N/A</v>
      </c>
      <c r="X106" s="9" t="s">
        <v>41</v>
      </c>
    </row>
    <row r="107" spans="1:24" x14ac:dyDescent="0.15">
      <c r="A107" s="9" t="s">
        <v>31</v>
      </c>
      <c r="B107" s="9" t="s">
        <v>30</v>
      </c>
      <c r="C107" s="9" t="s">
        <v>32</v>
      </c>
      <c r="D107" s="9" t="s">
        <v>78</v>
      </c>
      <c r="E107" s="5" t="str">
        <f t="shared" si="6"/>
        <v>2017-01-01</v>
      </c>
      <c r="F107" s="9" t="s">
        <v>68</v>
      </c>
      <c r="G107" s="8"/>
      <c r="H107" s="8"/>
      <c r="I107" s="9" t="s">
        <v>40</v>
      </c>
      <c r="J107" s="9">
        <v>6</v>
      </c>
      <c r="K107" s="9">
        <v>12</v>
      </c>
      <c r="L107" s="9" t="s">
        <v>208</v>
      </c>
      <c r="M107" s="58">
        <v>182086</v>
      </c>
      <c r="N107" s="9" t="s">
        <v>165</v>
      </c>
      <c r="O107" s="9" t="s">
        <v>108</v>
      </c>
      <c r="P107" s="8" t="s">
        <v>204</v>
      </c>
      <c r="Q107" s="58">
        <f t="shared" si="7"/>
        <v>182086</v>
      </c>
      <c r="R107" s="9" t="s">
        <v>108</v>
      </c>
      <c r="S107" s="9" t="s">
        <v>730</v>
      </c>
      <c r="T107" s="8"/>
      <c r="U107" s="9"/>
      <c r="V107" s="8" t="e">
        <v>#N/A</v>
      </c>
      <c r="W107" s="8" t="e">
        <v>#N/A</v>
      </c>
      <c r="X107" s="9" t="s">
        <v>41</v>
      </c>
    </row>
    <row r="108" spans="1:24" x14ac:dyDescent="0.15">
      <c r="A108" s="9" t="s">
        <v>31</v>
      </c>
      <c r="B108" s="9" t="s">
        <v>30</v>
      </c>
      <c r="C108" s="9" t="s">
        <v>32</v>
      </c>
      <c r="D108" s="9" t="s">
        <v>80</v>
      </c>
      <c r="E108" s="5" t="str">
        <f t="shared" si="6"/>
        <v>2017-01-01</v>
      </c>
      <c r="F108" s="9" t="s">
        <v>68</v>
      </c>
      <c r="G108" s="8"/>
      <c r="H108" s="8"/>
      <c r="I108" s="9" t="s">
        <v>40</v>
      </c>
      <c r="J108" s="9">
        <v>6</v>
      </c>
      <c r="K108" s="9">
        <v>12</v>
      </c>
      <c r="L108" s="9" t="s">
        <v>209</v>
      </c>
      <c r="M108" s="58">
        <v>13202</v>
      </c>
      <c r="N108" s="9" t="s">
        <v>165</v>
      </c>
      <c r="O108" s="9" t="s">
        <v>108</v>
      </c>
      <c r="P108" s="8" t="s">
        <v>204</v>
      </c>
      <c r="Q108" s="58">
        <f t="shared" si="7"/>
        <v>13202</v>
      </c>
      <c r="R108" s="9" t="s">
        <v>108</v>
      </c>
      <c r="S108" s="9" t="s">
        <v>730</v>
      </c>
      <c r="T108" s="8"/>
      <c r="U108" s="9"/>
      <c r="V108" s="8" t="e">
        <v>#N/A</v>
      </c>
      <c r="W108" s="8" t="e">
        <v>#N/A</v>
      </c>
      <c r="X108" s="9" t="s">
        <v>41</v>
      </c>
    </row>
    <row r="109" spans="1:24" x14ac:dyDescent="0.15">
      <c r="A109" s="9" t="s">
        <v>31</v>
      </c>
      <c r="B109" s="9" t="s">
        <v>30</v>
      </c>
      <c r="C109" s="9" t="s">
        <v>32</v>
      </c>
      <c r="D109" s="9" t="s">
        <v>95</v>
      </c>
      <c r="E109" s="5" t="str">
        <f t="shared" si="6"/>
        <v>2017-01-01</v>
      </c>
      <c r="F109" s="9" t="s">
        <v>68</v>
      </c>
      <c r="G109" s="8"/>
      <c r="H109" s="8"/>
      <c r="I109" s="9" t="s">
        <v>40</v>
      </c>
      <c r="J109" s="9">
        <v>6</v>
      </c>
      <c r="K109" s="9">
        <v>12</v>
      </c>
      <c r="L109" s="9" t="s">
        <v>210</v>
      </c>
      <c r="M109" s="58">
        <v>150069</v>
      </c>
      <c r="N109" s="9" t="s">
        <v>165</v>
      </c>
      <c r="O109" s="9" t="s">
        <v>108</v>
      </c>
      <c r="P109" s="8" t="s">
        <v>204</v>
      </c>
      <c r="Q109" s="58">
        <f t="shared" si="7"/>
        <v>150069</v>
      </c>
      <c r="R109" s="9" t="s">
        <v>108</v>
      </c>
      <c r="S109" s="9" t="s">
        <v>730</v>
      </c>
      <c r="T109" s="8"/>
      <c r="U109" s="9"/>
      <c r="V109" s="8" t="e">
        <v>#N/A</v>
      </c>
      <c r="W109" s="8" t="e">
        <v>#N/A</v>
      </c>
      <c r="X109" s="9" t="s">
        <v>41</v>
      </c>
    </row>
    <row r="110" spans="1:24" x14ac:dyDescent="0.15">
      <c r="A110" s="9" t="s">
        <v>31</v>
      </c>
      <c r="B110" s="9" t="s">
        <v>30</v>
      </c>
      <c r="C110" s="9" t="s">
        <v>32</v>
      </c>
      <c r="D110" s="8"/>
      <c r="E110" s="5" t="str">
        <f t="shared" si="6"/>
        <v>2017-01-01</v>
      </c>
      <c r="F110" s="9" t="s">
        <v>68</v>
      </c>
      <c r="G110" s="8"/>
      <c r="H110" s="8"/>
      <c r="I110" s="9" t="s">
        <v>40</v>
      </c>
      <c r="J110" s="9">
        <v>6</v>
      </c>
      <c r="K110" s="9">
        <v>12</v>
      </c>
      <c r="L110" s="9" t="s">
        <v>211</v>
      </c>
      <c r="M110" s="58">
        <v>0</v>
      </c>
      <c r="N110" s="9" t="s">
        <v>165</v>
      </c>
      <c r="O110" s="9" t="s">
        <v>108</v>
      </c>
      <c r="P110" s="8" t="s">
        <v>204</v>
      </c>
      <c r="Q110" s="58">
        <f t="shared" si="7"/>
        <v>0</v>
      </c>
      <c r="R110" s="9" t="s">
        <v>108</v>
      </c>
      <c r="S110" s="9" t="s">
        <v>730</v>
      </c>
      <c r="T110" s="8"/>
      <c r="U110" s="9"/>
      <c r="V110" s="8" t="e">
        <v>#N/A</v>
      </c>
      <c r="W110" s="8" t="e">
        <v>#N/A</v>
      </c>
      <c r="X110" s="9" t="s">
        <v>41</v>
      </c>
    </row>
    <row r="111" spans="1:24" x14ac:dyDescent="0.15">
      <c r="A111" s="9" t="s">
        <v>31</v>
      </c>
      <c r="B111" s="9" t="s">
        <v>30</v>
      </c>
      <c r="C111" s="9" t="s">
        <v>32</v>
      </c>
      <c r="D111" s="8"/>
      <c r="E111" s="5" t="str">
        <f t="shared" si="6"/>
        <v>2017-01-01</v>
      </c>
      <c r="F111" s="9" t="s">
        <v>68</v>
      </c>
      <c r="G111" s="8"/>
      <c r="H111" s="8"/>
      <c r="I111" s="9" t="s">
        <v>40</v>
      </c>
      <c r="J111" s="9">
        <v>6</v>
      </c>
      <c r="K111" s="9">
        <v>12</v>
      </c>
      <c r="L111" s="9" t="s">
        <v>212</v>
      </c>
      <c r="M111" s="58">
        <v>107687</v>
      </c>
      <c r="N111" s="9" t="s">
        <v>165</v>
      </c>
      <c r="O111" s="9" t="s">
        <v>108</v>
      </c>
      <c r="P111" s="8" t="s">
        <v>204</v>
      </c>
      <c r="Q111" s="58">
        <f t="shared" si="7"/>
        <v>107687</v>
      </c>
      <c r="R111" s="9" t="s">
        <v>108</v>
      </c>
      <c r="S111" s="9" t="s">
        <v>730</v>
      </c>
      <c r="T111" s="8"/>
      <c r="U111" s="9"/>
      <c r="V111" s="8" t="e">
        <v>#N/A</v>
      </c>
      <c r="W111" s="8" t="e">
        <v>#N/A</v>
      </c>
      <c r="X111" s="9" t="s">
        <v>41</v>
      </c>
    </row>
    <row r="112" spans="1:24" x14ac:dyDescent="0.15">
      <c r="A112" s="9" t="s">
        <v>31</v>
      </c>
      <c r="B112" s="9" t="s">
        <v>30</v>
      </c>
      <c r="C112" s="9" t="s">
        <v>32</v>
      </c>
      <c r="D112" s="8"/>
      <c r="E112" s="5" t="str">
        <f t="shared" si="6"/>
        <v>2017-01-01</v>
      </c>
      <c r="F112" s="9" t="s">
        <v>68</v>
      </c>
      <c r="G112" s="8"/>
      <c r="H112" s="8"/>
      <c r="I112" s="9" t="s">
        <v>40</v>
      </c>
      <c r="J112" s="9">
        <v>6</v>
      </c>
      <c r="K112" s="9">
        <v>12</v>
      </c>
      <c r="L112" s="9" t="s">
        <v>213</v>
      </c>
      <c r="M112" s="58">
        <v>139027</v>
      </c>
      <c r="N112" s="9" t="s">
        <v>165</v>
      </c>
      <c r="O112" s="9" t="s">
        <v>108</v>
      </c>
      <c r="P112" s="8" t="s">
        <v>204</v>
      </c>
      <c r="Q112" s="58">
        <f t="shared" si="7"/>
        <v>139027</v>
      </c>
      <c r="R112" s="9" t="s">
        <v>108</v>
      </c>
      <c r="S112" s="9" t="s">
        <v>730</v>
      </c>
      <c r="T112" s="8"/>
      <c r="U112" s="9"/>
      <c r="V112" s="8" t="e">
        <v>#N/A</v>
      </c>
      <c r="W112" s="8" t="e">
        <v>#N/A</v>
      </c>
      <c r="X112" s="9" t="s">
        <v>41</v>
      </c>
    </row>
    <row r="113" spans="1:24" x14ac:dyDescent="0.15">
      <c r="A113" s="9" t="s">
        <v>31</v>
      </c>
      <c r="B113" s="9" t="s">
        <v>30</v>
      </c>
      <c r="C113" s="9" t="s">
        <v>32</v>
      </c>
      <c r="D113" s="8"/>
      <c r="E113" s="5" t="str">
        <f t="shared" si="6"/>
        <v>2017-01-01</v>
      </c>
      <c r="F113" s="9" t="s">
        <v>68</v>
      </c>
      <c r="G113" s="8"/>
      <c r="H113" s="8"/>
      <c r="I113" s="9" t="s">
        <v>40</v>
      </c>
      <c r="J113" s="9">
        <v>6</v>
      </c>
      <c r="K113" s="9">
        <v>12</v>
      </c>
      <c r="L113" s="9" t="s">
        <v>214</v>
      </c>
      <c r="M113" s="58">
        <v>43402</v>
      </c>
      <c r="N113" s="9" t="s">
        <v>165</v>
      </c>
      <c r="O113" s="9" t="s">
        <v>108</v>
      </c>
      <c r="P113" s="8" t="s">
        <v>204</v>
      </c>
      <c r="Q113" s="58">
        <f t="shared" si="7"/>
        <v>43402</v>
      </c>
      <c r="R113" s="9" t="s">
        <v>108</v>
      </c>
      <c r="S113" s="9" t="s">
        <v>730</v>
      </c>
      <c r="T113" s="8"/>
      <c r="U113" s="9"/>
      <c r="V113" s="8" t="e">
        <v>#N/A</v>
      </c>
      <c r="W113" s="8" t="e">
        <v>#N/A</v>
      </c>
      <c r="X113" s="9" t="s">
        <v>41</v>
      </c>
    </row>
    <row r="114" spans="1:24" x14ac:dyDescent="0.15">
      <c r="A114" s="9" t="s">
        <v>31</v>
      </c>
      <c r="B114" s="9" t="s">
        <v>30</v>
      </c>
      <c r="C114" s="9" t="s">
        <v>32</v>
      </c>
      <c r="D114" s="8"/>
      <c r="E114" s="5" t="str">
        <f t="shared" si="6"/>
        <v>2017-01-01</v>
      </c>
      <c r="F114" s="9" t="s">
        <v>68</v>
      </c>
      <c r="G114" s="8"/>
      <c r="H114" s="8"/>
      <c r="I114" s="9" t="s">
        <v>40</v>
      </c>
      <c r="J114" s="9">
        <v>6</v>
      </c>
      <c r="K114" s="9">
        <v>12</v>
      </c>
      <c r="L114" s="9" t="s">
        <v>215</v>
      </c>
      <c r="M114" s="58">
        <v>34679</v>
      </c>
      <c r="N114" s="9" t="s">
        <v>165</v>
      </c>
      <c r="O114" s="9" t="s">
        <v>108</v>
      </c>
      <c r="P114" s="8" t="s">
        <v>204</v>
      </c>
      <c r="Q114" s="58">
        <f t="shared" si="7"/>
        <v>34679</v>
      </c>
      <c r="R114" s="9" t="s">
        <v>108</v>
      </c>
      <c r="S114" s="9" t="s">
        <v>730</v>
      </c>
      <c r="T114" s="8"/>
      <c r="U114" s="9"/>
      <c r="V114" s="8" t="e">
        <v>#N/A</v>
      </c>
      <c r="W114" s="8" t="e">
        <v>#N/A</v>
      </c>
      <c r="X114" s="9" t="s">
        <v>41</v>
      </c>
    </row>
    <row r="115" spans="1:24" x14ac:dyDescent="0.15">
      <c r="A115" s="9" t="s">
        <v>31</v>
      </c>
      <c r="B115" s="9" t="s">
        <v>30</v>
      </c>
      <c r="C115" s="9" t="s">
        <v>32</v>
      </c>
      <c r="D115" s="8"/>
      <c r="E115" s="5" t="str">
        <f t="shared" si="6"/>
        <v>2017-01-01</v>
      </c>
      <c r="F115" s="9" t="s">
        <v>68</v>
      </c>
      <c r="G115" s="8"/>
      <c r="H115" s="8"/>
      <c r="I115" s="9" t="s">
        <v>40</v>
      </c>
      <c r="J115" s="9">
        <v>6</v>
      </c>
      <c r="K115" s="9">
        <v>12</v>
      </c>
      <c r="L115" s="9" t="s">
        <v>216</v>
      </c>
      <c r="M115" s="58">
        <v>30121</v>
      </c>
      <c r="N115" s="9" t="s">
        <v>165</v>
      </c>
      <c r="O115" s="9" t="s">
        <v>108</v>
      </c>
      <c r="P115" s="8" t="s">
        <v>204</v>
      </c>
      <c r="Q115" s="58">
        <f t="shared" si="7"/>
        <v>30121</v>
      </c>
      <c r="R115" s="9" t="s">
        <v>108</v>
      </c>
      <c r="S115" s="9" t="s">
        <v>730</v>
      </c>
      <c r="T115" s="8"/>
      <c r="U115" s="9"/>
      <c r="V115" s="8" t="e">
        <v>#N/A</v>
      </c>
      <c r="W115" s="8" t="e">
        <v>#N/A</v>
      </c>
      <c r="X115" s="9" t="s">
        <v>41</v>
      </c>
    </row>
    <row r="116" spans="1:24" x14ac:dyDescent="0.15">
      <c r="A116" s="9" t="s">
        <v>31</v>
      </c>
      <c r="B116" s="9" t="s">
        <v>30</v>
      </c>
      <c r="C116" s="9" t="s">
        <v>32</v>
      </c>
      <c r="D116" s="8"/>
      <c r="E116" s="5" t="str">
        <f t="shared" si="6"/>
        <v>2017-01-01</v>
      </c>
      <c r="F116" s="9" t="s">
        <v>68</v>
      </c>
      <c r="G116" s="8"/>
      <c r="H116" s="8"/>
      <c r="I116" s="9" t="s">
        <v>40</v>
      </c>
      <c r="J116" s="9">
        <v>6</v>
      </c>
      <c r="K116" s="9">
        <v>12</v>
      </c>
      <c r="L116" s="9" t="s">
        <v>217</v>
      </c>
      <c r="M116" s="58">
        <v>19549</v>
      </c>
      <c r="N116" s="9" t="s">
        <v>165</v>
      </c>
      <c r="O116" s="9" t="s">
        <v>108</v>
      </c>
      <c r="P116" s="8" t="s">
        <v>204</v>
      </c>
      <c r="Q116" s="58">
        <f t="shared" si="7"/>
        <v>19549</v>
      </c>
      <c r="R116" s="9" t="s">
        <v>108</v>
      </c>
      <c r="S116" s="9" t="s">
        <v>730</v>
      </c>
      <c r="T116" s="8"/>
      <c r="U116" s="9"/>
      <c r="V116" s="8" t="e">
        <v>#N/A</v>
      </c>
      <c r="W116" s="8" t="e">
        <v>#N/A</v>
      </c>
      <c r="X116" s="9" t="s">
        <v>41</v>
      </c>
    </row>
    <row r="117" spans="1:24" x14ac:dyDescent="0.15">
      <c r="A117" s="9" t="s">
        <v>31</v>
      </c>
      <c r="B117" s="9" t="s">
        <v>30</v>
      </c>
      <c r="C117" s="9" t="s">
        <v>32</v>
      </c>
      <c r="D117" s="8"/>
      <c r="E117" s="5" t="str">
        <f t="shared" si="6"/>
        <v>2017-01-01</v>
      </c>
      <c r="F117" s="9" t="s">
        <v>68</v>
      </c>
      <c r="G117" s="8"/>
      <c r="H117" s="8"/>
      <c r="I117" s="9" t="s">
        <v>40</v>
      </c>
      <c r="J117" s="9">
        <v>6</v>
      </c>
      <c r="K117" s="9">
        <v>12</v>
      </c>
      <c r="L117" s="9" t="s">
        <v>218</v>
      </c>
      <c r="M117" s="58">
        <v>510000</v>
      </c>
      <c r="N117" s="8"/>
      <c r="O117" s="9" t="s">
        <v>108</v>
      </c>
      <c r="P117" s="8" t="s">
        <v>204</v>
      </c>
      <c r="Q117" s="58">
        <f t="shared" si="7"/>
        <v>510000</v>
      </c>
      <c r="R117" s="9" t="s">
        <v>108</v>
      </c>
      <c r="S117" s="9" t="s">
        <v>730</v>
      </c>
      <c r="T117" s="8"/>
      <c r="U117" s="9"/>
      <c r="V117" s="8" t="e">
        <v>#N/A</v>
      </c>
      <c r="W117" s="8" t="e">
        <v>#N/A</v>
      </c>
      <c r="X117" s="9" t="s">
        <v>41</v>
      </c>
    </row>
    <row r="118" spans="1:24" x14ac:dyDescent="0.15">
      <c r="A118" s="11" t="s">
        <v>31</v>
      </c>
      <c r="B118" s="11" t="s">
        <v>30</v>
      </c>
      <c r="C118" s="11" t="s">
        <v>32</v>
      </c>
      <c r="D118" s="11" t="s">
        <v>71</v>
      </c>
      <c r="E118" s="5" t="str">
        <f t="shared" si="6"/>
        <v>2016-01-01</v>
      </c>
      <c r="F118" s="11" t="s">
        <v>69</v>
      </c>
      <c r="G118" s="10"/>
      <c r="H118" s="10"/>
      <c r="I118" s="11" t="s">
        <v>40</v>
      </c>
      <c r="J118" s="11">
        <v>6</v>
      </c>
      <c r="K118" s="11">
        <v>12</v>
      </c>
      <c r="L118" s="11" t="s">
        <v>205</v>
      </c>
      <c r="M118" s="59">
        <v>365306</v>
      </c>
      <c r="N118" s="11" t="s">
        <v>165</v>
      </c>
      <c r="O118" s="11" t="s">
        <v>108</v>
      </c>
      <c r="P118" s="10" t="s">
        <v>204</v>
      </c>
      <c r="Q118" s="59">
        <f t="shared" si="7"/>
        <v>365306</v>
      </c>
      <c r="R118" s="11" t="s">
        <v>108</v>
      </c>
      <c r="S118" s="11" t="s">
        <v>730</v>
      </c>
      <c r="T118" s="10"/>
      <c r="U118" s="11"/>
      <c r="V118" s="10" t="e">
        <v>#N/A</v>
      </c>
      <c r="W118" s="10" t="e">
        <v>#N/A</v>
      </c>
      <c r="X118" s="11" t="s">
        <v>41</v>
      </c>
    </row>
    <row r="119" spans="1:24" x14ac:dyDescent="0.15">
      <c r="A119" s="11" t="s">
        <v>31</v>
      </c>
      <c r="B119" s="11" t="s">
        <v>30</v>
      </c>
      <c r="C119" s="11" t="s">
        <v>32</v>
      </c>
      <c r="D119" s="11" t="s">
        <v>76</v>
      </c>
      <c r="E119" s="5" t="str">
        <f t="shared" si="6"/>
        <v>2016-01-01</v>
      </c>
      <c r="F119" s="11" t="s">
        <v>69</v>
      </c>
      <c r="G119" s="10"/>
      <c r="H119" s="10"/>
      <c r="I119" s="11" t="s">
        <v>40</v>
      </c>
      <c r="J119" s="11">
        <v>6</v>
      </c>
      <c r="K119" s="11">
        <v>12</v>
      </c>
      <c r="L119" s="11" t="s">
        <v>207</v>
      </c>
      <c r="M119" s="59">
        <v>30970</v>
      </c>
      <c r="N119" s="11" t="s">
        <v>165</v>
      </c>
      <c r="O119" s="11" t="s">
        <v>108</v>
      </c>
      <c r="P119" s="10" t="s">
        <v>204</v>
      </c>
      <c r="Q119" s="59">
        <f t="shared" si="7"/>
        <v>30970</v>
      </c>
      <c r="R119" s="11" t="s">
        <v>108</v>
      </c>
      <c r="S119" s="11" t="s">
        <v>730</v>
      </c>
      <c r="T119" s="10"/>
      <c r="U119" s="11"/>
      <c r="V119" s="10" t="e">
        <v>#N/A</v>
      </c>
      <c r="W119" s="10" t="e">
        <v>#N/A</v>
      </c>
      <c r="X119" s="11" t="s">
        <v>41</v>
      </c>
    </row>
    <row r="120" spans="1:24" x14ac:dyDescent="0.15">
      <c r="A120" s="11" t="s">
        <v>31</v>
      </c>
      <c r="B120" s="11" t="s">
        <v>30</v>
      </c>
      <c r="C120" s="11" t="s">
        <v>32</v>
      </c>
      <c r="D120" s="11" t="s">
        <v>78</v>
      </c>
      <c r="E120" s="5" t="str">
        <f t="shared" si="6"/>
        <v>2016-01-01</v>
      </c>
      <c r="F120" s="11" t="s">
        <v>69</v>
      </c>
      <c r="G120" s="10"/>
      <c r="H120" s="10"/>
      <c r="I120" s="11" t="s">
        <v>40</v>
      </c>
      <c r="J120" s="11">
        <v>6</v>
      </c>
      <c r="K120" s="11">
        <v>12</v>
      </c>
      <c r="L120" s="11" t="s">
        <v>208</v>
      </c>
      <c r="M120" s="59">
        <v>189362</v>
      </c>
      <c r="N120" s="11" t="s">
        <v>165</v>
      </c>
      <c r="O120" s="11" t="s">
        <v>108</v>
      </c>
      <c r="P120" s="10" t="s">
        <v>204</v>
      </c>
      <c r="Q120" s="59">
        <f t="shared" si="7"/>
        <v>189362</v>
      </c>
      <c r="R120" s="11" t="s">
        <v>108</v>
      </c>
      <c r="S120" s="11" t="s">
        <v>730</v>
      </c>
      <c r="T120" s="10"/>
      <c r="U120" s="11"/>
      <c r="V120" s="10" t="e">
        <v>#N/A</v>
      </c>
      <c r="W120" s="10" t="e">
        <v>#N/A</v>
      </c>
      <c r="X120" s="11" t="s">
        <v>41</v>
      </c>
    </row>
    <row r="121" spans="1:24" x14ac:dyDescent="0.15">
      <c r="A121" s="11" t="s">
        <v>31</v>
      </c>
      <c r="B121" s="11" t="s">
        <v>30</v>
      </c>
      <c r="C121" s="11" t="s">
        <v>32</v>
      </c>
      <c r="D121" s="11" t="s">
        <v>80</v>
      </c>
      <c r="E121" s="5" t="str">
        <f t="shared" si="6"/>
        <v>2016-01-01</v>
      </c>
      <c r="F121" s="11" t="s">
        <v>69</v>
      </c>
      <c r="G121" s="10"/>
      <c r="H121" s="10"/>
      <c r="I121" s="11" t="s">
        <v>40</v>
      </c>
      <c r="J121" s="11">
        <v>6</v>
      </c>
      <c r="K121" s="11">
        <v>12</v>
      </c>
      <c r="L121" s="11" t="s">
        <v>209</v>
      </c>
      <c r="M121" s="59">
        <v>13717</v>
      </c>
      <c r="N121" s="11" t="s">
        <v>165</v>
      </c>
      <c r="O121" s="11" t="s">
        <v>108</v>
      </c>
      <c r="P121" s="10" t="s">
        <v>204</v>
      </c>
      <c r="Q121" s="59">
        <f t="shared" si="7"/>
        <v>13717</v>
      </c>
      <c r="R121" s="11" t="s">
        <v>108</v>
      </c>
      <c r="S121" s="11" t="s">
        <v>730</v>
      </c>
      <c r="T121" s="10"/>
      <c r="U121" s="11"/>
      <c r="V121" s="10" t="e">
        <v>#N/A</v>
      </c>
      <c r="W121" s="10" t="e">
        <v>#N/A</v>
      </c>
      <c r="X121" s="11" t="s">
        <v>41</v>
      </c>
    </row>
    <row r="122" spans="1:24" x14ac:dyDescent="0.15">
      <c r="A122" s="11" t="s">
        <v>31</v>
      </c>
      <c r="B122" s="11" t="s">
        <v>30</v>
      </c>
      <c r="C122" s="11" t="s">
        <v>32</v>
      </c>
      <c r="D122" s="11" t="s">
        <v>95</v>
      </c>
      <c r="E122" s="5" t="str">
        <f t="shared" si="6"/>
        <v>2016-01-01</v>
      </c>
      <c r="F122" s="11" t="s">
        <v>69</v>
      </c>
      <c r="G122" s="10"/>
      <c r="H122" s="10"/>
      <c r="I122" s="11" t="s">
        <v>40</v>
      </c>
      <c r="J122" s="11">
        <v>6</v>
      </c>
      <c r="K122" s="11">
        <v>12</v>
      </c>
      <c r="L122" s="11" t="s">
        <v>210</v>
      </c>
      <c r="M122" s="59">
        <v>131256</v>
      </c>
      <c r="N122" s="11" t="s">
        <v>165</v>
      </c>
      <c r="O122" s="11" t="s">
        <v>108</v>
      </c>
      <c r="P122" s="10" t="s">
        <v>204</v>
      </c>
      <c r="Q122" s="59">
        <f t="shared" si="7"/>
        <v>131256</v>
      </c>
      <c r="R122" s="11" t="s">
        <v>108</v>
      </c>
      <c r="S122" s="11" t="s">
        <v>730</v>
      </c>
      <c r="T122" s="10"/>
      <c r="U122" s="11"/>
      <c r="V122" s="10" t="e">
        <v>#N/A</v>
      </c>
      <c r="W122" s="10" t="e">
        <v>#N/A</v>
      </c>
      <c r="X122" s="11" t="s">
        <v>41</v>
      </c>
    </row>
    <row r="123" spans="1:24" x14ac:dyDescent="0.15">
      <c r="A123" s="11" t="s">
        <v>31</v>
      </c>
      <c r="B123" s="11" t="s">
        <v>30</v>
      </c>
      <c r="C123" s="11" t="s">
        <v>32</v>
      </c>
      <c r="D123" s="10"/>
      <c r="E123" s="5" t="str">
        <f t="shared" si="6"/>
        <v>2016-01-01</v>
      </c>
      <c r="F123" s="11" t="s">
        <v>69</v>
      </c>
      <c r="G123" s="10"/>
      <c r="H123" s="10"/>
      <c r="I123" s="11" t="s">
        <v>40</v>
      </c>
      <c r="J123" s="11">
        <v>6</v>
      </c>
      <c r="K123" s="11">
        <v>12</v>
      </c>
      <c r="L123" s="11" t="s">
        <v>211</v>
      </c>
      <c r="M123" s="59">
        <v>0</v>
      </c>
      <c r="N123" s="11" t="s">
        <v>165</v>
      </c>
      <c r="O123" s="11" t="s">
        <v>108</v>
      </c>
      <c r="P123" s="10" t="s">
        <v>204</v>
      </c>
      <c r="Q123" s="59">
        <f t="shared" si="7"/>
        <v>0</v>
      </c>
      <c r="R123" s="11" t="s">
        <v>108</v>
      </c>
      <c r="S123" s="11" t="s">
        <v>730</v>
      </c>
      <c r="T123" s="10"/>
      <c r="U123" s="11"/>
      <c r="V123" s="10" t="e">
        <v>#N/A</v>
      </c>
      <c r="W123" s="10" t="e">
        <v>#N/A</v>
      </c>
      <c r="X123" s="11" t="s">
        <v>41</v>
      </c>
    </row>
    <row r="124" spans="1:24" x14ac:dyDescent="0.15">
      <c r="A124" s="11" t="s">
        <v>31</v>
      </c>
      <c r="B124" s="11" t="s">
        <v>30</v>
      </c>
      <c r="C124" s="11" t="s">
        <v>32</v>
      </c>
      <c r="D124" s="10"/>
      <c r="E124" s="5" t="str">
        <f t="shared" si="6"/>
        <v>2016-01-01</v>
      </c>
      <c r="F124" s="11" t="s">
        <v>69</v>
      </c>
      <c r="G124" s="10"/>
      <c r="H124" s="10"/>
      <c r="I124" s="11" t="s">
        <v>40</v>
      </c>
      <c r="J124" s="11">
        <v>6</v>
      </c>
      <c r="K124" s="11">
        <v>12</v>
      </c>
      <c r="L124" s="11" t="s">
        <v>212</v>
      </c>
      <c r="M124" s="59">
        <v>111283</v>
      </c>
      <c r="N124" s="11" t="s">
        <v>165</v>
      </c>
      <c r="O124" s="11" t="s">
        <v>108</v>
      </c>
      <c r="P124" s="10" t="s">
        <v>204</v>
      </c>
      <c r="Q124" s="59">
        <f t="shared" si="7"/>
        <v>111283</v>
      </c>
      <c r="R124" s="11" t="s">
        <v>108</v>
      </c>
      <c r="S124" s="11" t="s">
        <v>730</v>
      </c>
      <c r="T124" s="10"/>
      <c r="U124" s="11"/>
      <c r="V124" s="10" t="e">
        <v>#N/A</v>
      </c>
      <c r="W124" s="10" t="e">
        <v>#N/A</v>
      </c>
      <c r="X124" s="11" t="s">
        <v>41</v>
      </c>
    </row>
    <row r="125" spans="1:24" x14ac:dyDescent="0.15">
      <c r="A125" s="11" t="s">
        <v>31</v>
      </c>
      <c r="B125" s="11" t="s">
        <v>30</v>
      </c>
      <c r="C125" s="11" t="s">
        <v>32</v>
      </c>
      <c r="D125" s="10"/>
      <c r="E125" s="5" t="str">
        <f t="shared" si="6"/>
        <v>2016-01-01</v>
      </c>
      <c r="F125" s="11" t="s">
        <v>69</v>
      </c>
      <c r="G125" s="10"/>
      <c r="H125" s="10"/>
      <c r="I125" s="11" t="s">
        <v>40</v>
      </c>
      <c r="J125" s="11">
        <v>6</v>
      </c>
      <c r="K125" s="11">
        <v>12</v>
      </c>
      <c r="L125" s="11" t="s">
        <v>213</v>
      </c>
      <c r="M125" s="59">
        <v>139631</v>
      </c>
      <c r="N125" s="11" t="s">
        <v>165</v>
      </c>
      <c r="O125" s="11" t="s">
        <v>108</v>
      </c>
      <c r="P125" s="10" t="s">
        <v>204</v>
      </c>
      <c r="Q125" s="59">
        <f t="shared" si="7"/>
        <v>139631</v>
      </c>
      <c r="R125" s="11" t="s">
        <v>108</v>
      </c>
      <c r="S125" s="11" t="s">
        <v>730</v>
      </c>
      <c r="T125" s="10"/>
      <c r="U125" s="11"/>
      <c r="V125" s="10" t="e">
        <v>#N/A</v>
      </c>
      <c r="W125" s="10" t="e">
        <v>#N/A</v>
      </c>
      <c r="X125" s="11" t="s">
        <v>41</v>
      </c>
    </row>
    <row r="126" spans="1:24" x14ac:dyDescent="0.15">
      <c r="A126" s="11" t="s">
        <v>31</v>
      </c>
      <c r="B126" s="11" t="s">
        <v>30</v>
      </c>
      <c r="C126" s="11" t="s">
        <v>32</v>
      </c>
      <c r="D126" s="10"/>
      <c r="E126" s="5" t="str">
        <f t="shared" si="6"/>
        <v>2016-01-01</v>
      </c>
      <c r="F126" s="11" t="s">
        <v>69</v>
      </c>
      <c r="G126" s="10"/>
      <c r="H126" s="10"/>
      <c r="I126" s="11" t="s">
        <v>40</v>
      </c>
      <c r="J126" s="11">
        <v>6</v>
      </c>
      <c r="K126" s="11">
        <v>12</v>
      </c>
      <c r="L126" s="11" t="s">
        <v>214</v>
      </c>
      <c r="M126" s="59">
        <v>47853</v>
      </c>
      <c r="N126" s="11" t="s">
        <v>165</v>
      </c>
      <c r="O126" s="11" t="s">
        <v>108</v>
      </c>
      <c r="P126" s="10" t="s">
        <v>204</v>
      </c>
      <c r="Q126" s="59">
        <f t="shared" si="7"/>
        <v>47853</v>
      </c>
      <c r="R126" s="11" t="s">
        <v>108</v>
      </c>
      <c r="S126" s="11" t="s">
        <v>730</v>
      </c>
      <c r="T126" s="10"/>
      <c r="U126" s="11"/>
      <c r="V126" s="10" t="e">
        <v>#N/A</v>
      </c>
      <c r="W126" s="10" t="e">
        <v>#N/A</v>
      </c>
      <c r="X126" s="11" t="s">
        <v>41</v>
      </c>
    </row>
    <row r="127" spans="1:24" x14ac:dyDescent="0.15">
      <c r="A127" s="11" t="s">
        <v>31</v>
      </c>
      <c r="B127" s="11" t="s">
        <v>30</v>
      </c>
      <c r="C127" s="11" t="s">
        <v>32</v>
      </c>
      <c r="D127" s="10"/>
      <c r="E127" s="5" t="str">
        <f t="shared" si="6"/>
        <v>2016-01-01</v>
      </c>
      <c r="F127" s="11" t="s">
        <v>69</v>
      </c>
      <c r="G127" s="10"/>
      <c r="H127" s="10"/>
      <c r="I127" s="11" t="s">
        <v>40</v>
      </c>
      <c r="J127" s="11">
        <v>6</v>
      </c>
      <c r="K127" s="11">
        <v>12</v>
      </c>
      <c r="L127" s="11" t="s">
        <v>215</v>
      </c>
      <c r="M127" s="59">
        <v>37638</v>
      </c>
      <c r="N127" s="11" t="s">
        <v>165</v>
      </c>
      <c r="O127" s="11" t="s">
        <v>108</v>
      </c>
      <c r="P127" s="10" t="s">
        <v>204</v>
      </c>
      <c r="Q127" s="59">
        <f t="shared" si="7"/>
        <v>37638</v>
      </c>
      <c r="R127" s="11" t="s">
        <v>108</v>
      </c>
      <c r="S127" s="11" t="s">
        <v>730</v>
      </c>
      <c r="T127" s="10"/>
      <c r="U127" s="11"/>
      <c r="V127" s="10" t="e">
        <v>#N/A</v>
      </c>
      <c r="W127" s="10" t="e">
        <v>#N/A</v>
      </c>
      <c r="X127" s="11" t="s">
        <v>41</v>
      </c>
    </row>
    <row r="128" spans="1:24" x14ac:dyDescent="0.15">
      <c r="A128" s="11" t="s">
        <v>31</v>
      </c>
      <c r="B128" s="11" t="s">
        <v>30</v>
      </c>
      <c r="C128" s="11" t="s">
        <v>32</v>
      </c>
      <c r="D128" s="10"/>
      <c r="E128" s="5" t="str">
        <f t="shared" si="6"/>
        <v>2016-01-01</v>
      </c>
      <c r="F128" s="11" t="s">
        <v>69</v>
      </c>
      <c r="G128" s="10"/>
      <c r="H128" s="10"/>
      <c r="I128" s="11" t="s">
        <v>40</v>
      </c>
      <c r="J128" s="11">
        <v>6</v>
      </c>
      <c r="K128" s="11">
        <v>12</v>
      </c>
      <c r="L128" s="11" t="s">
        <v>216</v>
      </c>
      <c r="M128" s="59">
        <v>8659</v>
      </c>
      <c r="N128" s="11" t="s">
        <v>165</v>
      </c>
      <c r="O128" s="11" t="s">
        <v>108</v>
      </c>
      <c r="P128" s="10" t="s">
        <v>204</v>
      </c>
      <c r="Q128" s="59">
        <f t="shared" si="7"/>
        <v>8659</v>
      </c>
      <c r="R128" s="11" t="s">
        <v>108</v>
      </c>
      <c r="S128" s="11" t="s">
        <v>730</v>
      </c>
      <c r="T128" s="10"/>
      <c r="U128" s="11"/>
      <c r="V128" s="10" t="e">
        <v>#N/A</v>
      </c>
      <c r="W128" s="10" t="e">
        <v>#N/A</v>
      </c>
      <c r="X128" s="11" t="s">
        <v>41</v>
      </c>
    </row>
    <row r="129" spans="1:24" x14ac:dyDescent="0.15">
      <c r="A129" s="11" t="s">
        <v>31</v>
      </c>
      <c r="B129" s="11" t="s">
        <v>30</v>
      </c>
      <c r="C129" s="11" t="s">
        <v>32</v>
      </c>
      <c r="D129" s="10"/>
      <c r="E129" s="5" t="str">
        <f t="shared" si="6"/>
        <v>2016-01-01</v>
      </c>
      <c r="F129" s="11" t="s">
        <v>69</v>
      </c>
      <c r="G129" s="10"/>
      <c r="H129" s="10"/>
      <c r="I129" s="11" t="s">
        <v>40</v>
      </c>
      <c r="J129" s="11">
        <v>6</v>
      </c>
      <c r="K129" s="11">
        <v>12</v>
      </c>
      <c r="L129" s="11" t="s">
        <v>217</v>
      </c>
      <c r="M129" s="59">
        <v>20242</v>
      </c>
      <c r="N129" s="11" t="s">
        <v>165</v>
      </c>
      <c r="O129" s="11" t="s">
        <v>108</v>
      </c>
      <c r="P129" s="10" t="s">
        <v>204</v>
      </c>
      <c r="Q129" s="59">
        <f t="shared" si="7"/>
        <v>20242</v>
      </c>
      <c r="R129" s="11" t="s">
        <v>108</v>
      </c>
      <c r="S129" s="11" t="s">
        <v>730</v>
      </c>
      <c r="T129" s="10"/>
      <c r="U129" s="11"/>
      <c r="V129" s="10" t="e">
        <v>#N/A</v>
      </c>
      <c r="W129" s="10" t="e">
        <v>#N/A</v>
      </c>
      <c r="X129" s="11" t="s">
        <v>41</v>
      </c>
    </row>
    <row r="130" spans="1:24" x14ac:dyDescent="0.15">
      <c r="A130" s="11" t="s">
        <v>31</v>
      </c>
      <c r="B130" s="11" t="s">
        <v>30</v>
      </c>
      <c r="C130" s="11" t="s">
        <v>32</v>
      </c>
      <c r="D130" s="10"/>
      <c r="E130" s="5" t="str">
        <f t="shared" ref="E130:E161" si="8">_xlfn.CONCAT(SUBSTITUTE(F130,"FY","20"),"-01-01")</f>
        <v>2016-01-01</v>
      </c>
      <c r="F130" s="11" t="s">
        <v>69</v>
      </c>
      <c r="G130" s="10"/>
      <c r="H130" s="10"/>
      <c r="I130" s="11" t="s">
        <v>40</v>
      </c>
      <c r="J130" s="11">
        <v>6</v>
      </c>
      <c r="K130" s="11">
        <v>12</v>
      </c>
      <c r="L130" s="11" t="s">
        <v>218</v>
      </c>
      <c r="M130" s="59">
        <v>410000</v>
      </c>
      <c r="N130" s="10"/>
      <c r="O130" s="11" t="s">
        <v>108</v>
      </c>
      <c r="P130" s="10" t="s">
        <v>204</v>
      </c>
      <c r="Q130" s="59">
        <f t="shared" si="7"/>
        <v>410000</v>
      </c>
      <c r="R130" s="11" t="s">
        <v>108</v>
      </c>
      <c r="S130" s="11" t="s">
        <v>730</v>
      </c>
      <c r="T130" s="10"/>
      <c r="U130" s="11"/>
      <c r="V130" s="10" t="e">
        <v>#N/A</v>
      </c>
      <c r="W130" s="10" t="e">
        <v>#N/A</v>
      </c>
      <c r="X130" s="11" t="s">
        <v>41</v>
      </c>
    </row>
    <row r="131" spans="1:24" ht="15" x14ac:dyDescent="0.2">
      <c r="A131" s="18" t="s">
        <v>265</v>
      </c>
      <c r="B131" s="18" t="s">
        <v>264</v>
      </c>
      <c r="C131" s="18" t="s">
        <v>266</v>
      </c>
      <c r="E131" s="5" t="str">
        <f t="shared" si="8"/>
        <v>2020-01-01</v>
      </c>
      <c r="F131" t="s">
        <v>270</v>
      </c>
      <c r="I131" t="s">
        <v>274</v>
      </c>
      <c r="J131">
        <v>3</v>
      </c>
      <c r="L131" s="19" t="s">
        <v>271</v>
      </c>
      <c r="M131" s="27">
        <v>150</v>
      </c>
      <c r="O131" s="21" t="s">
        <v>272</v>
      </c>
      <c r="P131" t="s">
        <v>105</v>
      </c>
      <c r="Q131" s="61">
        <f>M131*277778</f>
        <v>41666700</v>
      </c>
      <c r="R131" s="21" t="s">
        <v>108</v>
      </c>
      <c r="S131" t="s">
        <v>276</v>
      </c>
      <c r="T131" t="s">
        <v>277</v>
      </c>
      <c r="U131" s="7" t="s">
        <v>732</v>
      </c>
      <c r="V131" t="s">
        <v>320</v>
      </c>
      <c r="W131" t="s">
        <v>320</v>
      </c>
      <c r="X131" t="s">
        <v>275</v>
      </c>
    </row>
    <row r="132" spans="1:24" ht="15" x14ac:dyDescent="0.2">
      <c r="A132" s="18" t="s">
        <v>265</v>
      </c>
      <c r="B132" s="18" t="s">
        <v>264</v>
      </c>
      <c r="C132" s="18" t="s">
        <v>266</v>
      </c>
      <c r="E132" s="5" t="str">
        <f t="shared" si="8"/>
        <v>2019-01-01</v>
      </c>
      <c r="F132" s="22" t="s">
        <v>278</v>
      </c>
      <c r="I132" t="s">
        <v>274</v>
      </c>
      <c r="J132">
        <v>3</v>
      </c>
      <c r="L132" s="19" t="s">
        <v>271</v>
      </c>
      <c r="M132" s="27">
        <v>149</v>
      </c>
      <c r="O132" s="21" t="s">
        <v>272</v>
      </c>
      <c r="P132" t="s">
        <v>105</v>
      </c>
      <c r="Q132" s="61">
        <f>M132*277778</f>
        <v>41388922</v>
      </c>
      <c r="R132" s="21" t="s">
        <v>108</v>
      </c>
      <c r="S132" t="s">
        <v>276</v>
      </c>
      <c r="T132" t="s">
        <v>277</v>
      </c>
      <c r="U132" s="7" t="s">
        <v>732</v>
      </c>
      <c r="V132" t="s">
        <v>320</v>
      </c>
      <c r="W132" t="s">
        <v>320</v>
      </c>
      <c r="X132" t="s">
        <v>275</v>
      </c>
    </row>
    <row r="133" spans="1:24" ht="15" x14ac:dyDescent="0.2">
      <c r="A133" s="18" t="s">
        <v>265</v>
      </c>
      <c r="B133" s="18" t="s">
        <v>264</v>
      </c>
      <c r="C133" s="18" t="s">
        <v>266</v>
      </c>
      <c r="E133" s="5" t="str">
        <f t="shared" si="8"/>
        <v>2018-01-01</v>
      </c>
      <c r="F133" s="23" t="s">
        <v>36</v>
      </c>
      <c r="I133" t="s">
        <v>274</v>
      </c>
      <c r="J133">
        <v>3</v>
      </c>
      <c r="L133" s="19" t="s">
        <v>271</v>
      </c>
      <c r="M133" s="27">
        <v>150</v>
      </c>
      <c r="O133" s="21" t="s">
        <v>272</v>
      </c>
      <c r="P133" t="s">
        <v>105</v>
      </c>
      <c r="Q133" s="61">
        <f>M133*277778</f>
        <v>41666700</v>
      </c>
      <c r="R133" s="21" t="s">
        <v>108</v>
      </c>
      <c r="S133" t="s">
        <v>276</v>
      </c>
      <c r="T133" t="s">
        <v>277</v>
      </c>
      <c r="U133" s="7" t="s">
        <v>732</v>
      </c>
      <c r="V133" t="s">
        <v>320</v>
      </c>
      <c r="W133" t="s">
        <v>320</v>
      </c>
      <c r="X133" t="s">
        <v>275</v>
      </c>
    </row>
    <row r="134" spans="1:24" ht="15" x14ac:dyDescent="0.2">
      <c r="A134" s="18" t="s">
        <v>280</v>
      </c>
      <c r="B134" s="18" t="s">
        <v>279</v>
      </c>
      <c r="C134" s="18" t="s">
        <v>266</v>
      </c>
      <c r="E134" s="5" t="str">
        <f t="shared" si="8"/>
        <v>2019-01-01</v>
      </c>
      <c r="F134" t="s">
        <v>278</v>
      </c>
      <c r="I134" t="s">
        <v>282</v>
      </c>
      <c r="J134">
        <v>105</v>
      </c>
      <c r="L134" t="s">
        <v>668</v>
      </c>
      <c r="M134" s="27">
        <v>165.8</v>
      </c>
      <c r="O134" s="21" t="s">
        <v>813</v>
      </c>
      <c r="P134" t="s">
        <v>105</v>
      </c>
      <c r="Q134" s="61">
        <f>M134*277778</f>
        <v>46055592.400000006</v>
      </c>
      <c r="R134" s="21" t="s">
        <v>108</v>
      </c>
      <c r="S134" t="s">
        <v>276</v>
      </c>
      <c r="T134" t="s">
        <v>277</v>
      </c>
      <c r="U134" s="7" t="s">
        <v>732</v>
      </c>
      <c r="V134" t="s">
        <v>320</v>
      </c>
      <c r="W134" t="s">
        <v>320</v>
      </c>
      <c r="X134" t="s">
        <v>275</v>
      </c>
    </row>
    <row r="135" spans="1:24" ht="15" x14ac:dyDescent="0.2">
      <c r="A135" s="18" t="s">
        <v>284</v>
      </c>
      <c r="B135" s="18" t="s">
        <v>283</v>
      </c>
      <c r="C135" s="18" t="s">
        <v>285</v>
      </c>
      <c r="E135" s="5" t="str">
        <f t="shared" si="8"/>
        <v>2017-01-01</v>
      </c>
      <c r="F135" t="s">
        <v>68</v>
      </c>
      <c r="I135" t="s">
        <v>291</v>
      </c>
      <c r="J135">
        <v>209</v>
      </c>
      <c r="L135" t="s">
        <v>668</v>
      </c>
      <c r="M135" s="27">
        <v>63564</v>
      </c>
      <c r="O135" s="21" t="s">
        <v>814</v>
      </c>
      <c r="P135" t="s">
        <v>105</v>
      </c>
      <c r="Q135" s="61">
        <f>M135*277.778</f>
        <v>17656680.791999999</v>
      </c>
      <c r="R135" s="21" t="s">
        <v>108</v>
      </c>
      <c r="S135" t="s">
        <v>292</v>
      </c>
      <c r="T135" t="s">
        <v>293</v>
      </c>
      <c r="U135" s="7" t="s">
        <v>732</v>
      </c>
      <c r="V135" t="s">
        <v>320</v>
      </c>
      <c r="W135" t="s">
        <v>320</v>
      </c>
      <c r="X135" t="s">
        <v>275</v>
      </c>
    </row>
    <row r="136" spans="1:24" ht="15" x14ac:dyDescent="0.2">
      <c r="A136" s="18" t="s">
        <v>284</v>
      </c>
      <c r="B136" s="18" t="s">
        <v>283</v>
      </c>
      <c r="C136" s="18" t="s">
        <v>285</v>
      </c>
      <c r="E136" s="5" t="str">
        <f t="shared" si="8"/>
        <v>2018-01-01</v>
      </c>
      <c r="F136" t="s">
        <v>36</v>
      </c>
      <c r="I136" t="s">
        <v>291</v>
      </c>
      <c r="J136">
        <v>209</v>
      </c>
      <c r="L136" t="s">
        <v>668</v>
      </c>
      <c r="M136" s="27">
        <v>65582</v>
      </c>
      <c r="O136" s="21" t="s">
        <v>814</v>
      </c>
      <c r="P136" t="s">
        <v>105</v>
      </c>
      <c r="Q136" s="61">
        <f>M136*277.778</f>
        <v>18217236.796</v>
      </c>
      <c r="R136" s="21" t="s">
        <v>108</v>
      </c>
      <c r="S136" t="s">
        <v>292</v>
      </c>
      <c r="T136" t="s">
        <v>293</v>
      </c>
      <c r="U136" s="7" t="s">
        <v>732</v>
      </c>
      <c r="V136" t="s">
        <v>320</v>
      </c>
      <c r="W136" t="s">
        <v>320</v>
      </c>
      <c r="X136" t="s">
        <v>275</v>
      </c>
    </row>
    <row r="137" spans="1:24" ht="15" x14ac:dyDescent="0.2">
      <c r="A137" s="18" t="s">
        <v>284</v>
      </c>
      <c r="B137" s="18" t="s">
        <v>283</v>
      </c>
      <c r="C137" s="18" t="s">
        <v>285</v>
      </c>
      <c r="E137" s="5" t="str">
        <f t="shared" si="8"/>
        <v>2019-01-01</v>
      </c>
      <c r="F137" t="s">
        <v>278</v>
      </c>
      <c r="I137" t="s">
        <v>291</v>
      </c>
      <c r="J137">
        <v>209</v>
      </c>
      <c r="L137" t="s">
        <v>668</v>
      </c>
      <c r="M137" s="27">
        <v>59182</v>
      </c>
      <c r="O137" s="21" t="s">
        <v>814</v>
      </c>
      <c r="P137" t="s">
        <v>105</v>
      </c>
      <c r="Q137" s="61">
        <f>M137*277.778</f>
        <v>16439457.596000001</v>
      </c>
      <c r="R137" s="21" t="s">
        <v>108</v>
      </c>
      <c r="S137" t="s">
        <v>292</v>
      </c>
      <c r="T137" t="s">
        <v>293</v>
      </c>
      <c r="U137" s="7" t="s">
        <v>732</v>
      </c>
      <c r="V137" t="s">
        <v>320</v>
      </c>
      <c r="W137" t="s">
        <v>320</v>
      </c>
      <c r="X137" t="s">
        <v>275</v>
      </c>
    </row>
    <row r="138" spans="1:24" ht="15" x14ac:dyDescent="0.2">
      <c r="A138" s="18" t="s">
        <v>265</v>
      </c>
      <c r="B138" s="18" t="s">
        <v>264</v>
      </c>
      <c r="C138" s="18" t="s">
        <v>266</v>
      </c>
      <c r="E138" s="5" t="str">
        <f t="shared" si="8"/>
        <v>2020-01-01</v>
      </c>
      <c r="F138" t="s">
        <v>270</v>
      </c>
      <c r="I138" t="s">
        <v>274</v>
      </c>
      <c r="J138">
        <v>3</v>
      </c>
      <c r="L138" s="19" t="s">
        <v>592</v>
      </c>
      <c r="M138" s="62">
        <v>32</v>
      </c>
      <c r="O138" s="21" t="s">
        <v>272</v>
      </c>
      <c r="P138" t="s">
        <v>591</v>
      </c>
      <c r="Q138" s="61">
        <f t="shared" ref="Q138:Q143" si="9">M138*277778</f>
        <v>8888896</v>
      </c>
      <c r="R138" s="21" t="s">
        <v>108</v>
      </c>
      <c r="S138" t="s">
        <v>276</v>
      </c>
      <c r="T138" t="s">
        <v>593</v>
      </c>
      <c r="U138" s="7" t="s">
        <v>732</v>
      </c>
      <c r="V138" t="s">
        <v>320</v>
      </c>
      <c r="W138" t="s">
        <v>320</v>
      </c>
      <c r="X138" t="s">
        <v>275</v>
      </c>
    </row>
    <row r="139" spans="1:24" ht="15" x14ac:dyDescent="0.2">
      <c r="A139" s="18" t="s">
        <v>265</v>
      </c>
      <c r="B139" s="18" t="s">
        <v>264</v>
      </c>
      <c r="C139" s="18" t="s">
        <v>266</v>
      </c>
      <c r="E139" s="5" t="str">
        <f t="shared" si="8"/>
        <v>2020-01-01</v>
      </c>
      <c r="F139" t="s">
        <v>270</v>
      </c>
      <c r="I139" t="s">
        <v>274</v>
      </c>
      <c r="J139">
        <v>3</v>
      </c>
      <c r="L139" s="19" t="s">
        <v>595</v>
      </c>
      <c r="M139" s="62">
        <v>0.04</v>
      </c>
      <c r="O139" s="21" t="s">
        <v>272</v>
      </c>
      <c r="P139" t="s">
        <v>594</v>
      </c>
      <c r="Q139" s="61">
        <f t="shared" si="9"/>
        <v>11111.12</v>
      </c>
      <c r="R139" s="21" t="s">
        <v>108</v>
      </c>
      <c r="S139" t="s">
        <v>276</v>
      </c>
      <c r="T139" t="s">
        <v>596</v>
      </c>
      <c r="U139" s="7" t="s">
        <v>732</v>
      </c>
      <c r="V139" t="s">
        <v>320</v>
      </c>
      <c r="W139" t="s">
        <v>320</v>
      </c>
      <c r="X139" t="s">
        <v>275</v>
      </c>
    </row>
    <row r="140" spans="1:24" ht="15" x14ac:dyDescent="0.2">
      <c r="A140" s="18" t="s">
        <v>265</v>
      </c>
      <c r="B140" s="18" t="s">
        <v>264</v>
      </c>
      <c r="C140" s="18" t="s">
        <v>266</v>
      </c>
      <c r="E140" s="5" t="str">
        <f t="shared" si="8"/>
        <v>2019-01-01</v>
      </c>
      <c r="F140" s="22" t="s">
        <v>278</v>
      </c>
      <c r="I140" t="s">
        <v>274</v>
      </c>
      <c r="J140">
        <v>3</v>
      </c>
      <c r="L140" s="19" t="s">
        <v>592</v>
      </c>
      <c r="M140" s="62">
        <v>31</v>
      </c>
      <c r="O140" s="21" t="s">
        <v>272</v>
      </c>
      <c r="P140" t="s">
        <v>591</v>
      </c>
      <c r="Q140" s="61">
        <f t="shared" si="9"/>
        <v>8611118</v>
      </c>
      <c r="R140" s="21" t="s">
        <v>108</v>
      </c>
      <c r="S140" t="s">
        <v>276</v>
      </c>
      <c r="T140" t="s">
        <v>593</v>
      </c>
      <c r="U140" s="7" t="s">
        <v>732</v>
      </c>
      <c r="V140" t="s">
        <v>320</v>
      </c>
      <c r="W140" t="s">
        <v>320</v>
      </c>
      <c r="X140" t="s">
        <v>275</v>
      </c>
    </row>
    <row r="141" spans="1:24" ht="15" x14ac:dyDescent="0.2">
      <c r="A141" s="18" t="s">
        <v>265</v>
      </c>
      <c r="B141" s="18" t="s">
        <v>264</v>
      </c>
      <c r="C141" s="18" t="s">
        <v>266</v>
      </c>
      <c r="E141" s="5" t="str">
        <f t="shared" si="8"/>
        <v>2019-01-01</v>
      </c>
      <c r="F141" s="22" t="s">
        <v>278</v>
      </c>
      <c r="I141" t="s">
        <v>274</v>
      </c>
      <c r="J141">
        <v>3</v>
      </c>
      <c r="L141" s="19" t="s">
        <v>595</v>
      </c>
      <c r="M141" s="62">
        <v>0.05</v>
      </c>
      <c r="O141" s="21" t="s">
        <v>272</v>
      </c>
      <c r="P141" t="s">
        <v>594</v>
      </c>
      <c r="Q141" s="61">
        <f t="shared" si="9"/>
        <v>13888.900000000001</v>
      </c>
      <c r="R141" s="21" t="s">
        <v>108</v>
      </c>
      <c r="S141" t="s">
        <v>276</v>
      </c>
      <c r="T141" t="s">
        <v>596</v>
      </c>
      <c r="U141" s="7" t="s">
        <v>732</v>
      </c>
      <c r="V141" t="s">
        <v>320</v>
      </c>
      <c r="W141" t="s">
        <v>320</v>
      </c>
      <c r="X141" t="s">
        <v>275</v>
      </c>
    </row>
    <row r="142" spans="1:24" ht="15" x14ac:dyDescent="0.2">
      <c r="A142" s="18" t="s">
        <v>265</v>
      </c>
      <c r="B142" s="18" t="s">
        <v>264</v>
      </c>
      <c r="C142" s="18" t="s">
        <v>266</v>
      </c>
      <c r="E142" s="5" t="str">
        <f t="shared" si="8"/>
        <v>2018-01-01</v>
      </c>
      <c r="F142" s="23" t="s">
        <v>36</v>
      </c>
      <c r="I142" t="s">
        <v>274</v>
      </c>
      <c r="J142">
        <v>3</v>
      </c>
      <c r="L142" s="19" t="s">
        <v>592</v>
      </c>
      <c r="M142" s="62">
        <v>31</v>
      </c>
      <c r="O142" s="21" t="s">
        <v>272</v>
      </c>
      <c r="P142" t="s">
        <v>591</v>
      </c>
      <c r="Q142" s="61">
        <f t="shared" si="9"/>
        <v>8611118</v>
      </c>
      <c r="R142" s="21" t="s">
        <v>108</v>
      </c>
      <c r="S142" t="s">
        <v>276</v>
      </c>
      <c r="T142" t="s">
        <v>593</v>
      </c>
      <c r="U142" s="7" t="s">
        <v>732</v>
      </c>
      <c r="V142" t="s">
        <v>320</v>
      </c>
      <c r="W142" t="s">
        <v>320</v>
      </c>
      <c r="X142" t="s">
        <v>275</v>
      </c>
    </row>
    <row r="143" spans="1:24" ht="15" x14ac:dyDescent="0.2">
      <c r="A143" s="18" t="s">
        <v>265</v>
      </c>
      <c r="B143" s="18" t="s">
        <v>264</v>
      </c>
      <c r="C143" s="18" t="s">
        <v>266</v>
      </c>
      <c r="E143" s="5" t="str">
        <f t="shared" si="8"/>
        <v>2018-01-01</v>
      </c>
      <c r="F143" s="23" t="s">
        <v>36</v>
      </c>
      <c r="I143" t="s">
        <v>274</v>
      </c>
      <c r="J143">
        <v>3</v>
      </c>
      <c r="L143" s="19" t="s">
        <v>595</v>
      </c>
      <c r="M143" s="62">
        <v>0.05</v>
      </c>
      <c r="O143" s="21" t="s">
        <v>272</v>
      </c>
      <c r="P143" t="s">
        <v>594</v>
      </c>
      <c r="Q143" s="61">
        <f t="shared" si="9"/>
        <v>13888.900000000001</v>
      </c>
      <c r="R143" s="21" t="s">
        <v>108</v>
      </c>
      <c r="S143" t="s">
        <v>276</v>
      </c>
      <c r="T143" t="s">
        <v>596</v>
      </c>
      <c r="U143" s="7" t="s">
        <v>732</v>
      </c>
      <c r="V143" t="s">
        <v>320</v>
      </c>
      <c r="W143" t="s">
        <v>320</v>
      </c>
      <c r="X143" t="s">
        <v>275</v>
      </c>
    </row>
  </sheetData>
  <sortState xmlns:xlrd2="http://schemas.microsoft.com/office/spreadsheetml/2017/richdata2" ref="A2:X143">
    <sortCondition ref="R1:R143"/>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F02F8-DBFB-0944-A9A6-36EB5F2F4BC4}">
  <dimension ref="A1:X111"/>
  <sheetViews>
    <sheetView zoomScale="150" zoomScaleNormal="150" workbookViewId="0">
      <pane ySplit="1" topLeftCell="A45" activePane="bottomLeft" state="frozen"/>
      <selection pane="bottomLeft" activeCell="E2" sqref="E2:E111"/>
    </sheetView>
  </sheetViews>
  <sheetFormatPr baseColWidth="10" defaultRowHeight="13" x14ac:dyDescent="0.15"/>
  <sheetData>
    <row r="1" spans="1:24" ht="42" x14ac:dyDescent="0.15">
      <c r="A1" s="2" t="s">
        <v>2</v>
      </c>
      <c r="B1" s="2" t="s">
        <v>1</v>
      </c>
      <c r="C1" s="2" t="s">
        <v>3</v>
      </c>
      <c r="D1" s="2" t="s">
        <v>8</v>
      </c>
      <c r="E1" s="2" t="s">
        <v>779</v>
      </c>
      <c r="F1" s="2" t="s">
        <v>778</v>
      </c>
      <c r="G1" s="2" t="s">
        <v>9</v>
      </c>
      <c r="H1" s="2" t="s">
        <v>780</v>
      </c>
      <c r="I1" s="2" t="s">
        <v>20</v>
      </c>
      <c r="J1" s="2" t="s">
        <v>21</v>
      </c>
      <c r="K1" s="2" t="s">
        <v>22</v>
      </c>
      <c r="L1" s="2" t="s">
        <v>10</v>
      </c>
      <c r="M1" s="56" t="s">
        <v>14</v>
      </c>
      <c r="N1" s="2" t="s">
        <v>15</v>
      </c>
      <c r="O1" s="2" t="s">
        <v>16</v>
      </c>
      <c r="P1" s="1" t="s">
        <v>0</v>
      </c>
      <c r="Q1" s="56" t="s">
        <v>17</v>
      </c>
      <c r="R1" s="2" t="s">
        <v>18</v>
      </c>
      <c r="S1" s="3" t="s">
        <v>24</v>
      </c>
      <c r="T1" s="3" t="s">
        <v>25</v>
      </c>
      <c r="U1" s="3" t="s">
        <v>19</v>
      </c>
      <c r="V1" s="3" t="s">
        <v>26</v>
      </c>
      <c r="W1" s="4" t="s">
        <v>27</v>
      </c>
      <c r="X1" s="2" t="s">
        <v>23</v>
      </c>
    </row>
    <row r="2" spans="1:24" x14ac:dyDescent="0.15">
      <c r="A2" s="6" t="s">
        <v>31</v>
      </c>
      <c r="B2" s="6" t="s">
        <v>30</v>
      </c>
      <c r="C2" s="6" t="s">
        <v>32</v>
      </c>
      <c r="D2" s="5"/>
      <c r="E2" s="5" t="str">
        <f t="shared" ref="E2:E33" si="0">_xlfn.CONCAT(SUBSTITUTE(F2,"FY","20"),"-01-01")</f>
        <v>2018-01-01</v>
      </c>
      <c r="F2" s="6" t="s">
        <v>36</v>
      </c>
      <c r="G2" s="5"/>
      <c r="H2" s="5"/>
      <c r="I2" s="6" t="s">
        <v>40</v>
      </c>
      <c r="J2" s="6">
        <v>2</v>
      </c>
      <c r="K2" s="6">
        <v>9</v>
      </c>
      <c r="L2" s="6" t="s">
        <v>220</v>
      </c>
      <c r="M2" s="57">
        <v>7202446</v>
      </c>
      <c r="N2" s="5"/>
      <c r="O2" s="6" t="s">
        <v>222</v>
      </c>
      <c r="P2" s="5" t="s">
        <v>219</v>
      </c>
      <c r="Q2" s="66">
        <f t="shared" ref="Q2:Q33" si="1">M2/1000</f>
        <v>7202.4459999999999</v>
      </c>
      <c r="R2" s="6" t="s">
        <v>782</v>
      </c>
      <c r="S2" s="6" t="s">
        <v>730</v>
      </c>
      <c r="T2" s="5" t="s">
        <v>223</v>
      </c>
      <c r="U2" s="7" t="s">
        <v>733</v>
      </c>
      <c r="V2" s="5" t="s">
        <v>320</v>
      </c>
      <c r="W2" s="5" t="s">
        <v>320</v>
      </c>
      <c r="X2" s="6" t="s">
        <v>41</v>
      </c>
    </row>
    <row r="3" spans="1:24" x14ac:dyDescent="0.15">
      <c r="A3" s="6" t="s">
        <v>31</v>
      </c>
      <c r="B3" s="6" t="s">
        <v>30</v>
      </c>
      <c r="C3" s="6" t="s">
        <v>32</v>
      </c>
      <c r="D3" s="5"/>
      <c r="E3" s="5" t="str">
        <f t="shared" si="0"/>
        <v>2018-01-01</v>
      </c>
      <c r="F3" s="6" t="s">
        <v>36</v>
      </c>
      <c r="G3" s="5"/>
      <c r="H3" s="5"/>
      <c r="I3" s="6" t="s">
        <v>40</v>
      </c>
      <c r="J3" s="6">
        <v>2</v>
      </c>
      <c r="K3" s="6">
        <v>9</v>
      </c>
      <c r="L3" s="6" t="s">
        <v>225</v>
      </c>
      <c r="M3" s="57">
        <v>3614312</v>
      </c>
      <c r="N3" s="5"/>
      <c r="O3" s="6" t="s">
        <v>222</v>
      </c>
      <c r="P3" s="5" t="s">
        <v>224</v>
      </c>
      <c r="Q3" s="66">
        <f t="shared" si="1"/>
        <v>3614.3119999999999</v>
      </c>
      <c r="R3" s="6" t="s">
        <v>782</v>
      </c>
      <c r="S3" s="6" t="s">
        <v>730</v>
      </c>
      <c r="T3" s="5" t="s">
        <v>226</v>
      </c>
      <c r="U3" s="7" t="s">
        <v>733</v>
      </c>
      <c r="V3" s="5" t="s">
        <v>320</v>
      </c>
      <c r="W3" s="5" t="s">
        <v>320</v>
      </c>
      <c r="X3" s="6" t="s">
        <v>41</v>
      </c>
    </row>
    <row r="4" spans="1:24" x14ac:dyDescent="0.15">
      <c r="A4" s="6" t="s">
        <v>31</v>
      </c>
      <c r="B4" s="6" t="s">
        <v>30</v>
      </c>
      <c r="C4" s="6" t="s">
        <v>32</v>
      </c>
      <c r="D4" s="5"/>
      <c r="E4" s="5" t="str">
        <f t="shared" si="0"/>
        <v>2018-01-01</v>
      </c>
      <c r="F4" s="6" t="s">
        <v>36</v>
      </c>
      <c r="G4" s="5"/>
      <c r="H4" s="5"/>
      <c r="I4" s="6" t="s">
        <v>40</v>
      </c>
      <c r="J4" s="6">
        <v>2</v>
      </c>
      <c r="K4" s="6">
        <v>9</v>
      </c>
      <c r="L4" s="6" t="s">
        <v>228</v>
      </c>
      <c r="M4" s="57">
        <v>3588134</v>
      </c>
      <c r="N4" s="5"/>
      <c r="O4" s="6" t="s">
        <v>222</v>
      </c>
      <c r="P4" s="5" t="s">
        <v>227</v>
      </c>
      <c r="Q4" s="66">
        <f t="shared" si="1"/>
        <v>3588.134</v>
      </c>
      <c r="R4" s="6" t="s">
        <v>782</v>
      </c>
      <c r="S4" s="6" t="s">
        <v>730</v>
      </c>
      <c r="T4" s="5"/>
      <c r="U4" s="6"/>
      <c r="V4" s="5" t="e">
        <v>#N/A</v>
      </c>
      <c r="W4" s="5" t="e">
        <v>#N/A</v>
      </c>
      <c r="X4" s="6" t="s">
        <v>41</v>
      </c>
    </row>
    <row r="5" spans="1:24" x14ac:dyDescent="0.15">
      <c r="A5" s="6" t="s">
        <v>31</v>
      </c>
      <c r="B5" s="6" t="s">
        <v>30</v>
      </c>
      <c r="C5" s="6" t="s">
        <v>32</v>
      </c>
      <c r="D5" s="6" t="s">
        <v>71</v>
      </c>
      <c r="E5" s="5" t="str">
        <f t="shared" si="0"/>
        <v>2018-01-01</v>
      </c>
      <c r="F5" s="6" t="s">
        <v>36</v>
      </c>
      <c r="G5" s="5"/>
      <c r="H5" s="5"/>
      <c r="I5" s="6" t="s">
        <v>40</v>
      </c>
      <c r="J5" s="6">
        <v>7</v>
      </c>
      <c r="K5" s="6">
        <v>13</v>
      </c>
      <c r="L5" s="6" t="s">
        <v>230</v>
      </c>
      <c r="M5" s="57">
        <v>7202446</v>
      </c>
      <c r="N5" s="5"/>
      <c r="O5" s="6" t="s">
        <v>222</v>
      </c>
      <c r="P5" s="5" t="s">
        <v>229</v>
      </c>
      <c r="Q5" s="66">
        <f t="shared" si="1"/>
        <v>7202.4459999999999</v>
      </c>
      <c r="R5" s="6" t="s">
        <v>782</v>
      </c>
      <c r="S5" s="6" t="s">
        <v>730</v>
      </c>
      <c r="T5" s="5"/>
      <c r="U5" s="6"/>
      <c r="V5" s="5" t="e">
        <v>#N/A</v>
      </c>
      <c r="W5" s="5" t="e">
        <v>#N/A</v>
      </c>
      <c r="X5" s="6" t="s">
        <v>41</v>
      </c>
    </row>
    <row r="6" spans="1:24" x14ac:dyDescent="0.15">
      <c r="A6" s="6" t="s">
        <v>31</v>
      </c>
      <c r="B6" s="6" t="s">
        <v>30</v>
      </c>
      <c r="C6" s="6" t="s">
        <v>32</v>
      </c>
      <c r="D6" s="6" t="s">
        <v>231</v>
      </c>
      <c r="E6" s="5" t="str">
        <f t="shared" si="0"/>
        <v>2018-01-01</v>
      </c>
      <c r="F6" s="6" t="s">
        <v>36</v>
      </c>
      <c r="G6" s="5"/>
      <c r="H6" s="5"/>
      <c r="I6" s="6" t="s">
        <v>40</v>
      </c>
      <c r="J6" s="6">
        <v>7</v>
      </c>
      <c r="K6" s="6">
        <v>13</v>
      </c>
      <c r="L6" s="6" t="s">
        <v>232</v>
      </c>
      <c r="M6" s="57">
        <v>6839293</v>
      </c>
      <c r="N6" s="5"/>
      <c r="O6" s="6" t="s">
        <v>222</v>
      </c>
      <c r="P6" s="5" t="s">
        <v>229</v>
      </c>
      <c r="Q6" s="66">
        <f t="shared" si="1"/>
        <v>6839.2929999999997</v>
      </c>
      <c r="R6" s="6" t="s">
        <v>782</v>
      </c>
      <c r="S6" s="6" t="s">
        <v>730</v>
      </c>
      <c r="T6" s="5"/>
      <c r="U6" s="6"/>
      <c r="V6" s="5" t="e">
        <v>#N/A</v>
      </c>
      <c r="W6" s="5" t="e">
        <v>#N/A</v>
      </c>
      <c r="X6" s="6" t="s">
        <v>41</v>
      </c>
    </row>
    <row r="7" spans="1:24" x14ac:dyDescent="0.15">
      <c r="A7" s="6" t="s">
        <v>31</v>
      </c>
      <c r="B7" s="6" t="s">
        <v>30</v>
      </c>
      <c r="C7" s="6" t="s">
        <v>32</v>
      </c>
      <c r="D7" s="6" t="s">
        <v>233</v>
      </c>
      <c r="E7" s="5" t="str">
        <f t="shared" si="0"/>
        <v>2018-01-01</v>
      </c>
      <c r="F7" s="6" t="s">
        <v>36</v>
      </c>
      <c r="G7" s="5"/>
      <c r="H7" s="5"/>
      <c r="I7" s="6" t="s">
        <v>40</v>
      </c>
      <c r="J7" s="6">
        <v>7</v>
      </c>
      <c r="K7" s="6">
        <v>13</v>
      </c>
      <c r="L7" s="6" t="s">
        <v>234</v>
      </c>
      <c r="M7" s="57">
        <v>0</v>
      </c>
      <c r="N7" s="5"/>
      <c r="O7" s="6" t="s">
        <v>222</v>
      </c>
      <c r="P7" s="5" t="s">
        <v>229</v>
      </c>
      <c r="Q7" s="66">
        <f t="shared" si="1"/>
        <v>0</v>
      </c>
      <c r="R7" s="6" t="s">
        <v>782</v>
      </c>
      <c r="S7" s="6" t="s">
        <v>730</v>
      </c>
      <c r="T7" s="5"/>
      <c r="U7" s="6"/>
      <c r="V7" s="5" t="e">
        <v>#N/A</v>
      </c>
      <c r="W7" s="5" t="e">
        <v>#N/A</v>
      </c>
      <c r="X7" s="6" t="s">
        <v>41</v>
      </c>
    </row>
    <row r="8" spans="1:24" x14ac:dyDescent="0.15">
      <c r="A8" s="6" t="s">
        <v>31</v>
      </c>
      <c r="B8" s="6" t="s">
        <v>30</v>
      </c>
      <c r="C8" s="6" t="s">
        <v>32</v>
      </c>
      <c r="D8" s="6" t="s">
        <v>235</v>
      </c>
      <c r="E8" s="5" t="str">
        <f t="shared" si="0"/>
        <v>2018-01-01</v>
      </c>
      <c r="F8" s="6" t="s">
        <v>36</v>
      </c>
      <c r="G8" s="5"/>
      <c r="H8" s="5"/>
      <c r="I8" s="6" t="s">
        <v>40</v>
      </c>
      <c r="J8" s="6">
        <v>7</v>
      </c>
      <c r="K8" s="6">
        <v>13</v>
      </c>
      <c r="L8" s="6" t="s">
        <v>236</v>
      </c>
      <c r="M8" s="57">
        <v>29140</v>
      </c>
      <c r="N8" s="5"/>
      <c r="O8" s="6" t="s">
        <v>222</v>
      </c>
      <c r="P8" s="5" t="s">
        <v>229</v>
      </c>
      <c r="Q8" s="66">
        <f t="shared" si="1"/>
        <v>29.14</v>
      </c>
      <c r="R8" s="6" t="s">
        <v>782</v>
      </c>
      <c r="S8" s="6" t="s">
        <v>730</v>
      </c>
      <c r="T8" s="5"/>
      <c r="U8" s="6"/>
      <c r="V8" s="5" t="e">
        <v>#N/A</v>
      </c>
      <c r="W8" s="5" t="e">
        <v>#N/A</v>
      </c>
      <c r="X8" s="6" t="s">
        <v>41</v>
      </c>
    </row>
    <row r="9" spans="1:24" x14ac:dyDescent="0.15">
      <c r="A9" s="6" t="s">
        <v>31</v>
      </c>
      <c r="B9" s="6" t="s">
        <v>30</v>
      </c>
      <c r="C9" s="6" t="s">
        <v>32</v>
      </c>
      <c r="D9" s="6" t="s">
        <v>237</v>
      </c>
      <c r="E9" s="5" t="str">
        <f t="shared" si="0"/>
        <v>2018-01-01</v>
      </c>
      <c r="F9" s="6" t="s">
        <v>36</v>
      </c>
      <c r="G9" s="5"/>
      <c r="H9" s="5"/>
      <c r="I9" s="6" t="s">
        <v>40</v>
      </c>
      <c r="J9" s="6">
        <v>7</v>
      </c>
      <c r="K9" s="6">
        <v>13</v>
      </c>
      <c r="L9" s="6" t="s">
        <v>238</v>
      </c>
      <c r="M9" s="57">
        <v>0</v>
      </c>
      <c r="N9" s="5"/>
      <c r="O9" s="6" t="s">
        <v>222</v>
      </c>
      <c r="P9" s="5" t="s">
        <v>229</v>
      </c>
      <c r="Q9" s="66">
        <f t="shared" si="1"/>
        <v>0</v>
      </c>
      <c r="R9" s="6" t="s">
        <v>782</v>
      </c>
      <c r="S9" s="6" t="s">
        <v>730</v>
      </c>
      <c r="T9" s="5"/>
      <c r="U9" s="6"/>
      <c r="V9" s="5" t="e">
        <v>#N/A</v>
      </c>
      <c r="W9" s="5" t="e">
        <v>#N/A</v>
      </c>
      <c r="X9" s="6" t="s">
        <v>41</v>
      </c>
    </row>
    <row r="10" spans="1:24" x14ac:dyDescent="0.15">
      <c r="A10" s="6" t="s">
        <v>31</v>
      </c>
      <c r="B10" s="6" t="s">
        <v>30</v>
      </c>
      <c r="C10" s="6" t="s">
        <v>32</v>
      </c>
      <c r="D10" s="6" t="s">
        <v>239</v>
      </c>
      <c r="E10" s="5" t="str">
        <f t="shared" si="0"/>
        <v>2018-01-01</v>
      </c>
      <c r="F10" s="6" t="s">
        <v>36</v>
      </c>
      <c r="G10" s="5"/>
      <c r="H10" s="5"/>
      <c r="I10" s="6" t="s">
        <v>40</v>
      </c>
      <c r="J10" s="6">
        <v>7</v>
      </c>
      <c r="K10" s="6">
        <v>13</v>
      </c>
      <c r="L10" s="6" t="s">
        <v>240</v>
      </c>
      <c r="M10" s="57">
        <v>39424</v>
      </c>
      <c r="N10" s="5"/>
      <c r="O10" s="6" t="s">
        <v>222</v>
      </c>
      <c r="P10" s="5" t="s">
        <v>229</v>
      </c>
      <c r="Q10" s="66">
        <f t="shared" si="1"/>
        <v>39.423999999999999</v>
      </c>
      <c r="R10" s="6" t="s">
        <v>782</v>
      </c>
      <c r="S10" s="6" t="s">
        <v>730</v>
      </c>
      <c r="T10" s="5"/>
      <c r="U10" s="6"/>
      <c r="V10" s="5" t="e">
        <v>#N/A</v>
      </c>
      <c r="W10" s="5" t="e">
        <v>#N/A</v>
      </c>
      <c r="X10" s="6" t="s">
        <v>41</v>
      </c>
    </row>
    <row r="11" spans="1:24" x14ac:dyDescent="0.15">
      <c r="A11" s="6" t="s">
        <v>31</v>
      </c>
      <c r="B11" s="6" t="s">
        <v>30</v>
      </c>
      <c r="C11" s="6" t="s">
        <v>32</v>
      </c>
      <c r="D11" s="6" t="s">
        <v>241</v>
      </c>
      <c r="E11" s="5" t="str">
        <f t="shared" si="0"/>
        <v>2018-01-01</v>
      </c>
      <c r="F11" s="6" t="s">
        <v>36</v>
      </c>
      <c r="G11" s="5"/>
      <c r="H11" s="5"/>
      <c r="I11" s="6" t="s">
        <v>40</v>
      </c>
      <c r="J11" s="6">
        <v>7</v>
      </c>
      <c r="K11" s="6">
        <v>13</v>
      </c>
      <c r="L11" s="6" t="s">
        <v>242</v>
      </c>
      <c r="M11" s="57">
        <v>294589</v>
      </c>
      <c r="N11" s="5"/>
      <c r="O11" s="6" t="s">
        <v>222</v>
      </c>
      <c r="P11" s="5" t="s">
        <v>229</v>
      </c>
      <c r="Q11" s="66">
        <f t="shared" si="1"/>
        <v>294.589</v>
      </c>
      <c r="R11" s="6" t="s">
        <v>782</v>
      </c>
      <c r="S11" s="6" t="s">
        <v>730</v>
      </c>
      <c r="T11" s="5"/>
      <c r="U11" s="6"/>
      <c r="V11" s="5" t="e">
        <v>#N/A</v>
      </c>
      <c r="W11" s="5" t="e">
        <v>#N/A</v>
      </c>
      <c r="X11" s="6" t="s">
        <v>41</v>
      </c>
    </row>
    <row r="12" spans="1:24" x14ac:dyDescent="0.15">
      <c r="A12" s="6" t="s">
        <v>31</v>
      </c>
      <c r="B12" s="6" t="s">
        <v>30</v>
      </c>
      <c r="C12" s="6" t="s">
        <v>32</v>
      </c>
      <c r="D12" s="6" t="s">
        <v>76</v>
      </c>
      <c r="E12" s="5" t="str">
        <f t="shared" si="0"/>
        <v>2018-01-01</v>
      </c>
      <c r="F12" s="6" t="s">
        <v>36</v>
      </c>
      <c r="G12" s="5"/>
      <c r="H12" s="5"/>
      <c r="I12" s="6" t="s">
        <v>40</v>
      </c>
      <c r="J12" s="6">
        <v>7</v>
      </c>
      <c r="K12" s="6">
        <v>13</v>
      </c>
      <c r="L12" s="6" t="s">
        <v>243</v>
      </c>
      <c r="M12" s="57">
        <v>1180130</v>
      </c>
      <c r="N12" s="5"/>
      <c r="O12" s="6" t="s">
        <v>222</v>
      </c>
      <c r="P12" s="5" t="s">
        <v>229</v>
      </c>
      <c r="Q12" s="66">
        <f t="shared" si="1"/>
        <v>1180.1300000000001</v>
      </c>
      <c r="R12" s="6" t="s">
        <v>782</v>
      </c>
      <c r="S12" s="6" t="s">
        <v>730</v>
      </c>
      <c r="T12" s="5"/>
      <c r="U12" s="6"/>
      <c r="V12" s="5" t="e">
        <v>#N/A</v>
      </c>
      <c r="W12" s="5" t="e">
        <v>#N/A</v>
      </c>
      <c r="X12" s="6" t="s">
        <v>41</v>
      </c>
    </row>
    <row r="13" spans="1:24" x14ac:dyDescent="0.15">
      <c r="A13" s="6" t="s">
        <v>31</v>
      </c>
      <c r="B13" s="6" t="s">
        <v>30</v>
      </c>
      <c r="C13" s="6" t="s">
        <v>32</v>
      </c>
      <c r="D13" s="6" t="s">
        <v>78</v>
      </c>
      <c r="E13" s="5" t="str">
        <f t="shared" si="0"/>
        <v>2018-01-01</v>
      </c>
      <c r="F13" s="6" t="s">
        <v>36</v>
      </c>
      <c r="G13" s="5"/>
      <c r="H13" s="5"/>
      <c r="I13" s="6" t="s">
        <v>40</v>
      </c>
      <c r="J13" s="6">
        <v>7</v>
      </c>
      <c r="K13" s="6">
        <v>13</v>
      </c>
      <c r="L13" s="6" t="s">
        <v>244</v>
      </c>
      <c r="M13" s="57">
        <v>850909</v>
      </c>
      <c r="N13" s="5"/>
      <c r="O13" s="6" t="s">
        <v>222</v>
      </c>
      <c r="P13" s="5" t="s">
        <v>229</v>
      </c>
      <c r="Q13" s="66">
        <f t="shared" si="1"/>
        <v>850.90899999999999</v>
      </c>
      <c r="R13" s="6" t="s">
        <v>782</v>
      </c>
      <c r="S13" s="6" t="s">
        <v>730</v>
      </c>
      <c r="T13" s="5"/>
      <c r="U13" s="6"/>
      <c r="V13" s="5" t="e">
        <v>#N/A</v>
      </c>
      <c r="W13" s="5" t="e">
        <v>#N/A</v>
      </c>
      <c r="X13" s="6" t="s">
        <v>41</v>
      </c>
    </row>
    <row r="14" spans="1:24" x14ac:dyDescent="0.15">
      <c r="A14" s="6" t="s">
        <v>31</v>
      </c>
      <c r="B14" s="6" t="s">
        <v>30</v>
      </c>
      <c r="C14" s="6" t="s">
        <v>32</v>
      </c>
      <c r="D14" s="6" t="s">
        <v>80</v>
      </c>
      <c r="E14" s="5" t="str">
        <f t="shared" si="0"/>
        <v>2018-01-01</v>
      </c>
      <c r="F14" s="6" t="s">
        <v>36</v>
      </c>
      <c r="G14" s="5"/>
      <c r="H14" s="5"/>
      <c r="I14" s="6" t="s">
        <v>40</v>
      </c>
      <c r="J14" s="6">
        <v>7</v>
      </c>
      <c r="K14" s="6">
        <v>13</v>
      </c>
      <c r="L14" s="6" t="s">
        <v>245</v>
      </c>
      <c r="M14" s="57">
        <v>114575</v>
      </c>
      <c r="N14" s="5"/>
      <c r="O14" s="6" t="s">
        <v>222</v>
      </c>
      <c r="P14" s="5" t="s">
        <v>229</v>
      </c>
      <c r="Q14" s="66">
        <f t="shared" si="1"/>
        <v>114.575</v>
      </c>
      <c r="R14" s="6" t="s">
        <v>782</v>
      </c>
      <c r="S14" s="6" t="s">
        <v>730</v>
      </c>
      <c r="T14" s="5"/>
      <c r="U14" s="6"/>
      <c r="V14" s="5" t="e">
        <v>#N/A</v>
      </c>
      <c r="W14" s="5" t="e">
        <v>#N/A</v>
      </c>
      <c r="X14" s="6" t="s">
        <v>41</v>
      </c>
    </row>
    <row r="15" spans="1:24" x14ac:dyDescent="0.15">
      <c r="A15" s="6" t="s">
        <v>31</v>
      </c>
      <c r="B15" s="6" t="s">
        <v>30</v>
      </c>
      <c r="C15" s="6" t="s">
        <v>32</v>
      </c>
      <c r="D15" s="6" t="s">
        <v>95</v>
      </c>
      <c r="E15" s="5" t="str">
        <f t="shared" si="0"/>
        <v>2018-01-01</v>
      </c>
      <c r="F15" s="6" t="s">
        <v>36</v>
      </c>
      <c r="G15" s="5"/>
      <c r="H15" s="5"/>
      <c r="I15" s="6" t="s">
        <v>40</v>
      </c>
      <c r="J15" s="6">
        <v>7</v>
      </c>
      <c r="K15" s="6">
        <v>13</v>
      </c>
      <c r="L15" s="6" t="s">
        <v>246</v>
      </c>
      <c r="M15" s="57">
        <v>5056832</v>
      </c>
      <c r="N15" s="5"/>
      <c r="O15" s="6" t="s">
        <v>222</v>
      </c>
      <c r="P15" s="5" t="s">
        <v>229</v>
      </c>
      <c r="Q15" s="66">
        <f t="shared" si="1"/>
        <v>5056.8320000000003</v>
      </c>
      <c r="R15" s="6" t="s">
        <v>782</v>
      </c>
      <c r="S15" s="6" t="s">
        <v>730</v>
      </c>
      <c r="T15" s="5"/>
      <c r="U15" s="6"/>
      <c r="V15" s="5" t="e">
        <v>#N/A</v>
      </c>
      <c r="W15" s="5" t="e">
        <v>#N/A</v>
      </c>
      <c r="X15" s="6" t="s">
        <v>41</v>
      </c>
    </row>
    <row r="16" spans="1:24" x14ac:dyDescent="0.15">
      <c r="A16" s="6" t="s">
        <v>31</v>
      </c>
      <c r="B16" s="6" t="s">
        <v>30</v>
      </c>
      <c r="C16" s="6" t="s">
        <v>32</v>
      </c>
      <c r="D16" s="6" t="s">
        <v>71</v>
      </c>
      <c r="E16" s="5" t="str">
        <f t="shared" si="0"/>
        <v>2018-01-01</v>
      </c>
      <c r="F16" s="6" t="s">
        <v>36</v>
      </c>
      <c r="G16" s="5"/>
      <c r="H16" s="5"/>
      <c r="I16" s="6" t="s">
        <v>40</v>
      </c>
      <c r="J16" s="6">
        <v>7</v>
      </c>
      <c r="K16" s="6">
        <v>13</v>
      </c>
      <c r="L16" s="6" t="s">
        <v>248</v>
      </c>
      <c r="M16" s="57">
        <v>3614312</v>
      </c>
      <c r="N16" s="5"/>
      <c r="O16" s="6" t="s">
        <v>222</v>
      </c>
      <c r="P16" s="5" t="s">
        <v>247</v>
      </c>
      <c r="Q16" s="66">
        <f t="shared" si="1"/>
        <v>3614.3119999999999</v>
      </c>
      <c r="R16" s="6" t="s">
        <v>782</v>
      </c>
      <c r="S16" s="6" t="s">
        <v>730</v>
      </c>
      <c r="T16" s="5"/>
      <c r="U16" s="6"/>
      <c r="V16" s="5" t="e">
        <v>#N/A</v>
      </c>
      <c r="W16" s="5" t="e">
        <v>#N/A</v>
      </c>
      <c r="X16" s="6" t="s">
        <v>41</v>
      </c>
    </row>
    <row r="17" spans="1:24" x14ac:dyDescent="0.15">
      <c r="A17" s="6" t="s">
        <v>31</v>
      </c>
      <c r="B17" s="6" t="s">
        <v>30</v>
      </c>
      <c r="C17" s="6" t="s">
        <v>32</v>
      </c>
      <c r="D17" s="6" t="s">
        <v>231</v>
      </c>
      <c r="E17" s="5" t="str">
        <f t="shared" si="0"/>
        <v>2018-01-01</v>
      </c>
      <c r="F17" s="6" t="s">
        <v>36</v>
      </c>
      <c r="G17" s="5"/>
      <c r="H17" s="5"/>
      <c r="I17" s="6" t="s">
        <v>40</v>
      </c>
      <c r="J17" s="6">
        <v>7</v>
      </c>
      <c r="K17" s="6">
        <v>13</v>
      </c>
      <c r="L17" s="6" t="s">
        <v>249</v>
      </c>
      <c r="M17" s="57">
        <v>3439010</v>
      </c>
      <c r="N17" s="5"/>
      <c r="O17" s="6" t="s">
        <v>222</v>
      </c>
      <c r="P17" s="5" t="s">
        <v>247</v>
      </c>
      <c r="Q17" s="66">
        <f t="shared" si="1"/>
        <v>3439.01</v>
      </c>
      <c r="R17" s="6" t="s">
        <v>782</v>
      </c>
      <c r="S17" s="6" t="s">
        <v>730</v>
      </c>
      <c r="T17" s="5"/>
      <c r="U17" s="6"/>
      <c r="V17" s="5" t="e">
        <v>#N/A</v>
      </c>
      <c r="W17" s="5" t="e">
        <v>#N/A</v>
      </c>
      <c r="X17" s="6" t="s">
        <v>41</v>
      </c>
    </row>
    <row r="18" spans="1:24" x14ac:dyDescent="0.15">
      <c r="A18" s="6" t="s">
        <v>31</v>
      </c>
      <c r="B18" s="6" t="s">
        <v>30</v>
      </c>
      <c r="C18" s="6" t="s">
        <v>32</v>
      </c>
      <c r="D18" s="6" t="s">
        <v>233</v>
      </c>
      <c r="E18" s="5" t="str">
        <f t="shared" si="0"/>
        <v>2018-01-01</v>
      </c>
      <c r="F18" s="6" t="s">
        <v>36</v>
      </c>
      <c r="G18" s="5"/>
      <c r="H18" s="5"/>
      <c r="I18" s="6" t="s">
        <v>40</v>
      </c>
      <c r="J18" s="6">
        <v>7</v>
      </c>
      <c r="K18" s="6">
        <v>13</v>
      </c>
      <c r="L18" s="6" t="s">
        <v>250</v>
      </c>
      <c r="M18" s="57">
        <v>0</v>
      </c>
      <c r="N18" s="5"/>
      <c r="O18" s="6" t="s">
        <v>222</v>
      </c>
      <c r="P18" s="5" t="s">
        <v>247</v>
      </c>
      <c r="Q18" s="66">
        <f t="shared" si="1"/>
        <v>0</v>
      </c>
      <c r="R18" s="6" t="s">
        <v>782</v>
      </c>
      <c r="S18" s="6" t="s">
        <v>730</v>
      </c>
      <c r="T18" s="5"/>
      <c r="U18" s="6"/>
      <c r="V18" s="5" t="e">
        <v>#N/A</v>
      </c>
      <c r="W18" s="5" t="e">
        <v>#N/A</v>
      </c>
      <c r="X18" s="6" t="s">
        <v>41</v>
      </c>
    </row>
    <row r="19" spans="1:24" x14ac:dyDescent="0.15">
      <c r="A19" s="6" t="s">
        <v>31</v>
      </c>
      <c r="B19" s="6" t="s">
        <v>30</v>
      </c>
      <c r="C19" s="6" t="s">
        <v>32</v>
      </c>
      <c r="D19" s="6" t="s">
        <v>235</v>
      </c>
      <c r="E19" s="5" t="str">
        <f t="shared" si="0"/>
        <v>2018-01-01</v>
      </c>
      <c r="F19" s="6" t="s">
        <v>36</v>
      </c>
      <c r="G19" s="5"/>
      <c r="H19" s="5"/>
      <c r="I19" s="6" t="s">
        <v>40</v>
      </c>
      <c r="J19" s="6">
        <v>7</v>
      </c>
      <c r="K19" s="6">
        <v>13</v>
      </c>
      <c r="L19" s="6" t="s">
        <v>251</v>
      </c>
      <c r="M19" s="57">
        <v>4020</v>
      </c>
      <c r="N19" s="5"/>
      <c r="O19" s="6" t="s">
        <v>222</v>
      </c>
      <c r="P19" s="5" t="s">
        <v>247</v>
      </c>
      <c r="Q19" s="66">
        <f t="shared" si="1"/>
        <v>4.0199999999999996</v>
      </c>
      <c r="R19" s="6" t="s">
        <v>782</v>
      </c>
      <c r="S19" s="6" t="s">
        <v>730</v>
      </c>
      <c r="T19" s="5"/>
      <c r="U19" s="6"/>
      <c r="V19" s="5" t="e">
        <v>#N/A</v>
      </c>
      <c r="W19" s="5" t="e">
        <v>#N/A</v>
      </c>
      <c r="X19" s="6" t="s">
        <v>41</v>
      </c>
    </row>
    <row r="20" spans="1:24" x14ac:dyDescent="0.15">
      <c r="A20" s="6" t="s">
        <v>31</v>
      </c>
      <c r="B20" s="6" t="s">
        <v>30</v>
      </c>
      <c r="C20" s="6" t="s">
        <v>32</v>
      </c>
      <c r="D20" s="6" t="s">
        <v>237</v>
      </c>
      <c r="E20" s="5" t="str">
        <f t="shared" si="0"/>
        <v>2018-01-01</v>
      </c>
      <c r="F20" s="6" t="s">
        <v>36</v>
      </c>
      <c r="G20" s="5"/>
      <c r="H20" s="5"/>
      <c r="I20" s="6" t="s">
        <v>40</v>
      </c>
      <c r="J20" s="6">
        <v>7</v>
      </c>
      <c r="K20" s="6">
        <v>13</v>
      </c>
      <c r="L20" s="6" t="s">
        <v>252</v>
      </c>
      <c r="M20" s="57">
        <v>0</v>
      </c>
      <c r="N20" s="5"/>
      <c r="O20" s="6" t="s">
        <v>222</v>
      </c>
      <c r="P20" s="5" t="s">
        <v>247</v>
      </c>
      <c r="Q20" s="66">
        <f t="shared" si="1"/>
        <v>0</v>
      </c>
      <c r="R20" s="6" t="s">
        <v>782</v>
      </c>
      <c r="S20" s="6" t="s">
        <v>730</v>
      </c>
      <c r="T20" s="5"/>
      <c r="U20" s="6"/>
      <c r="V20" s="5" t="e">
        <v>#N/A</v>
      </c>
      <c r="W20" s="5" t="e">
        <v>#N/A</v>
      </c>
      <c r="X20" s="6" t="s">
        <v>41</v>
      </c>
    </row>
    <row r="21" spans="1:24" x14ac:dyDescent="0.15">
      <c r="A21" s="6" t="s">
        <v>31</v>
      </c>
      <c r="B21" s="6" t="s">
        <v>30</v>
      </c>
      <c r="C21" s="6" t="s">
        <v>32</v>
      </c>
      <c r="D21" s="6" t="s">
        <v>239</v>
      </c>
      <c r="E21" s="5" t="str">
        <f t="shared" si="0"/>
        <v>2018-01-01</v>
      </c>
      <c r="F21" s="6" t="s">
        <v>36</v>
      </c>
      <c r="G21" s="5"/>
      <c r="H21" s="5"/>
      <c r="I21" s="6" t="s">
        <v>40</v>
      </c>
      <c r="J21" s="6">
        <v>7</v>
      </c>
      <c r="K21" s="6">
        <v>13</v>
      </c>
      <c r="L21" s="6" t="s">
        <v>253</v>
      </c>
      <c r="M21" s="57">
        <v>7389</v>
      </c>
      <c r="N21" s="5"/>
      <c r="O21" s="6" t="s">
        <v>222</v>
      </c>
      <c r="P21" s="5" t="s">
        <v>247</v>
      </c>
      <c r="Q21" s="66">
        <f t="shared" si="1"/>
        <v>7.3890000000000002</v>
      </c>
      <c r="R21" s="6" t="s">
        <v>782</v>
      </c>
      <c r="S21" s="6" t="s">
        <v>730</v>
      </c>
      <c r="T21" s="5"/>
      <c r="U21" s="6"/>
      <c r="V21" s="5" t="e">
        <v>#N/A</v>
      </c>
      <c r="W21" s="5" t="e">
        <v>#N/A</v>
      </c>
      <c r="X21" s="6" t="s">
        <v>41</v>
      </c>
    </row>
    <row r="22" spans="1:24" x14ac:dyDescent="0.15">
      <c r="A22" s="6" t="s">
        <v>31</v>
      </c>
      <c r="B22" s="6" t="s">
        <v>30</v>
      </c>
      <c r="C22" s="6" t="s">
        <v>32</v>
      </c>
      <c r="D22" s="6" t="s">
        <v>241</v>
      </c>
      <c r="E22" s="5" t="str">
        <f t="shared" si="0"/>
        <v>2018-01-01</v>
      </c>
      <c r="F22" s="6" t="s">
        <v>36</v>
      </c>
      <c r="G22" s="5"/>
      <c r="H22" s="5"/>
      <c r="I22" s="6" t="s">
        <v>40</v>
      </c>
      <c r="J22" s="6">
        <v>7</v>
      </c>
      <c r="K22" s="6">
        <v>13</v>
      </c>
      <c r="L22" s="6" t="s">
        <v>254</v>
      </c>
      <c r="M22" s="57">
        <v>163893</v>
      </c>
      <c r="N22" s="5"/>
      <c r="O22" s="6" t="s">
        <v>222</v>
      </c>
      <c r="P22" s="5" t="s">
        <v>247</v>
      </c>
      <c r="Q22" s="66">
        <f t="shared" si="1"/>
        <v>163.893</v>
      </c>
      <c r="R22" s="6" t="s">
        <v>782</v>
      </c>
      <c r="S22" s="6" t="s">
        <v>730</v>
      </c>
      <c r="T22" s="5"/>
      <c r="U22" s="6"/>
      <c r="V22" s="5" t="e">
        <v>#N/A</v>
      </c>
      <c r="W22" s="5" t="e">
        <v>#N/A</v>
      </c>
      <c r="X22" s="6" t="s">
        <v>41</v>
      </c>
    </row>
    <row r="23" spans="1:24" x14ac:dyDescent="0.15">
      <c r="A23" s="6" t="s">
        <v>31</v>
      </c>
      <c r="B23" s="6" t="s">
        <v>30</v>
      </c>
      <c r="C23" s="6" t="s">
        <v>32</v>
      </c>
      <c r="D23" s="6" t="s">
        <v>76</v>
      </c>
      <c r="E23" s="5" t="str">
        <f t="shared" si="0"/>
        <v>2018-01-01</v>
      </c>
      <c r="F23" s="6" t="s">
        <v>36</v>
      </c>
      <c r="G23" s="5"/>
      <c r="H23" s="5"/>
      <c r="I23" s="6" t="s">
        <v>40</v>
      </c>
      <c r="J23" s="6">
        <v>7</v>
      </c>
      <c r="K23" s="6">
        <v>13</v>
      </c>
      <c r="L23" s="6" t="s">
        <v>255</v>
      </c>
      <c r="M23" s="57">
        <v>594846</v>
      </c>
      <c r="N23" s="5"/>
      <c r="O23" s="6" t="s">
        <v>222</v>
      </c>
      <c r="P23" s="5" t="s">
        <v>247</v>
      </c>
      <c r="Q23" s="66">
        <f t="shared" si="1"/>
        <v>594.846</v>
      </c>
      <c r="R23" s="6" t="s">
        <v>782</v>
      </c>
      <c r="S23" s="6" t="s">
        <v>730</v>
      </c>
      <c r="T23" s="5"/>
      <c r="U23" s="6"/>
      <c r="V23" s="5" t="e">
        <v>#N/A</v>
      </c>
      <c r="W23" s="5" t="e">
        <v>#N/A</v>
      </c>
      <c r="X23" s="6" t="s">
        <v>41</v>
      </c>
    </row>
    <row r="24" spans="1:24" x14ac:dyDescent="0.15">
      <c r="A24" s="6" t="s">
        <v>31</v>
      </c>
      <c r="B24" s="6" t="s">
        <v>30</v>
      </c>
      <c r="C24" s="6" t="s">
        <v>32</v>
      </c>
      <c r="D24" s="6" t="s">
        <v>78</v>
      </c>
      <c r="E24" s="5" t="str">
        <f t="shared" si="0"/>
        <v>2018-01-01</v>
      </c>
      <c r="F24" s="6" t="s">
        <v>36</v>
      </c>
      <c r="G24" s="5"/>
      <c r="H24" s="5"/>
      <c r="I24" s="6" t="s">
        <v>40</v>
      </c>
      <c r="J24" s="6">
        <v>7</v>
      </c>
      <c r="K24" s="6">
        <v>13</v>
      </c>
      <c r="L24" s="6" t="s">
        <v>256</v>
      </c>
      <c r="M24" s="57">
        <v>383178</v>
      </c>
      <c r="N24" s="5"/>
      <c r="O24" s="6" t="s">
        <v>222</v>
      </c>
      <c r="P24" s="5" t="s">
        <v>247</v>
      </c>
      <c r="Q24" s="66">
        <f t="shared" si="1"/>
        <v>383.178</v>
      </c>
      <c r="R24" s="6" t="s">
        <v>782</v>
      </c>
      <c r="S24" s="6" t="s">
        <v>730</v>
      </c>
      <c r="T24" s="5"/>
      <c r="U24" s="6"/>
      <c r="V24" s="5" t="e">
        <v>#N/A</v>
      </c>
      <c r="W24" s="5" t="e">
        <v>#N/A</v>
      </c>
      <c r="X24" s="6" t="s">
        <v>41</v>
      </c>
    </row>
    <row r="25" spans="1:24" x14ac:dyDescent="0.15">
      <c r="A25" s="6" t="s">
        <v>31</v>
      </c>
      <c r="B25" s="6" t="s">
        <v>30</v>
      </c>
      <c r="C25" s="6" t="s">
        <v>32</v>
      </c>
      <c r="D25" s="6" t="s">
        <v>80</v>
      </c>
      <c r="E25" s="5" t="str">
        <f t="shared" si="0"/>
        <v>2018-01-01</v>
      </c>
      <c r="F25" s="6" t="s">
        <v>36</v>
      </c>
      <c r="G25" s="5"/>
      <c r="H25" s="5"/>
      <c r="I25" s="6" t="s">
        <v>40</v>
      </c>
      <c r="J25" s="6">
        <v>7</v>
      </c>
      <c r="K25" s="6">
        <v>13</v>
      </c>
      <c r="L25" s="6" t="s">
        <v>257</v>
      </c>
      <c r="M25" s="57">
        <v>66374</v>
      </c>
      <c r="N25" s="5"/>
      <c r="O25" s="6" t="s">
        <v>222</v>
      </c>
      <c r="P25" s="5" t="s">
        <v>247</v>
      </c>
      <c r="Q25" s="66">
        <f t="shared" si="1"/>
        <v>66.373999999999995</v>
      </c>
      <c r="R25" s="6" t="s">
        <v>782</v>
      </c>
      <c r="S25" s="6" t="s">
        <v>730</v>
      </c>
      <c r="T25" s="5"/>
      <c r="U25" s="6"/>
      <c r="V25" s="5" t="e">
        <v>#N/A</v>
      </c>
      <c r="W25" s="5" t="e">
        <v>#N/A</v>
      </c>
      <c r="X25" s="6" t="s">
        <v>41</v>
      </c>
    </row>
    <row r="26" spans="1:24" x14ac:dyDescent="0.15">
      <c r="A26" s="6" t="s">
        <v>31</v>
      </c>
      <c r="B26" s="6" t="s">
        <v>30</v>
      </c>
      <c r="C26" s="6" t="s">
        <v>32</v>
      </c>
      <c r="D26" s="6" t="s">
        <v>95</v>
      </c>
      <c r="E26" s="5" t="str">
        <f t="shared" si="0"/>
        <v>2018-01-01</v>
      </c>
      <c r="F26" s="6" t="s">
        <v>36</v>
      </c>
      <c r="G26" s="5"/>
      <c r="H26" s="5"/>
      <c r="I26" s="6" t="s">
        <v>40</v>
      </c>
      <c r="J26" s="6">
        <v>7</v>
      </c>
      <c r="K26" s="6">
        <v>13</v>
      </c>
      <c r="L26" s="6" t="s">
        <v>258</v>
      </c>
      <c r="M26" s="57">
        <v>2569914</v>
      </c>
      <c r="N26" s="5"/>
      <c r="O26" s="6" t="s">
        <v>222</v>
      </c>
      <c r="P26" s="5" t="s">
        <v>247</v>
      </c>
      <c r="Q26" s="66">
        <f t="shared" si="1"/>
        <v>2569.9140000000002</v>
      </c>
      <c r="R26" s="6" t="s">
        <v>782</v>
      </c>
      <c r="S26" s="6" t="s">
        <v>730</v>
      </c>
      <c r="T26" s="5"/>
      <c r="U26" s="6"/>
      <c r="V26" s="5" t="e">
        <v>#N/A</v>
      </c>
      <c r="W26" s="5" t="e">
        <v>#N/A</v>
      </c>
      <c r="X26" s="6" t="s">
        <v>41</v>
      </c>
    </row>
    <row r="27" spans="1:24" x14ac:dyDescent="0.15">
      <c r="A27" s="6" t="s">
        <v>31</v>
      </c>
      <c r="B27" s="6" t="s">
        <v>30</v>
      </c>
      <c r="C27" s="6" t="s">
        <v>32</v>
      </c>
      <c r="D27" s="6" t="s">
        <v>71</v>
      </c>
      <c r="E27" s="5" t="str">
        <f t="shared" si="0"/>
        <v>2018-01-01</v>
      </c>
      <c r="F27" s="6" t="s">
        <v>36</v>
      </c>
      <c r="G27" s="5"/>
      <c r="H27" s="5"/>
      <c r="I27" s="6" t="s">
        <v>40</v>
      </c>
      <c r="J27" s="6">
        <v>7</v>
      </c>
      <c r="K27" s="6">
        <v>13</v>
      </c>
      <c r="L27" s="6" t="s">
        <v>259</v>
      </c>
      <c r="M27" s="57">
        <v>3588134</v>
      </c>
      <c r="N27" s="5"/>
      <c r="O27" s="6" t="s">
        <v>222</v>
      </c>
      <c r="P27" s="5" t="s">
        <v>227</v>
      </c>
      <c r="Q27" s="66">
        <f t="shared" si="1"/>
        <v>3588.134</v>
      </c>
      <c r="R27" s="6" t="s">
        <v>782</v>
      </c>
      <c r="S27" s="6" t="s">
        <v>730</v>
      </c>
      <c r="T27" s="5"/>
      <c r="U27" s="6"/>
      <c r="V27" s="5" t="e">
        <v>#N/A</v>
      </c>
      <c r="W27" s="5" t="e">
        <v>#N/A</v>
      </c>
      <c r="X27" s="6" t="s">
        <v>41</v>
      </c>
    </row>
    <row r="28" spans="1:24" x14ac:dyDescent="0.15">
      <c r="A28" s="6" t="s">
        <v>31</v>
      </c>
      <c r="B28" s="6" t="s">
        <v>30</v>
      </c>
      <c r="C28" s="6" t="s">
        <v>32</v>
      </c>
      <c r="D28" s="6" t="s">
        <v>76</v>
      </c>
      <c r="E28" s="5" t="str">
        <f t="shared" si="0"/>
        <v>2018-01-01</v>
      </c>
      <c r="F28" s="6" t="s">
        <v>36</v>
      </c>
      <c r="G28" s="5"/>
      <c r="H28" s="5"/>
      <c r="I28" s="6" t="s">
        <v>40</v>
      </c>
      <c r="J28" s="6">
        <v>7</v>
      </c>
      <c r="K28" s="6">
        <v>13</v>
      </c>
      <c r="L28" s="6" t="s">
        <v>260</v>
      </c>
      <c r="M28" s="57">
        <v>585283</v>
      </c>
      <c r="N28" s="5"/>
      <c r="O28" s="6" t="s">
        <v>222</v>
      </c>
      <c r="P28" s="5" t="s">
        <v>227</v>
      </c>
      <c r="Q28" s="66">
        <f t="shared" si="1"/>
        <v>585.28300000000002</v>
      </c>
      <c r="R28" s="6" t="s">
        <v>782</v>
      </c>
      <c r="S28" s="6" t="s">
        <v>730</v>
      </c>
      <c r="T28" s="5"/>
      <c r="U28" s="6"/>
      <c r="V28" s="5" t="e">
        <v>#N/A</v>
      </c>
      <c r="W28" s="5" t="e">
        <v>#N/A</v>
      </c>
      <c r="X28" s="6" t="s">
        <v>41</v>
      </c>
    </row>
    <row r="29" spans="1:24" x14ac:dyDescent="0.15">
      <c r="A29" s="6" t="s">
        <v>31</v>
      </c>
      <c r="B29" s="6" t="s">
        <v>30</v>
      </c>
      <c r="C29" s="6" t="s">
        <v>32</v>
      </c>
      <c r="D29" s="6" t="s">
        <v>78</v>
      </c>
      <c r="E29" s="5" t="str">
        <f t="shared" si="0"/>
        <v>2018-01-01</v>
      </c>
      <c r="F29" s="6" t="s">
        <v>36</v>
      </c>
      <c r="G29" s="5"/>
      <c r="H29" s="5"/>
      <c r="I29" s="6" t="s">
        <v>40</v>
      </c>
      <c r="J29" s="6">
        <v>7</v>
      </c>
      <c r="K29" s="6">
        <v>13</v>
      </c>
      <c r="L29" s="6" t="s">
        <v>261</v>
      </c>
      <c r="M29" s="57">
        <v>467731</v>
      </c>
      <c r="N29" s="5"/>
      <c r="O29" s="6" t="s">
        <v>222</v>
      </c>
      <c r="P29" s="5" t="s">
        <v>227</v>
      </c>
      <c r="Q29" s="66">
        <f t="shared" si="1"/>
        <v>467.73099999999999</v>
      </c>
      <c r="R29" s="6" t="s">
        <v>782</v>
      </c>
      <c r="S29" s="6" t="s">
        <v>730</v>
      </c>
      <c r="T29" s="5"/>
      <c r="U29" s="6"/>
      <c r="V29" s="5" t="e">
        <v>#N/A</v>
      </c>
      <c r="W29" s="5" t="e">
        <v>#N/A</v>
      </c>
      <c r="X29" s="6" t="s">
        <v>41</v>
      </c>
    </row>
    <row r="30" spans="1:24" x14ac:dyDescent="0.15">
      <c r="A30" s="6" t="s">
        <v>31</v>
      </c>
      <c r="B30" s="6" t="s">
        <v>30</v>
      </c>
      <c r="C30" s="6" t="s">
        <v>32</v>
      </c>
      <c r="D30" s="6" t="s">
        <v>80</v>
      </c>
      <c r="E30" s="5" t="str">
        <f t="shared" si="0"/>
        <v>2018-01-01</v>
      </c>
      <c r="F30" s="6" t="s">
        <v>36</v>
      </c>
      <c r="G30" s="5"/>
      <c r="H30" s="5"/>
      <c r="I30" s="6" t="s">
        <v>40</v>
      </c>
      <c r="J30" s="6">
        <v>7</v>
      </c>
      <c r="K30" s="6">
        <v>13</v>
      </c>
      <c r="L30" s="6" t="s">
        <v>262</v>
      </c>
      <c r="M30" s="57">
        <v>48201</v>
      </c>
      <c r="N30" s="5"/>
      <c r="O30" s="6" t="s">
        <v>222</v>
      </c>
      <c r="P30" s="5" t="s">
        <v>227</v>
      </c>
      <c r="Q30" s="66">
        <f t="shared" si="1"/>
        <v>48.201000000000001</v>
      </c>
      <c r="R30" s="6" t="s">
        <v>782</v>
      </c>
      <c r="S30" s="6" t="s">
        <v>730</v>
      </c>
      <c r="T30" s="5"/>
      <c r="U30" s="6"/>
      <c r="V30" s="5" t="e">
        <v>#N/A</v>
      </c>
      <c r="W30" s="5" t="e">
        <v>#N/A</v>
      </c>
      <c r="X30" s="6" t="s">
        <v>41</v>
      </c>
    </row>
    <row r="31" spans="1:24" x14ac:dyDescent="0.15">
      <c r="A31" s="6" t="s">
        <v>31</v>
      </c>
      <c r="B31" s="6" t="s">
        <v>30</v>
      </c>
      <c r="C31" s="6" t="s">
        <v>32</v>
      </c>
      <c r="D31" s="6" t="s">
        <v>95</v>
      </c>
      <c r="E31" s="5" t="str">
        <f t="shared" si="0"/>
        <v>2018-01-01</v>
      </c>
      <c r="F31" s="6" t="s">
        <v>36</v>
      </c>
      <c r="G31" s="5"/>
      <c r="H31" s="5"/>
      <c r="I31" s="6" t="s">
        <v>40</v>
      </c>
      <c r="J31" s="6">
        <v>7</v>
      </c>
      <c r="K31" s="6">
        <v>13</v>
      </c>
      <c r="L31" s="6" t="s">
        <v>263</v>
      </c>
      <c r="M31" s="57">
        <v>2486918</v>
      </c>
      <c r="N31" s="5"/>
      <c r="O31" s="6" t="s">
        <v>222</v>
      </c>
      <c r="P31" s="5" t="s">
        <v>227</v>
      </c>
      <c r="Q31" s="66">
        <f t="shared" si="1"/>
        <v>2486.9180000000001</v>
      </c>
      <c r="R31" s="6" t="s">
        <v>782</v>
      </c>
      <c r="S31" s="6" t="s">
        <v>730</v>
      </c>
      <c r="T31" s="5"/>
      <c r="U31" s="6"/>
      <c r="V31" s="5" t="e">
        <v>#N/A</v>
      </c>
      <c r="W31" s="5" t="e">
        <v>#N/A</v>
      </c>
      <c r="X31" s="6" t="s">
        <v>41</v>
      </c>
    </row>
    <row r="32" spans="1:24" x14ac:dyDescent="0.15">
      <c r="A32" s="9" t="s">
        <v>31</v>
      </c>
      <c r="B32" s="9" t="s">
        <v>30</v>
      </c>
      <c r="C32" s="9" t="s">
        <v>32</v>
      </c>
      <c r="D32" s="8"/>
      <c r="E32" s="5" t="str">
        <f t="shared" si="0"/>
        <v>2017-01-01</v>
      </c>
      <c r="F32" s="9" t="s">
        <v>68</v>
      </c>
      <c r="G32" s="8"/>
      <c r="H32" s="8"/>
      <c r="I32" s="9" t="s">
        <v>40</v>
      </c>
      <c r="J32" s="9">
        <v>2</v>
      </c>
      <c r="K32" s="9">
        <v>9</v>
      </c>
      <c r="L32" s="9" t="s">
        <v>220</v>
      </c>
      <c r="M32" s="58">
        <v>5129715</v>
      </c>
      <c r="N32" s="8"/>
      <c r="O32" s="9" t="s">
        <v>222</v>
      </c>
      <c r="P32" s="8" t="s">
        <v>219</v>
      </c>
      <c r="Q32" s="67">
        <f t="shared" si="1"/>
        <v>5129.7150000000001</v>
      </c>
      <c r="R32" s="9" t="s">
        <v>782</v>
      </c>
      <c r="S32" s="9" t="s">
        <v>730</v>
      </c>
      <c r="T32" s="8" t="s">
        <v>223</v>
      </c>
      <c r="U32" s="7" t="s">
        <v>733</v>
      </c>
      <c r="V32" s="8" t="s">
        <v>320</v>
      </c>
      <c r="W32" s="8" t="s">
        <v>320</v>
      </c>
      <c r="X32" s="9" t="s">
        <v>41</v>
      </c>
    </row>
    <row r="33" spans="1:24" x14ac:dyDescent="0.15">
      <c r="A33" s="9" t="s">
        <v>31</v>
      </c>
      <c r="B33" s="9" t="s">
        <v>30</v>
      </c>
      <c r="C33" s="9" t="s">
        <v>32</v>
      </c>
      <c r="D33" s="8"/>
      <c r="E33" s="5" t="str">
        <f t="shared" si="0"/>
        <v>2017-01-01</v>
      </c>
      <c r="F33" s="9" t="s">
        <v>68</v>
      </c>
      <c r="G33" s="8"/>
      <c r="H33" s="8"/>
      <c r="I33" s="9" t="s">
        <v>40</v>
      </c>
      <c r="J33" s="9">
        <v>2</v>
      </c>
      <c r="K33" s="9">
        <v>9</v>
      </c>
      <c r="L33" s="9" t="s">
        <v>225</v>
      </c>
      <c r="M33" s="58">
        <v>1929342</v>
      </c>
      <c r="N33" s="8"/>
      <c r="O33" s="9" t="s">
        <v>222</v>
      </c>
      <c r="P33" s="8" t="s">
        <v>224</v>
      </c>
      <c r="Q33" s="67">
        <f t="shared" si="1"/>
        <v>1929.3420000000001</v>
      </c>
      <c r="R33" s="9" t="s">
        <v>782</v>
      </c>
      <c r="S33" s="9" t="s">
        <v>730</v>
      </c>
      <c r="T33" s="8" t="s">
        <v>226</v>
      </c>
      <c r="U33" s="7" t="s">
        <v>733</v>
      </c>
      <c r="V33" s="8" t="s">
        <v>320</v>
      </c>
      <c r="W33" s="8" t="s">
        <v>320</v>
      </c>
      <c r="X33" s="9" t="s">
        <v>41</v>
      </c>
    </row>
    <row r="34" spans="1:24" x14ac:dyDescent="0.15">
      <c r="A34" s="9" t="s">
        <v>31</v>
      </c>
      <c r="B34" s="9" t="s">
        <v>30</v>
      </c>
      <c r="C34" s="9" t="s">
        <v>32</v>
      </c>
      <c r="D34" s="8"/>
      <c r="E34" s="5" t="str">
        <f t="shared" ref="E34:E65" si="2">_xlfn.CONCAT(SUBSTITUTE(F34,"FY","20"),"-01-01")</f>
        <v>2017-01-01</v>
      </c>
      <c r="F34" s="9" t="s">
        <v>68</v>
      </c>
      <c r="G34" s="8"/>
      <c r="H34" s="8"/>
      <c r="I34" s="9" t="s">
        <v>40</v>
      </c>
      <c r="J34" s="9">
        <v>2</v>
      </c>
      <c r="K34" s="9">
        <v>9</v>
      </c>
      <c r="L34" s="9" t="s">
        <v>228</v>
      </c>
      <c r="M34" s="58">
        <v>3200373</v>
      </c>
      <c r="N34" s="8"/>
      <c r="O34" s="9" t="s">
        <v>222</v>
      </c>
      <c r="P34" s="8" t="s">
        <v>227</v>
      </c>
      <c r="Q34" s="67">
        <f t="shared" ref="Q34:Q65" si="3">M34/1000</f>
        <v>3200.373</v>
      </c>
      <c r="R34" s="9" t="s">
        <v>782</v>
      </c>
      <c r="S34" s="9" t="s">
        <v>730</v>
      </c>
      <c r="T34" s="8"/>
      <c r="U34" s="9"/>
      <c r="V34" s="8" t="e">
        <v>#N/A</v>
      </c>
      <c r="W34" s="8" t="e">
        <v>#N/A</v>
      </c>
      <c r="X34" s="9" t="s">
        <v>41</v>
      </c>
    </row>
    <row r="35" spans="1:24" x14ac:dyDescent="0.15">
      <c r="A35" s="9" t="s">
        <v>31</v>
      </c>
      <c r="B35" s="9" t="s">
        <v>30</v>
      </c>
      <c r="C35" s="9" t="s">
        <v>32</v>
      </c>
      <c r="D35" s="9" t="s">
        <v>71</v>
      </c>
      <c r="E35" s="5" t="str">
        <f t="shared" si="2"/>
        <v>2017-01-01</v>
      </c>
      <c r="F35" s="9" t="s">
        <v>68</v>
      </c>
      <c r="G35" s="8"/>
      <c r="H35" s="8"/>
      <c r="I35" s="9" t="s">
        <v>40</v>
      </c>
      <c r="J35" s="9">
        <v>7</v>
      </c>
      <c r="K35" s="9">
        <v>13</v>
      </c>
      <c r="L35" s="9" t="s">
        <v>230</v>
      </c>
      <c r="M35" s="58">
        <v>5129715</v>
      </c>
      <c r="N35" s="8"/>
      <c r="O35" s="9" t="s">
        <v>222</v>
      </c>
      <c r="P35" s="8" t="s">
        <v>229</v>
      </c>
      <c r="Q35" s="67">
        <f t="shared" si="3"/>
        <v>5129.7150000000001</v>
      </c>
      <c r="R35" s="9" t="s">
        <v>782</v>
      </c>
      <c r="S35" s="9" t="s">
        <v>730</v>
      </c>
      <c r="T35" s="8"/>
      <c r="U35" s="9"/>
      <c r="V35" s="8" t="e">
        <v>#N/A</v>
      </c>
      <c r="W35" s="8" t="e">
        <v>#N/A</v>
      </c>
      <c r="X35" s="9" t="s">
        <v>41</v>
      </c>
    </row>
    <row r="36" spans="1:24" x14ac:dyDescent="0.15">
      <c r="A36" s="9" t="s">
        <v>31</v>
      </c>
      <c r="B36" s="9" t="s">
        <v>30</v>
      </c>
      <c r="C36" s="9" t="s">
        <v>32</v>
      </c>
      <c r="D36" s="9" t="s">
        <v>231</v>
      </c>
      <c r="E36" s="5" t="str">
        <f t="shared" si="2"/>
        <v>2017-01-01</v>
      </c>
      <c r="F36" s="9" t="s">
        <v>68</v>
      </c>
      <c r="G36" s="8"/>
      <c r="H36" s="8"/>
      <c r="I36" s="9" t="s">
        <v>40</v>
      </c>
      <c r="J36" s="9">
        <v>7</v>
      </c>
      <c r="K36" s="9">
        <v>13</v>
      </c>
      <c r="L36" s="9" t="s">
        <v>232</v>
      </c>
      <c r="M36" s="58">
        <v>4977049</v>
      </c>
      <c r="N36" s="8"/>
      <c r="O36" s="9" t="s">
        <v>222</v>
      </c>
      <c r="P36" s="8" t="s">
        <v>229</v>
      </c>
      <c r="Q36" s="67">
        <f t="shared" si="3"/>
        <v>4977.049</v>
      </c>
      <c r="R36" s="9" t="s">
        <v>782</v>
      </c>
      <c r="S36" s="9" t="s">
        <v>730</v>
      </c>
      <c r="T36" s="8"/>
      <c r="U36" s="9"/>
      <c r="V36" s="8" t="e">
        <v>#N/A</v>
      </c>
      <c r="W36" s="8" t="e">
        <v>#N/A</v>
      </c>
      <c r="X36" s="9" t="s">
        <v>41</v>
      </c>
    </row>
    <row r="37" spans="1:24" x14ac:dyDescent="0.15">
      <c r="A37" s="9" t="s">
        <v>31</v>
      </c>
      <c r="B37" s="9" t="s">
        <v>30</v>
      </c>
      <c r="C37" s="9" t="s">
        <v>32</v>
      </c>
      <c r="D37" s="9" t="s">
        <v>233</v>
      </c>
      <c r="E37" s="5" t="str">
        <f t="shared" si="2"/>
        <v>2017-01-01</v>
      </c>
      <c r="F37" s="9" t="s">
        <v>68</v>
      </c>
      <c r="G37" s="8"/>
      <c r="H37" s="8"/>
      <c r="I37" s="9" t="s">
        <v>40</v>
      </c>
      <c r="J37" s="9">
        <v>7</v>
      </c>
      <c r="K37" s="9">
        <v>13</v>
      </c>
      <c r="L37" s="9" t="s">
        <v>234</v>
      </c>
      <c r="M37" s="58">
        <v>0</v>
      </c>
      <c r="N37" s="8"/>
      <c r="O37" s="9" t="s">
        <v>222</v>
      </c>
      <c r="P37" s="8" t="s">
        <v>229</v>
      </c>
      <c r="Q37" s="67">
        <f t="shared" si="3"/>
        <v>0</v>
      </c>
      <c r="R37" s="9" t="s">
        <v>782</v>
      </c>
      <c r="S37" s="9" t="s">
        <v>730</v>
      </c>
      <c r="T37" s="8"/>
      <c r="U37" s="9"/>
      <c r="V37" s="8" t="e">
        <v>#N/A</v>
      </c>
      <c r="W37" s="8" t="e">
        <v>#N/A</v>
      </c>
      <c r="X37" s="9" t="s">
        <v>41</v>
      </c>
    </row>
    <row r="38" spans="1:24" x14ac:dyDescent="0.15">
      <c r="A38" s="9" t="s">
        <v>31</v>
      </c>
      <c r="B38" s="9" t="s">
        <v>30</v>
      </c>
      <c r="C38" s="9" t="s">
        <v>32</v>
      </c>
      <c r="D38" s="9" t="s">
        <v>235</v>
      </c>
      <c r="E38" s="5" t="str">
        <f t="shared" si="2"/>
        <v>2017-01-01</v>
      </c>
      <c r="F38" s="9" t="s">
        <v>68</v>
      </c>
      <c r="G38" s="8"/>
      <c r="H38" s="8"/>
      <c r="I38" s="9" t="s">
        <v>40</v>
      </c>
      <c r="J38" s="9">
        <v>7</v>
      </c>
      <c r="K38" s="9">
        <v>13</v>
      </c>
      <c r="L38" s="9" t="s">
        <v>236</v>
      </c>
      <c r="M38" s="58">
        <v>16517</v>
      </c>
      <c r="N38" s="8"/>
      <c r="O38" s="9" t="s">
        <v>222</v>
      </c>
      <c r="P38" s="8" t="s">
        <v>229</v>
      </c>
      <c r="Q38" s="67">
        <f t="shared" si="3"/>
        <v>16.516999999999999</v>
      </c>
      <c r="R38" s="9" t="s">
        <v>782</v>
      </c>
      <c r="S38" s="9" t="s">
        <v>730</v>
      </c>
      <c r="T38" s="8"/>
      <c r="U38" s="9"/>
      <c r="V38" s="8" t="e">
        <v>#N/A</v>
      </c>
      <c r="W38" s="8" t="e">
        <v>#N/A</v>
      </c>
      <c r="X38" s="9" t="s">
        <v>41</v>
      </c>
    </row>
    <row r="39" spans="1:24" x14ac:dyDescent="0.15">
      <c r="A39" s="9" t="s">
        <v>31</v>
      </c>
      <c r="B39" s="9" t="s">
        <v>30</v>
      </c>
      <c r="C39" s="9" t="s">
        <v>32</v>
      </c>
      <c r="D39" s="9" t="s">
        <v>237</v>
      </c>
      <c r="E39" s="5" t="str">
        <f t="shared" si="2"/>
        <v>2017-01-01</v>
      </c>
      <c r="F39" s="9" t="s">
        <v>68</v>
      </c>
      <c r="G39" s="8"/>
      <c r="H39" s="8"/>
      <c r="I39" s="9" t="s">
        <v>40</v>
      </c>
      <c r="J39" s="9">
        <v>7</v>
      </c>
      <c r="K39" s="9">
        <v>13</v>
      </c>
      <c r="L39" s="9" t="s">
        <v>238</v>
      </c>
      <c r="M39" s="58">
        <v>0</v>
      </c>
      <c r="N39" s="8"/>
      <c r="O39" s="9" t="s">
        <v>222</v>
      </c>
      <c r="P39" s="8" t="s">
        <v>229</v>
      </c>
      <c r="Q39" s="67">
        <f t="shared" si="3"/>
        <v>0</v>
      </c>
      <c r="R39" s="9" t="s">
        <v>782</v>
      </c>
      <c r="S39" s="9" t="s">
        <v>730</v>
      </c>
      <c r="T39" s="8"/>
      <c r="U39" s="9"/>
      <c r="V39" s="8" t="e">
        <v>#N/A</v>
      </c>
      <c r="W39" s="8" t="e">
        <v>#N/A</v>
      </c>
      <c r="X39" s="9" t="s">
        <v>41</v>
      </c>
    </row>
    <row r="40" spans="1:24" x14ac:dyDescent="0.15">
      <c r="A40" s="9" t="s">
        <v>31</v>
      </c>
      <c r="B40" s="9" t="s">
        <v>30</v>
      </c>
      <c r="C40" s="9" t="s">
        <v>32</v>
      </c>
      <c r="D40" s="9" t="s">
        <v>239</v>
      </c>
      <c r="E40" s="5" t="str">
        <f t="shared" si="2"/>
        <v>2017-01-01</v>
      </c>
      <c r="F40" s="9" t="s">
        <v>68</v>
      </c>
      <c r="G40" s="8"/>
      <c r="H40" s="8"/>
      <c r="I40" s="9" t="s">
        <v>40</v>
      </c>
      <c r="J40" s="9">
        <v>7</v>
      </c>
      <c r="K40" s="9">
        <v>13</v>
      </c>
      <c r="L40" s="9" t="s">
        <v>240</v>
      </c>
      <c r="M40" s="58">
        <v>26496</v>
      </c>
      <c r="N40" s="8"/>
      <c r="O40" s="9" t="s">
        <v>222</v>
      </c>
      <c r="P40" s="8" t="s">
        <v>229</v>
      </c>
      <c r="Q40" s="67">
        <f t="shared" si="3"/>
        <v>26.495999999999999</v>
      </c>
      <c r="R40" s="9" t="s">
        <v>782</v>
      </c>
      <c r="S40" s="9" t="s">
        <v>730</v>
      </c>
      <c r="T40" s="8"/>
      <c r="U40" s="9"/>
      <c r="V40" s="8" t="e">
        <v>#N/A</v>
      </c>
      <c r="W40" s="8" t="e">
        <v>#N/A</v>
      </c>
      <c r="X40" s="9" t="s">
        <v>41</v>
      </c>
    </row>
    <row r="41" spans="1:24" x14ac:dyDescent="0.15">
      <c r="A41" s="9" t="s">
        <v>31</v>
      </c>
      <c r="B41" s="9" t="s">
        <v>30</v>
      </c>
      <c r="C41" s="9" t="s">
        <v>32</v>
      </c>
      <c r="D41" s="9" t="s">
        <v>241</v>
      </c>
      <c r="E41" s="5" t="str">
        <f t="shared" si="2"/>
        <v>2017-01-01</v>
      </c>
      <c r="F41" s="9" t="s">
        <v>68</v>
      </c>
      <c r="G41" s="8"/>
      <c r="H41" s="8"/>
      <c r="I41" s="9" t="s">
        <v>40</v>
      </c>
      <c r="J41" s="9">
        <v>7</v>
      </c>
      <c r="K41" s="9">
        <v>13</v>
      </c>
      <c r="L41" s="9" t="s">
        <v>242</v>
      </c>
      <c r="M41" s="58">
        <v>109653</v>
      </c>
      <c r="N41" s="8"/>
      <c r="O41" s="9" t="s">
        <v>222</v>
      </c>
      <c r="P41" s="8" t="s">
        <v>229</v>
      </c>
      <c r="Q41" s="67">
        <f t="shared" si="3"/>
        <v>109.65300000000001</v>
      </c>
      <c r="R41" s="9" t="s">
        <v>782</v>
      </c>
      <c r="S41" s="9" t="s">
        <v>730</v>
      </c>
      <c r="T41" s="8"/>
      <c r="U41" s="9"/>
      <c r="V41" s="8" t="e">
        <v>#N/A</v>
      </c>
      <c r="W41" s="8" t="e">
        <v>#N/A</v>
      </c>
      <c r="X41" s="9" t="s">
        <v>41</v>
      </c>
    </row>
    <row r="42" spans="1:24" x14ac:dyDescent="0.15">
      <c r="A42" s="9" t="s">
        <v>31</v>
      </c>
      <c r="B42" s="9" t="s">
        <v>30</v>
      </c>
      <c r="C42" s="9" t="s">
        <v>32</v>
      </c>
      <c r="D42" s="9" t="s">
        <v>76</v>
      </c>
      <c r="E42" s="5" t="str">
        <f t="shared" si="2"/>
        <v>2017-01-01</v>
      </c>
      <c r="F42" s="9" t="s">
        <v>68</v>
      </c>
      <c r="G42" s="8"/>
      <c r="H42" s="8"/>
      <c r="I42" s="9" t="s">
        <v>40</v>
      </c>
      <c r="J42" s="9">
        <v>7</v>
      </c>
      <c r="K42" s="9">
        <v>13</v>
      </c>
      <c r="L42" s="9" t="s">
        <v>243</v>
      </c>
      <c r="M42" s="58">
        <v>908540</v>
      </c>
      <c r="N42" s="8"/>
      <c r="O42" s="9" t="s">
        <v>222</v>
      </c>
      <c r="P42" s="8" t="s">
        <v>229</v>
      </c>
      <c r="Q42" s="67">
        <f t="shared" si="3"/>
        <v>908.54</v>
      </c>
      <c r="R42" s="9" t="s">
        <v>782</v>
      </c>
      <c r="S42" s="9" t="s">
        <v>730</v>
      </c>
      <c r="T42" s="8"/>
      <c r="U42" s="9"/>
      <c r="V42" s="8" t="e">
        <v>#N/A</v>
      </c>
      <c r="W42" s="8" t="e">
        <v>#N/A</v>
      </c>
      <c r="X42" s="9" t="s">
        <v>41</v>
      </c>
    </row>
    <row r="43" spans="1:24" x14ac:dyDescent="0.15">
      <c r="A43" s="9" t="s">
        <v>31</v>
      </c>
      <c r="B43" s="9" t="s">
        <v>30</v>
      </c>
      <c r="C43" s="9" t="s">
        <v>32</v>
      </c>
      <c r="D43" s="9" t="s">
        <v>78</v>
      </c>
      <c r="E43" s="5" t="str">
        <f t="shared" si="2"/>
        <v>2017-01-01</v>
      </c>
      <c r="F43" s="9" t="s">
        <v>68</v>
      </c>
      <c r="G43" s="8"/>
      <c r="H43" s="8"/>
      <c r="I43" s="9" t="s">
        <v>40</v>
      </c>
      <c r="J43" s="9">
        <v>7</v>
      </c>
      <c r="K43" s="9">
        <v>13</v>
      </c>
      <c r="L43" s="9" t="s">
        <v>244</v>
      </c>
      <c r="M43" s="58">
        <v>710744</v>
      </c>
      <c r="N43" s="8"/>
      <c r="O43" s="9" t="s">
        <v>222</v>
      </c>
      <c r="P43" s="8" t="s">
        <v>229</v>
      </c>
      <c r="Q43" s="67">
        <f t="shared" si="3"/>
        <v>710.74400000000003</v>
      </c>
      <c r="R43" s="9" t="s">
        <v>782</v>
      </c>
      <c r="S43" s="9" t="s">
        <v>730</v>
      </c>
      <c r="T43" s="8"/>
      <c r="U43" s="9"/>
      <c r="V43" s="8" t="e">
        <v>#N/A</v>
      </c>
      <c r="W43" s="8" t="e">
        <v>#N/A</v>
      </c>
      <c r="X43" s="9" t="s">
        <v>41</v>
      </c>
    </row>
    <row r="44" spans="1:24" x14ac:dyDescent="0.15">
      <c r="A44" s="9" t="s">
        <v>31</v>
      </c>
      <c r="B44" s="9" t="s">
        <v>30</v>
      </c>
      <c r="C44" s="9" t="s">
        <v>32</v>
      </c>
      <c r="D44" s="9" t="s">
        <v>80</v>
      </c>
      <c r="E44" s="5" t="str">
        <f t="shared" si="2"/>
        <v>2017-01-01</v>
      </c>
      <c r="F44" s="9" t="s">
        <v>68</v>
      </c>
      <c r="G44" s="8"/>
      <c r="H44" s="8"/>
      <c r="I44" s="9" t="s">
        <v>40</v>
      </c>
      <c r="J44" s="9">
        <v>7</v>
      </c>
      <c r="K44" s="9">
        <v>13</v>
      </c>
      <c r="L44" s="9" t="s">
        <v>245</v>
      </c>
      <c r="M44" s="58">
        <v>93291</v>
      </c>
      <c r="N44" s="8"/>
      <c r="O44" s="9" t="s">
        <v>222</v>
      </c>
      <c r="P44" s="8" t="s">
        <v>229</v>
      </c>
      <c r="Q44" s="67">
        <f t="shared" si="3"/>
        <v>93.290999999999997</v>
      </c>
      <c r="R44" s="9" t="s">
        <v>782</v>
      </c>
      <c r="S44" s="9" t="s">
        <v>730</v>
      </c>
      <c r="T44" s="8"/>
      <c r="U44" s="9"/>
      <c r="V44" s="8" t="e">
        <v>#N/A</v>
      </c>
      <c r="W44" s="8" t="e">
        <v>#N/A</v>
      </c>
      <c r="X44" s="9" t="s">
        <v>41</v>
      </c>
    </row>
    <row r="45" spans="1:24" x14ac:dyDescent="0.15">
      <c r="A45" s="9" t="s">
        <v>31</v>
      </c>
      <c r="B45" s="9" t="s">
        <v>30</v>
      </c>
      <c r="C45" s="9" t="s">
        <v>32</v>
      </c>
      <c r="D45" s="9" t="s">
        <v>95</v>
      </c>
      <c r="E45" s="5" t="str">
        <f t="shared" si="2"/>
        <v>2017-01-01</v>
      </c>
      <c r="F45" s="9" t="s">
        <v>68</v>
      </c>
      <c r="G45" s="8"/>
      <c r="H45" s="8"/>
      <c r="I45" s="9" t="s">
        <v>40</v>
      </c>
      <c r="J45" s="9">
        <v>7</v>
      </c>
      <c r="K45" s="9">
        <v>13</v>
      </c>
      <c r="L45" s="9" t="s">
        <v>246</v>
      </c>
      <c r="M45" s="58">
        <v>3417140</v>
      </c>
      <c r="N45" s="8"/>
      <c r="O45" s="9" t="s">
        <v>222</v>
      </c>
      <c r="P45" s="8" t="s">
        <v>229</v>
      </c>
      <c r="Q45" s="67">
        <f t="shared" si="3"/>
        <v>3417.14</v>
      </c>
      <c r="R45" s="9" t="s">
        <v>782</v>
      </c>
      <c r="S45" s="9" t="s">
        <v>730</v>
      </c>
      <c r="T45" s="8"/>
      <c r="U45" s="9"/>
      <c r="V45" s="8" t="e">
        <v>#N/A</v>
      </c>
      <c r="W45" s="8" t="e">
        <v>#N/A</v>
      </c>
      <c r="X45" s="9" t="s">
        <v>41</v>
      </c>
    </row>
    <row r="46" spans="1:24" x14ac:dyDescent="0.15">
      <c r="A46" s="9" t="s">
        <v>31</v>
      </c>
      <c r="B46" s="9" t="s">
        <v>30</v>
      </c>
      <c r="C46" s="9" t="s">
        <v>32</v>
      </c>
      <c r="D46" s="9" t="s">
        <v>71</v>
      </c>
      <c r="E46" s="5" t="str">
        <f t="shared" si="2"/>
        <v>2017-01-01</v>
      </c>
      <c r="F46" s="9" t="s">
        <v>68</v>
      </c>
      <c r="G46" s="8"/>
      <c r="H46" s="8"/>
      <c r="I46" s="9" t="s">
        <v>40</v>
      </c>
      <c r="J46" s="9">
        <v>7</v>
      </c>
      <c r="K46" s="9">
        <v>13</v>
      </c>
      <c r="L46" s="9" t="s">
        <v>248</v>
      </c>
      <c r="M46" s="58">
        <v>1929342</v>
      </c>
      <c r="N46" s="8"/>
      <c r="O46" s="9" t="s">
        <v>222</v>
      </c>
      <c r="P46" s="8" t="s">
        <v>247</v>
      </c>
      <c r="Q46" s="67">
        <f t="shared" si="3"/>
        <v>1929.3420000000001</v>
      </c>
      <c r="R46" s="9" t="s">
        <v>782</v>
      </c>
      <c r="S46" s="9" t="s">
        <v>730</v>
      </c>
      <c r="T46" s="8"/>
      <c r="U46" s="9"/>
      <c r="V46" s="8" t="e">
        <v>#N/A</v>
      </c>
      <c r="W46" s="8" t="e">
        <v>#N/A</v>
      </c>
      <c r="X46" s="9" t="s">
        <v>41</v>
      </c>
    </row>
    <row r="47" spans="1:24" x14ac:dyDescent="0.15">
      <c r="A47" s="9" t="s">
        <v>31</v>
      </c>
      <c r="B47" s="9" t="s">
        <v>30</v>
      </c>
      <c r="C47" s="9" t="s">
        <v>32</v>
      </c>
      <c r="D47" s="9" t="s">
        <v>231</v>
      </c>
      <c r="E47" s="5" t="str">
        <f t="shared" si="2"/>
        <v>2017-01-01</v>
      </c>
      <c r="F47" s="9" t="s">
        <v>68</v>
      </c>
      <c r="G47" s="8"/>
      <c r="H47" s="8"/>
      <c r="I47" s="9" t="s">
        <v>40</v>
      </c>
      <c r="J47" s="9">
        <v>7</v>
      </c>
      <c r="K47" s="9">
        <v>13</v>
      </c>
      <c r="L47" s="9" t="s">
        <v>249</v>
      </c>
      <c r="M47" s="58">
        <v>1813899</v>
      </c>
      <c r="N47" s="8"/>
      <c r="O47" s="9" t="s">
        <v>222</v>
      </c>
      <c r="P47" s="8" t="s">
        <v>247</v>
      </c>
      <c r="Q47" s="67">
        <f t="shared" si="3"/>
        <v>1813.8989999999999</v>
      </c>
      <c r="R47" s="9" t="s">
        <v>782</v>
      </c>
      <c r="S47" s="9" t="s">
        <v>730</v>
      </c>
      <c r="T47" s="8"/>
      <c r="U47" s="9"/>
      <c r="V47" s="8" t="e">
        <v>#N/A</v>
      </c>
      <c r="W47" s="8" t="e">
        <v>#N/A</v>
      </c>
      <c r="X47" s="9" t="s">
        <v>41</v>
      </c>
    </row>
    <row r="48" spans="1:24" x14ac:dyDescent="0.15">
      <c r="A48" s="9" t="s">
        <v>31</v>
      </c>
      <c r="B48" s="9" t="s">
        <v>30</v>
      </c>
      <c r="C48" s="9" t="s">
        <v>32</v>
      </c>
      <c r="D48" s="9" t="s">
        <v>233</v>
      </c>
      <c r="E48" s="5" t="str">
        <f t="shared" si="2"/>
        <v>2017-01-01</v>
      </c>
      <c r="F48" s="9" t="s">
        <v>68</v>
      </c>
      <c r="G48" s="8"/>
      <c r="H48" s="8"/>
      <c r="I48" s="9" t="s">
        <v>40</v>
      </c>
      <c r="J48" s="9">
        <v>7</v>
      </c>
      <c r="K48" s="9">
        <v>13</v>
      </c>
      <c r="L48" s="9" t="s">
        <v>250</v>
      </c>
      <c r="M48" s="58">
        <v>0</v>
      </c>
      <c r="N48" s="8"/>
      <c r="O48" s="9" t="s">
        <v>222</v>
      </c>
      <c r="P48" s="8" t="s">
        <v>247</v>
      </c>
      <c r="Q48" s="67">
        <f t="shared" si="3"/>
        <v>0</v>
      </c>
      <c r="R48" s="9" t="s">
        <v>782</v>
      </c>
      <c r="S48" s="9" t="s">
        <v>730</v>
      </c>
      <c r="T48" s="8"/>
      <c r="U48" s="9"/>
      <c r="V48" s="8" t="e">
        <v>#N/A</v>
      </c>
      <c r="W48" s="8" t="e">
        <v>#N/A</v>
      </c>
      <c r="X48" s="9" t="s">
        <v>41</v>
      </c>
    </row>
    <row r="49" spans="1:24" x14ac:dyDescent="0.15">
      <c r="A49" s="9" t="s">
        <v>31</v>
      </c>
      <c r="B49" s="9" t="s">
        <v>30</v>
      </c>
      <c r="C49" s="9" t="s">
        <v>32</v>
      </c>
      <c r="D49" s="9" t="s">
        <v>235</v>
      </c>
      <c r="E49" s="5" t="str">
        <f t="shared" si="2"/>
        <v>2017-01-01</v>
      </c>
      <c r="F49" s="9" t="s">
        <v>68</v>
      </c>
      <c r="G49" s="8"/>
      <c r="H49" s="8"/>
      <c r="I49" s="9" t="s">
        <v>40</v>
      </c>
      <c r="J49" s="9">
        <v>7</v>
      </c>
      <c r="K49" s="9">
        <v>13</v>
      </c>
      <c r="L49" s="9" t="s">
        <v>251</v>
      </c>
      <c r="M49" s="58">
        <v>2927</v>
      </c>
      <c r="N49" s="8"/>
      <c r="O49" s="9" t="s">
        <v>222</v>
      </c>
      <c r="P49" s="8" t="s">
        <v>247</v>
      </c>
      <c r="Q49" s="67">
        <f t="shared" si="3"/>
        <v>2.927</v>
      </c>
      <c r="R49" s="9" t="s">
        <v>782</v>
      </c>
      <c r="S49" s="9" t="s">
        <v>730</v>
      </c>
      <c r="T49" s="8"/>
      <c r="U49" s="9"/>
      <c r="V49" s="8" t="e">
        <v>#N/A</v>
      </c>
      <c r="W49" s="8" t="e">
        <v>#N/A</v>
      </c>
      <c r="X49" s="9" t="s">
        <v>41</v>
      </c>
    </row>
    <row r="50" spans="1:24" x14ac:dyDescent="0.15">
      <c r="A50" s="9" t="s">
        <v>31</v>
      </c>
      <c r="B50" s="9" t="s">
        <v>30</v>
      </c>
      <c r="C50" s="9" t="s">
        <v>32</v>
      </c>
      <c r="D50" s="9" t="s">
        <v>237</v>
      </c>
      <c r="E50" s="5" t="str">
        <f t="shared" si="2"/>
        <v>2017-01-01</v>
      </c>
      <c r="F50" s="9" t="s">
        <v>68</v>
      </c>
      <c r="G50" s="8"/>
      <c r="H50" s="8"/>
      <c r="I50" s="9" t="s">
        <v>40</v>
      </c>
      <c r="J50" s="9">
        <v>7</v>
      </c>
      <c r="K50" s="9">
        <v>13</v>
      </c>
      <c r="L50" s="9" t="s">
        <v>252</v>
      </c>
      <c r="M50" s="58">
        <v>0</v>
      </c>
      <c r="N50" s="8"/>
      <c r="O50" s="9" t="s">
        <v>222</v>
      </c>
      <c r="P50" s="8" t="s">
        <v>247</v>
      </c>
      <c r="Q50" s="67">
        <f t="shared" si="3"/>
        <v>0</v>
      </c>
      <c r="R50" s="9" t="s">
        <v>782</v>
      </c>
      <c r="S50" s="9" t="s">
        <v>730</v>
      </c>
      <c r="T50" s="8"/>
      <c r="U50" s="9"/>
      <c r="V50" s="8" t="e">
        <v>#N/A</v>
      </c>
      <c r="W50" s="8" t="e">
        <v>#N/A</v>
      </c>
      <c r="X50" s="9" t="s">
        <v>41</v>
      </c>
    </row>
    <row r="51" spans="1:24" x14ac:dyDescent="0.15">
      <c r="A51" s="9" t="s">
        <v>31</v>
      </c>
      <c r="B51" s="9" t="s">
        <v>30</v>
      </c>
      <c r="C51" s="9" t="s">
        <v>32</v>
      </c>
      <c r="D51" s="9" t="s">
        <v>239</v>
      </c>
      <c r="E51" s="5" t="str">
        <f t="shared" si="2"/>
        <v>2017-01-01</v>
      </c>
      <c r="F51" s="9" t="s">
        <v>68</v>
      </c>
      <c r="G51" s="8"/>
      <c r="H51" s="8"/>
      <c r="I51" s="9" t="s">
        <v>40</v>
      </c>
      <c r="J51" s="9">
        <v>7</v>
      </c>
      <c r="K51" s="9">
        <v>13</v>
      </c>
      <c r="L51" s="9" t="s">
        <v>253</v>
      </c>
      <c r="M51" s="58">
        <v>2864</v>
      </c>
      <c r="N51" s="8"/>
      <c r="O51" s="9" t="s">
        <v>222</v>
      </c>
      <c r="P51" s="8" t="s">
        <v>247</v>
      </c>
      <c r="Q51" s="67">
        <f t="shared" si="3"/>
        <v>2.8639999999999999</v>
      </c>
      <c r="R51" s="9" t="s">
        <v>782</v>
      </c>
      <c r="S51" s="9" t="s">
        <v>730</v>
      </c>
      <c r="T51" s="8"/>
      <c r="U51" s="9"/>
      <c r="V51" s="8" t="e">
        <v>#N/A</v>
      </c>
      <c r="W51" s="8" t="e">
        <v>#N/A</v>
      </c>
      <c r="X51" s="9" t="s">
        <v>41</v>
      </c>
    </row>
    <row r="52" spans="1:24" x14ac:dyDescent="0.15">
      <c r="A52" s="9" t="s">
        <v>31</v>
      </c>
      <c r="B52" s="9" t="s">
        <v>30</v>
      </c>
      <c r="C52" s="9" t="s">
        <v>32</v>
      </c>
      <c r="D52" s="9" t="s">
        <v>241</v>
      </c>
      <c r="E52" s="5" t="str">
        <f t="shared" si="2"/>
        <v>2017-01-01</v>
      </c>
      <c r="F52" s="9" t="s">
        <v>68</v>
      </c>
      <c r="G52" s="8"/>
      <c r="H52" s="8"/>
      <c r="I52" s="9" t="s">
        <v>40</v>
      </c>
      <c r="J52" s="9">
        <v>7</v>
      </c>
      <c r="K52" s="9">
        <v>13</v>
      </c>
      <c r="L52" s="9" t="s">
        <v>254</v>
      </c>
      <c r="M52" s="58">
        <v>109653</v>
      </c>
      <c r="N52" s="8"/>
      <c r="O52" s="9" t="s">
        <v>222</v>
      </c>
      <c r="P52" s="8" t="s">
        <v>247</v>
      </c>
      <c r="Q52" s="67">
        <f t="shared" si="3"/>
        <v>109.65300000000001</v>
      </c>
      <c r="R52" s="9" t="s">
        <v>782</v>
      </c>
      <c r="S52" s="9" t="s">
        <v>730</v>
      </c>
      <c r="T52" s="8"/>
      <c r="U52" s="9"/>
      <c r="V52" s="8" t="e">
        <v>#N/A</v>
      </c>
      <c r="W52" s="8" t="e">
        <v>#N/A</v>
      </c>
      <c r="X52" s="9" t="s">
        <v>41</v>
      </c>
    </row>
    <row r="53" spans="1:24" x14ac:dyDescent="0.15">
      <c r="A53" s="9" t="s">
        <v>31</v>
      </c>
      <c r="B53" s="9" t="s">
        <v>30</v>
      </c>
      <c r="C53" s="9" t="s">
        <v>32</v>
      </c>
      <c r="D53" s="9" t="s">
        <v>76</v>
      </c>
      <c r="E53" s="5" t="str">
        <f t="shared" si="2"/>
        <v>2017-01-01</v>
      </c>
      <c r="F53" s="9" t="s">
        <v>68</v>
      </c>
      <c r="G53" s="8"/>
      <c r="H53" s="8"/>
      <c r="I53" s="9" t="s">
        <v>40</v>
      </c>
      <c r="J53" s="9">
        <v>7</v>
      </c>
      <c r="K53" s="9">
        <v>13</v>
      </c>
      <c r="L53" s="9" t="s">
        <v>255</v>
      </c>
      <c r="M53" s="58">
        <v>399080</v>
      </c>
      <c r="N53" s="8"/>
      <c r="O53" s="9" t="s">
        <v>222</v>
      </c>
      <c r="P53" s="8" t="s">
        <v>247</v>
      </c>
      <c r="Q53" s="67">
        <f t="shared" si="3"/>
        <v>399.08</v>
      </c>
      <c r="R53" s="9" t="s">
        <v>782</v>
      </c>
      <c r="S53" s="9" t="s">
        <v>730</v>
      </c>
      <c r="T53" s="8"/>
      <c r="U53" s="9"/>
      <c r="V53" s="8" t="e">
        <v>#N/A</v>
      </c>
      <c r="W53" s="8" t="e">
        <v>#N/A</v>
      </c>
      <c r="X53" s="9" t="s">
        <v>41</v>
      </c>
    </row>
    <row r="54" spans="1:24" x14ac:dyDescent="0.15">
      <c r="A54" s="9" t="s">
        <v>31</v>
      </c>
      <c r="B54" s="9" t="s">
        <v>30</v>
      </c>
      <c r="C54" s="9" t="s">
        <v>32</v>
      </c>
      <c r="D54" s="9" t="s">
        <v>78</v>
      </c>
      <c r="E54" s="5" t="str">
        <f t="shared" si="2"/>
        <v>2017-01-01</v>
      </c>
      <c r="F54" s="9" t="s">
        <v>68</v>
      </c>
      <c r="G54" s="8"/>
      <c r="H54" s="8"/>
      <c r="I54" s="9" t="s">
        <v>40</v>
      </c>
      <c r="J54" s="9">
        <v>7</v>
      </c>
      <c r="K54" s="9">
        <v>13</v>
      </c>
      <c r="L54" s="9" t="s">
        <v>256</v>
      </c>
      <c r="M54" s="58">
        <v>189636</v>
      </c>
      <c r="N54" s="8"/>
      <c r="O54" s="9" t="s">
        <v>222</v>
      </c>
      <c r="P54" s="8" t="s">
        <v>247</v>
      </c>
      <c r="Q54" s="67">
        <f t="shared" si="3"/>
        <v>189.636</v>
      </c>
      <c r="R54" s="9" t="s">
        <v>782</v>
      </c>
      <c r="S54" s="9" t="s">
        <v>730</v>
      </c>
      <c r="T54" s="8"/>
      <c r="U54" s="9"/>
      <c r="V54" s="8" t="e">
        <v>#N/A</v>
      </c>
      <c r="W54" s="8" t="e">
        <v>#N/A</v>
      </c>
      <c r="X54" s="9" t="s">
        <v>41</v>
      </c>
    </row>
    <row r="55" spans="1:24" x14ac:dyDescent="0.15">
      <c r="A55" s="9" t="s">
        <v>31</v>
      </c>
      <c r="B55" s="9" t="s">
        <v>30</v>
      </c>
      <c r="C55" s="9" t="s">
        <v>32</v>
      </c>
      <c r="D55" s="9" t="s">
        <v>80</v>
      </c>
      <c r="E55" s="5" t="str">
        <f t="shared" si="2"/>
        <v>2017-01-01</v>
      </c>
      <c r="F55" s="9" t="s">
        <v>68</v>
      </c>
      <c r="G55" s="8"/>
      <c r="H55" s="8"/>
      <c r="I55" s="9" t="s">
        <v>40</v>
      </c>
      <c r="J55" s="9">
        <v>7</v>
      </c>
      <c r="K55" s="9">
        <v>13</v>
      </c>
      <c r="L55" s="9" t="s">
        <v>257</v>
      </c>
      <c r="M55" s="58">
        <v>26577</v>
      </c>
      <c r="N55" s="8"/>
      <c r="O55" s="9" t="s">
        <v>222</v>
      </c>
      <c r="P55" s="8" t="s">
        <v>247</v>
      </c>
      <c r="Q55" s="67">
        <f t="shared" si="3"/>
        <v>26.577000000000002</v>
      </c>
      <c r="R55" s="9" t="s">
        <v>782</v>
      </c>
      <c r="S55" s="9" t="s">
        <v>730</v>
      </c>
      <c r="T55" s="8"/>
      <c r="U55" s="9"/>
      <c r="V55" s="8" t="e">
        <v>#N/A</v>
      </c>
      <c r="W55" s="8" t="e">
        <v>#N/A</v>
      </c>
      <c r="X55" s="9" t="s">
        <v>41</v>
      </c>
    </row>
    <row r="56" spans="1:24" x14ac:dyDescent="0.15">
      <c r="A56" s="9" t="s">
        <v>31</v>
      </c>
      <c r="B56" s="9" t="s">
        <v>30</v>
      </c>
      <c r="C56" s="9" t="s">
        <v>32</v>
      </c>
      <c r="D56" s="9" t="s">
        <v>95</v>
      </c>
      <c r="E56" s="5" t="str">
        <f t="shared" si="2"/>
        <v>2017-01-01</v>
      </c>
      <c r="F56" s="9" t="s">
        <v>68</v>
      </c>
      <c r="G56" s="8"/>
      <c r="H56" s="8"/>
      <c r="I56" s="9" t="s">
        <v>40</v>
      </c>
      <c r="J56" s="9">
        <v>7</v>
      </c>
      <c r="K56" s="9">
        <v>13</v>
      </c>
      <c r="L56" s="9" t="s">
        <v>258</v>
      </c>
      <c r="M56" s="58">
        <v>1314048</v>
      </c>
      <c r="N56" s="8"/>
      <c r="O56" s="9" t="s">
        <v>222</v>
      </c>
      <c r="P56" s="8" t="s">
        <v>247</v>
      </c>
      <c r="Q56" s="67">
        <f t="shared" si="3"/>
        <v>1314.048</v>
      </c>
      <c r="R56" s="9" t="s">
        <v>782</v>
      </c>
      <c r="S56" s="9" t="s">
        <v>730</v>
      </c>
      <c r="T56" s="8"/>
      <c r="U56" s="9"/>
      <c r="V56" s="8" t="e">
        <v>#N/A</v>
      </c>
      <c r="W56" s="8" t="e">
        <v>#N/A</v>
      </c>
      <c r="X56" s="9" t="s">
        <v>41</v>
      </c>
    </row>
    <row r="57" spans="1:24" x14ac:dyDescent="0.15">
      <c r="A57" s="9" t="s">
        <v>31</v>
      </c>
      <c r="B57" s="9" t="s">
        <v>30</v>
      </c>
      <c r="C57" s="9" t="s">
        <v>32</v>
      </c>
      <c r="D57" s="9" t="s">
        <v>71</v>
      </c>
      <c r="E57" s="5" t="str">
        <f t="shared" si="2"/>
        <v>2017-01-01</v>
      </c>
      <c r="F57" s="9" t="s">
        <v>68</v>
      </c>
      <c r="G57" s="8"/>
      <c r="H57" s="8"/>
      <c r="I57" s="9" t="s">
        <v>40</v>
      </c>
      <c r="J57" s="9">
        <v>7</v>
      </c>
      <c r="K57" s="9">
        <v>13</v>
      </c>
      <c r="L57" s="9" t="s">
        <v>259</v>
      </c>
      <c r="M57" s="58">
        <v>3200373</v>
      </c>
      <c r="N57" s="8"/>
      <c r="O57" s="9" t="s">
        <v>222</v>
      </c>
      <c r="P57" s="8" t="s">
        <v>227</v>
      </c>
      <c r="Q57" s="67">
        <f t="shared" si="3"/>
        <v>3200.373</v>
      </c>
      <c r="R57" s="9" t="s">
        <v>782</v>
      </c>
      <c r="S57" s="9" t="s">
        <v>730</v>
      </c>
      <c r="T57" s="8"/>
      <c r="U57" s="9"/>
      <c r="V57" s="8" t="e">
        <v>#N/A</v>
      </c>
      <c r="W57" s="8" t="e">
        <v>#N/A</v>
      </c>
      <c r="X57" s="9" t="s">
        <v>41</v>
      </c>
    </row>
    <row r="58" spans="1:24" x14ac:dyDescent="0.15">
      <c r="A58" s="9" t="s">
        <v>31</v>
      </c>
      <c r="B58" s="9" t="s">
        <v>30</v>
      </c>
      <c r="C58" s="9" t="s">
        <v>32</v>
      </c>
      <c r="D58" s="9" t="s">
        <v>76</v>
      </c>
      <c r="E58" s="5" t="str">
        <f t="shared" si="2"/>
        <v>2017-01-01</v>
      </c>
      <c r="F58" s="9" t="s">
        <v>68</v>
      </c>
      <c r="G58" s="8"/>
      <c r="H58" s="8"/>
      <c r="I58" s="9" t="s">
        <v>40</v>
      </c>
      <c r="J58" s="9">
        <v>7</v>
      </c>
      <c r="K58" s="9">
        <v>13</v>
      </c>
      <c r="L58" s="9" t="s">
        <v>260</v>
      </c>
      <c r="M58" s="58">
        <v>509460</v>
      </c>
      <c r="N58" s="8"/>
      <c r="O58" s="9" t="s">
        <v>222</v>
      </c>
      <c r="P58" s="8" t="s">
        <v>227</v>
      </c>
      <c r="Q58" s="67">
        <f t="shared" si="3"/>
        <v>509.46</v>
      </c>
      <c r="R58" s="9" t="s">
        <v>782</v>
      </c>
      <c r="S58" s="9" t="s">
        <v>730</v>
      </c>
      <c r="T58" s="8"/>
      <c r="U58" s="9"/>
      <c r="V58" s="8" t="e">
        <v>#N/A</v>
      </c>
      <c r="W58" s="8" t="e">
        <v>#N/A</v>
      </c>
      <c r="X58" s="9" t="s">
        <v>41</v>
      </c>
    </row>
    <row r="59" spans="1:24" x14ac:dyDescent="0.15">
      <c r="A59" s="9" t="s">
        <v>31</v>
      </c>
      <c r="B59" s="9" t="s">
        <v>30</v>
      </c>
      <c r="C59" s="9" t="s">
        <v>32</v>
      </c>
      <c r="D59" s="9" t="s">
        <v>78</v>
      </c>
      <c r="E59" s="5" t="str">
        <f t="shared" si="2"/>
        <v>2017-01-01</v>
      </c>
      <c r="F59" s="9" t="s">
        <v>68</v>
      </c>
      <c r="G59" s="8"/>
      <c r="H59" s="8"/>
      <c r="I59" s="9" t="s">
        <v>40</v>
      </c>
      <c r="J59" s="9">
        <v>7</v>
      </c>
      <c r="K59" s="9">
        <v>13</v>
      </c>
      <c r="L59" s="9" t="s">
        <v>261</v>
      </c>
      <c r="M59" s="58">
        <v>521107</v>
      </c>
      <c r="N59" s="8"/>
      <c r="O59" s="9" t="s">
        <v>222</v>
      </c>
      <c r="P59" s="8" t="s">
        <v>227</v>
      </c>
      <c r="Q59" s="67">
        <f t="shared" si="3"/>
        <v>521.10699999999997</v>
      </c>
      <c r="R59" s="9" t="s">
        <v>782</v>
      </c>
      <c r="S59" s="9" t="s">
        <v>730</v>
      </c>
      <c r="T59" s="8"/>
      <c r="U59" s="9"/>
      <c r="V59" s="8" t="e">
        <v>#N/A</v>
      </c>
      <c r="W59" s="8" t="e">
        <v>#N/A</v>
      </c>
      <c r="X59" s="9" t="s">
        <v>41</v>
      </c>
    </row>
    <row r="60" spans="1:24" x14ac:dyDescent="0.15">
      <c r="A60" s="9" t="s">
        <v>31</v>
      </c>
      <c r="B60" s="9" t="s">
        <v>30</v>
      </c>
      <c r="C60" s="9" t="s">
        <v>32</v>
      </c>
      <c r="D60" s="9" t="s">
        <v>80</v>
      </c>
      <c r="E60" s="5" t="str">
        <f t="shared" si="2"/>
        <v>2017-01-01</v>
      </c>
      <c r="F60" s="9" t="s">
        <v>68</v>
      </c>
      <c r="G60" s="8"/>
      <c r="H60" s="8"/>
      <c r="I60" s="9" t="s">
        <v>40</v>
      </c>
      <c r="J60" s="9">
        <v>7</v>
      </c>
      <c r="K60" s="9">
        <v>13</v>
      </c>
      <c r="L60" s="9" t="s">
        <v>262</v>
      </c>
      <c r="M60" s="58">
        <v>66714</v>
      </c>
      <c r="N60" s="8"/>
      <c r="O60" s="9" t="s">
        <v>222</v>
      </c>
      <c r="P60" s="8" t="s">
        <v>227</v>
      </c>
      <c r="Q60" s="67">
        <f t="shared" si="3"/>
        <v>66.713999999999999</v>
      </c>
      <c r="R60" s="9" t="s">
        <v>782</v>
      </c>
      <c r="S60" s="9" t="s">
        <v>730</v>
      </c>
      <c r="T60" s="8"/>
      <c r="U60" s="9"/>
      <c r="V60" s="8" t="e">
        <v>#N/A</v>
      </c>
      <c r="W60" s="8" t="e">
        <v>#N/A</v>
      </c>
      <c r="X60" s="9" t="s">
        <v>41</v>
      </c>
    </row>
    <row r="61" spans="1:24" x14ac:dyDescent="0.15">
      <c r="A61" s="9" t="s">
        <v>31</v>
      </c>
      <c r="B61" s="9" t="s">
        <v>30</v>
      </c>
      <c r="C61" s="9" t="s">
        <v>32</v>
      </c>
      <c r="D61" s="9" t="s">
        <v>95</v>
      </c>
      <c r="E61" s="5" t="str">
        <f t="shared" si="2"/>
        <v>2017-01-01</v>
      </c>
      <c r="F61" s="9" t="s">
        <v>68</v>
      </c>
      <c r="G61" s="8"/>
      <c r="H61" s="8"/>
      <c r="I61" s="9" t="s">
        <v>40</v>
      </c>
      <c r="J61" s="9">
        <v>7</v>
      </c>
      <c r="K61" s="9">
        <v>13</v>
      </c>
      <c r="L61" s="9" t="s">
        <v>263</v>
      </c>
      <c r="M61" s="58">
        <v>2103092</v>
      </c>
      <c r="N61" s="8"/>
      <c r="O61" s="9" t="s">
        <v>222</v>
      </c>
      <c r="P61" s="8" t="s">
        <v>227</v>
      </c>
      <c r="Q61" s="67">
        <f t="shared" si="3"/>
        <v>2103.0920000000001</v>
      </c>
      <c r="R61" s="9" t="s">
        <v>782</v>
      </c>
      <c r="S61" s="9" t="s">
        <v>730</v>
      </c>
      <c r="T61" s="8"/>
      <c r="U61" s="9"/>
      <c r="V61" s="8" t="e">
        <v>#N/A</v>
      </c>
      <c r="W61" s="8" t="e">
        <v>#N/A</v>
      </c>
      <c r="X61" s="9" t="s">
        <v>41</v>
      </c>
    </row>
    <row r="62" spans="1:24" x14ac:dyDescent="0.15">
      <c r="A62" s="11" t="s">
        <v>31</v>
      </c>
      <c r="B62" s="11" t="s">
        <v>30</v>
      </c>
      <c r="C62" s="11" t="s">
        <v>32</v>
      </c>
      <c r="D62" s="10"/>
      <c r="E62" s="5" t="str">
        <f t="shared" si="2"/>
        <v>2016-01-01</v>
      </c>
      <c r="F62" s="11" t="s">
        <v>69</v>
      </c>
      <c r="G62" s="10"/>
      <c r="H62" s="10"/>
      <c r="I62" s="11" t="s">
        <v>40</v>
      </c>
      <c r="J62" s="11">
        <v>2</v>
      </c>
      <c r="K62" s="11">
        <v>9</v>
      </c>
      <c r="L62" s="11" t="s">
        <v>220</v>
      </c>
      <c r="M62" s="59">
        <v>5129715</v>
      </c>
      <c r="N62" s="10"/>
      <c r="O62" s="11" t="s">
        <v>222</v>
      </c>
      <c r="P62" s="10" t="s">
        <v>219</v>
      </c>
      <c r="Q62" s="68">
        <f t="shared" si="3"/>
        <v>5129.7150000000001</v>
      </c>
      <c r="R62" s="11" t="s">
        <v>782</v>
      </c>
      <c r="S62" s="11" t="s">
        <v>730</v>
      </c>
      <c r="T62" s="10" t="s">
        <v>223</v>
      </c>
      <c r="U62" s="7" t="s">
        <v>733</v>
      </c>
      <c r="V62" s="10" t="s">
        <v>320</v>
      </c>
      <c r="W62" s="10" t="s">
        <v>320</v>
      </c>
      <c r="X62" s="11" t="s">
        <v>41</v>
      </c>
    </row>
    <row r="63" spans="1:24" x14ac:dyDescent="0.15">
      <c r="A63" s="11" t="s">
        <v>31</v>
      </c>
      <c r="B63" s="11" t="s">
        <v>30</v>
      </c>
      <c r="C63" s="11" t="s">
        <v>32</v>
      </c>
      <c r="D63" s="10"/>
      <c r="E63" s="5" t="str">
        <f t="shared" si="2"/>
        <v>2016-01-01</v>
      </c>
      <c r="F63" s="11" t="s">
        <v>69</v>
      </c>
      <c r="G63" s="10"/>
      <c r="H63" s="10"/>
      <c r="I63" s="11" t="s">
        <v>40</v>
      </c>
      <c r="J63" s="11">
        <v>2</v>
      </c>
      <c r="K63" s="11">
        <v>9</v>
      </c>
      <c r="L63" s="11" t="s">
        <v>225</v>
      </c>
      <c r="M63" s="59">
        <v>1929342</v>
      </c>
      <c r="N63" s="10"/>
      <c r="O63" s="11" t="s">
        <v>222</v>
      </c>
      <c r="P63" s="10" t="s">
        <v>224</v>
      </c>
      <c r="Q63" s="68">
        <f t="shared" si="3"/>
        <v>1929.3420000000001</v>
      </c>
      <c r="R63" s="11" t="s">
        <v>782</v>
      </c>
      <c r="S63" s="11" t="s">
        <v>730</v>
      </c>
      <c r="T63" s="10" t="s">
        <v>226</v>
      </c>
      <c r="U63" s="7" t="s">
        <v>733</v>
      </c>
      <c r="V63" s="10" t="s">
        <v>320</v>
      </c>
      <c r="W63" s="10" t="s">
        <v>320</v>
      </c>
      <c r="X63" s="11" t="s">
        <v>41</v>
      </c>
    </row>
    <row r="64" spans="1:24" x14ac:dyDescent="0.15">
      <c r="A64" s="11" t="s">
        <v>31</v>
      </c>
      <c r="B64" s="11" t="s">
        <v>30</v>
      </c>
      <c r="C64" s="11" t="s">
        <v>32</v>
      </c>
      <c r="D64" s="10"/>
      <c r="E64" s="5" t="str">
        <f t="shared" si="2"/>
        <v>2016-01-01</v>
      </c>
      <c r="F64" s="11" t="s">
        <v>69</v>
      </c>
      <c r="G64" s="10"/>
      <c r="H64" s="10"/>
      <c r="I64" s="11" t="s">
        <v>40</v>
      </c>
      <c r="J64" s="11">
        <v>2</v>
      </c>
      <c r="K64" s="11">
        <v>9</v>
      </c>
      <c r="L64" s="11" t="s">
        <v>228</v>
      </c>
      <c r="M64" s="59">
        <v>3200373</v>
      </c>
      <c r="N64" s="10"/>
      <c r="O64" s="11" t="s">
        <v>222</v>
      </c>
      <c r="P64" s="10" t="s">
        <v>227</v>
      </c>
      <c r="Q64" s="68">
        <f t="shared" si="3"/>
        <v>3200.373</v>
      </c>
      <c r="R64" s="11" t="s">
        <v>782</v>
      </c>
      <c r="S64" s="11" t="s">
        <v>730</v>
      </c>
      <c r="T64" s="10"/>
      <c r="U64" s="11"/>
      <c r="V64" s="10" t="e">
        <v>#N/A</v>
      </c>
      <c r="W64" s="10" t="e">
        <v>#N/A</v>
      </c>
      <c r="X64" s="11" t="s">
        <v>41</v>
      </c>
    </row>
    <row r="65" spans="1:24" x14ac:dyDescent="0.15">
      <c r="A65" s="11" t="s">
        <v>31</v>
      </c>
      <c r="B65" s="11" t="s">
        <v>30</v>
      </c>
      <c r="C65" s="11" t="s">
        <v>32</v>
      </c>
      <c r="D65" s="11" t="s">
        <v>71</v>
      </c>
      <c r="E65" s="5" t="str">
        <f t="shared" si="2"/>
        <v>2016-01-01</v>
      </c>
      <c r="F65" s="11" t="s">
        <v>69</v>
      </c>
      <c r="G65" s="10"/>
      <c r="H65" s="10"/>
      <c r="I65" s="11" t="s">
        <v>40</v>
      </c>
      <c r="J65" s="11">
        <v>7</v>
      </c>
      <c r="K65" s="11">
        <v>13</v>
      </c>
      <c r="L65" s="11" t="s">
        <v>230</v>
      </c>
      <c r="M65" s="59">
        <v>4757387</v>
      </c>
      <c r="N65" s="10"/>
      <c r="O65" s="11" t="s">
        <v>222</v>
      </c>
      <c r="P65" s="10" t="s">
        <v>229</v>
      </c>
      <c r="Q65" s="68">
        <f t="shared" si="3"/>
        <v>4757.3869999999997</v>
      </c>
      <c r="R65" s="11" t="s">
        <v>782</v>
      </c>
      <c r="S65" s="11" t="s">
        <v>730</v>
      </c>
      <c r="T65" s="10"/>
      <c r="U65" s="11"/>
      <c r="V65" s="10" t="e">
        <v>#N/A</v>
      </c>
      <c r="W65" s="10" t="e">
        <v>#N/A</v>
      </c>
      <c r="X65" s="11" t="s">
        <v>41</v>
      </c>
    </row>
    <row r="66" spans="1:24" x14ac:dyDescent="0.15">
      <c r="A66" s="11" t="s">
        <v>31</v>
      </c>
      <c r="B66" s="11" t="s">
        <v>30</v>
      </c>
      <c r="C66" s="11" t="s">
        <v>32</v>
      </c>
      <c r="D66" s="11" t="s">
        <v>231</v>
      </c>
      <c r="E66" s="5" t="str">
        <f t="shared" ref="E66:E97" si="4">_xlfn.CONCAT(SUBSTITUTE(F66,"FY","20"),"-01-01")</f>
        <v>2016-01-01</v>
      </c>
      <c r="F66" s="11" t="s">
        <v>69</v>
      </c>
      <c r="G66" s="10"/>
      <c r="H66" s="10"/>
      <c r="I66" s="11" t="s">
        <v>40</v>
      </c>
      <c r="J66" s="11">
        <v>7</v>
      </c>
      <c r="K66" s="11">
        <v>13</v>
      </c>
      <c r="L66" s="11" t="s">
        <v>232</v>
      </c>
      <c r="M66" s="59">
        <v>4698116</v>
      </c>
      <c r="N66" s="10"/>
      <c r="O66" s="11" t="s">
        <v>222</v>
      </c>
      <c r="P66" s="10" t="s">
        <v>229</v>
      </c>
      <c r="Q66" s="68">
        <f t="shared" ref="Q66:Q97" si="5">M66/1000</f>
        <v>4698.116</v>
      </c>
      <c r="R66" s="11" t="s">
        <v>782</v>
      </c>
      <c r="S66" s="11" t="s">
        <v>730</v>
      </c>
      <c r="T66" s="10"/>
      <c r="U66" s="11"/>
      <c r="V66" s="10" t="e">
        <v>#N/A</v>
      </c>
      <c r="W66" s="10" t="e">
        <v>#N/A</v>
      </c>
      <c r="X66" s="11" t="s">
        <v>41</v>
      </c>
    </row>
    <row r="67" spans="1:24" x14ac:dyDescent="0.15">
      <c r="A67" s="11" t="s">
        <v>31</v>
      </c>
      <c r="B67" s="11" t="s">
        <v>30</v>
      </c>
      <c r="C67" s="11" t="s">
        <v>32</v>
      </c>
      <c r="D67" s="11" t="s">
        <v>233</v>
      </c>
      <c r="E67" s="5" t="str">
        <f t="shared" si="4"/>
        <v>2016-01-01</v>
      </c>
      <c r="F67" s="11" t="s">
        <v>69</v>
      </c>
      <c r="G67" s="10"/>
      <c r="H67" s="10"/>
      <c r="I67" s="11" t="s">
        <v>40</v>
      </c>
      <c r="J67" s="11">
        <v>7</v>
      </c>
      <c r="K67" s="11">
        <v>13</v>
      </c>
      <c r="L67" s="11" t="s">
        <v>234</v>
      </c>
      <c r="M67" s="59">
        <v>0</v>
      </c>
      <c r="N67" s="10"/>
      <c r="O67" s="11" t="s">
        <v>222</v>
      </c>
      <c r="P67" s="10" t="s">
        <v>229</v>
      </c>
      <c r="Q67" s="68">
        <f t="shared" si="5"/>
        <v>0</v>
      </c>
      <c r="R67" s="11" t="s">
        <v>782</v>
      </c>
      <c r="S67" s="11" t="s">
        <v>730</v>
      </c>
      <c r="T67" s="10"/>
      <c r="U67" s="11"/>
      <c r="V67" s="10" t="e">
        <v>#N/A</v>
      </c>
      <c r="W67" s="10" t="e">
        <v>#N/A</v>
      </c>
      <c r="X67" s="11" t="s">
        <v>41</v>
      </c>
    </row>
    <row r="68" spans="1:24" x14ac:dyDescent="0.15">
      <c r="A68" s="11" t="s">
        <v>31</v>
      </c>
      <c r="B68" s="11" t="s">
        <v>30</v>
      </c>
      <c r="C68" s="11" t="s">
        <v>32</v>
      </c>
      <c r="D68" s="11" t="s">
        <v>235</v>
      </c>
      <c r="E68" s="5" t="str">
        <f t="shared" si="4"/>
        <v>2016-01-01</v>
      </c>
      <c r="F68" s="11" t="s">
        <v>69</v>
      </c>
      <c r="G68" s="10"/>
      <c r="H68" s="10"/>
      <c r="I68" s="11" t="s">
        <v>40</v>
      </c>
      <c r="J68" s="11">
        <v>7</v>
      </c>
      <c r="K68" s="11">
        <v>13</v>
      </c>
      <c r="L68" s="11" t="s">
        <v>236</v>
      </c>
      <c r="M68" s="59">
        <v>45663</v>
      </c>
      <c r="N68" s="10"/>
      <c r="O68" s="11" t="s">
        <v>222</v>
      </c>
      <c r="P68" s="10" t="s">
        <v>229</v>
      </c>
      <c r="Q68" s="68">
        <f t="shared" si="5"/>
        <v>45.662999999999997</v>
      </c>
      <c r="R68" s="11" t="s">
        <v>782</v>
      </c>
      <c r="S68" s="11" t="s">
        <v>730</v>
      </c>
      <c r="T68" s="10"/>
      <c r="U68" s="11"/>
      <c r="V68" s="10" t="e">
        <v>#N/A</v>
      </c>
      <c r="W68" s="10" t="e">
        <v>#N/A</v>
      </c>
      <c r="X68" s="11" t="s">
        <v>41</v>
      </c>
    </row>
    <row r="69" spans="1:24" x14ac:dyDescent="0.15">
      <c r="A69" s="11" t="s">
        <v>31</v>
      </c>
      <c r="B69" s="11" t="s">
        <v>30</v>
      </c>
      <c r="C69" s="11" t="s">
        <v>32</v>
      </c>
      <c r="D69" s="11" t="s">
        <v>237</v>
      </c>
      <c r="E69" s="5" t="str">
        <f t="shared" si="4"/>
        <v>2016-01-01</v>
      </c>
      <c r="F69" s="11" t="s">
        <v>69</v>
      </c>
      <c r="G69" s="10"/>
      <c r="H69" s="10"/>
      <c r="I69" s="11" t="s">
        <v>40</v>
      </c>
      <c r="J69" s="11">
        <v>7</v>
      </c>
      <c r="K69" s="11">
        <v>13</v>
      </c>
      <c r="L69" s="11" t="s">
        <v>238</v>
      </c>
      <c r="M69" s="59">
        <v>0</v>
      </c>
      <c r="N69" s="10"/>
      <c r="O69" s="11" t="s">
        <v>222</v>
      </c>
      <c r="P69" s="10" t="s">
        <v>229</v>
      </c>
      <c r="Q69" s="68">
        <f t="shared" si="5"/>
        <v>0</v>
      </c>
      <c r="R69" s="11" t="s">
        <v>782</v>
      </c>
      <c r="S69" s="11" t="s">
        <v>730</v>
      </c>
      <c r="T69" s="10"/>
      <c r="U69" s="11"/>
      <c r="V69" s="10" t="e">
        <v>#N/A</v>
      </c>
      <c r="W69" s="10" t="e">
        <v>#N/A</v>
      </c>
      <c r="X69" s="11" t="s">
        <v>41</v>
      </c>
    </row>
    <row r="70" spans="1:24" x14ac:dyDescent="0.15">
      <c r="A70" s="11" t="s">
        <v>31</v>
      </c>
      <c r="B70" s="11" t="s">
        <v>30</v>
      </c>
      <c r="C70" s="11" t="s">
        <v>32</v>
      </c>
      <c r="D70" s="11" t="s">
        <v>239</v>
      </c>
      <c r="E70" s="5" t="str">
        <f t="shared" si="4"/>
        <v>2016-01-01</v>
      </c>
      <c r="F70" s="11" t="s">
        <v>69</v>
      </c>
      <c r="G70" s="10"/>
      <c r="H70" s="10"/>
      <c r="I70" s="11" t="s">
        <v>40</v>
      </c>
      <c r="J70" s="11">
        <v>7</v>
      </c>
      <c r="K70" s="11">
        <v>13</v>
      </c>
      <c r="L70" s="11" t="s">
        <v>240</v>
      </c>
      <c r="M70" s="59">
        <v>937</v>
      </c>
      <c r="N70" s="10"/>
      <c r="O70" s="11" t="s">
        <v>222</v>
      </c>
      <c r="P70" s="10" t="s">
        <v>229</v>
      </c>
      <c r="Q70" s="68">
        <f t="shared" si="5"/>
        <v>0.93700000000000006</v>
      </c>
      <c r="R70" s="11" t="s">
        <v>782</v>
      </c>
      <c r="S70" s="11" t="s">
        <v>730</v>
      </c>
      <c r="T70" s="10"/>
      <c r="U70" s="11"/>
      <c r="V70" s="10" t="e">
        <v>#N/A</v>
      </c>
      <c r="W70" s="10" t="e">
        <v>#N/A</v>
      </c>
      <c r="X70" s="11" t="s">
        <v>41</v>
      </c>
    </row>
    <row r="71" spans="1:24" x14ac:dyDescent="0.15">
      <c r="A71" s="11" t="s">
        <v>31</v>
      </c>
      <c r="B71" s="11" t="s">
        <v>30</v>
      </c>
      <c r="C71" s="11" t="s">
        <v>32</v>
      </c>
      <c r="D71" s="11" t="s">
        <v>241</v>
      </c>
      <c r="E71" s="5" t="str">
        <f t="shared" si="4"/>
        <v>2016-01-01</v>
      </c>
      <c r="F71" s="11" t="s">
        <v>69</v>
      </c>
      <c r="G71" s="10"/>
      <c r="H71" s="10"/>
      <c r="I71" s="11" t="s">
        <v>40</v>
      </c>
      <c r="J71" s="11">
        <v>7</v>
      </c>
      <c r="K71" s="11">
        <v>13</v>
      </c>
      <c r="L71" s="11" t="s">
        <v>242</v>
      </c>
      <c r="M71" s="59">
        <v>12672</v>
      </c>
      <c r="N71" s="10"/>
      <c r="O71" s="11" t="s">
        <v>222</v>
      </c>
      <c r="P71" s="10" t="s">
        <v>229</v>
      </c>
      <c r="Q71" s="68">
        <f t="shared" si="5"/>
        <v>12.672000000000001</v>
      </c>
      <c r="R71" s="11" t="s">
        <v>782</v>
      </c>
      <c r="S71" s="11" t="s">
        <v>730</v>
      </c>
      <c r="T71" s="10"/>
      <c r="U71" s="11"/>
      <c r="V71" s="10" t="e">
        <v>#N/A</v>
      </c>
      <c r="W71" s="10" t="e">
        <v>#N/A</v>
      </c>
      <c r="X71" s="11" t="s">
        <v>41</v>
      </c>
    </row>
    <row r="72" spans="1:24" x14ac:dyDescent="0.15">
      <c r="A72" s="11" t="s">
        <v>31</v>
      </c>
      <c r="B72" s="11" t="s">
        <v>30</v>
      </c>
      <c r="C72" s="11" t="s">
        <v>32</v>
      </c>
      <c r="D72" s="11" t="s">
        <v>76</v>
      </c>
      <c r="E72" s="5" t="str">
        <f t="shared" si="4"/>
        <v>2016-01-01</v>
      </c>
      <c r="F72" s="11" t="s">
        <v>69</v>
      </c>
      <c r="G72" s="10"/>
      <c r="H72" s="10"/>
      <c r="I72" s="11" t="s">
        <v>40</v>
      </c>
      <c r="J72" s="11">
        <v>7</v>
      </c>
      <c r="K72" s="11">
        <v>13</v>
      </c>
      <c r="L72" s="11" t="s">
        <v>243</v>
      </c>
      <c r="M72" s="59">
        <v>1021132</v>
      </c>
      <c r="N72" s="10"/>
      <c r="O72" s="11" t="s">
        <v>222</v>
      </c>
      <c r="P72" s="10" t="s">
        <v>229</v>
      </c>
      <c r="Q72" s="68">
        <f t="shared" si="5"/>
        <v>1021.1319999999999</v>
      </c>
      <c r="R72" s="11" t="s">
        <v>782</v>
      </c>
      <c r="S72" s="11" t="s">
        <v>730</v>
      </c>
      <c r="T72" s="10"/>
      <c r="U72" s="11"/>
      <c r="V72" s="10" t="e">
        <v>#N/A</v>
      </c>
      <c r="W72" s="10" t="e">
        <v>#N/A</v>
      </c>
      <c r="X72" s="11" t="s">
        <v>41</v>
      </c>
    </row>
    <row r="73" spans="1:24" x14ac:dyDescent="0.15">
      <c r="A73" s="11" t="s">
        <v>31</v>
      </c>
      <c r="B73" s="11" t="s">
        <v>30</v>
      </c>
      <c r="C73" s="11" t="s">
        <v>32</v>
      </c>
      <c r="D73" s="11" t="s">
        <v>78</v>
      </c>
      <c r="E73" s="5" t="str">
        <f t="shared" si="4"/>
        <v>2016-01-01</v>
      </c>
      <c r="F73" s="11" t="s">
        <v>69</v>
      </c>
      <c r="G73" s="10"/>
      <c r="H73" s="10"/>
      <c r="I73" s="11" t="s">
        <v>40</v>
      </c>
      <c r="J73" s="11">
        <v>7</v>
      </c>
      <c r="K73" s="11">
        <v>13</v>
      </c>
      <c r="L73" s="11" t="s">
        <v>244</v>
      </c>
      <c r="M73" s="59">
        <v>760582</v>
      </c>
      <c r="N73" s="10"/>
      <c r="O73" s="11" t="s">
        <v>222</v>
      </c>
      <c r="P73" s="10" t="s">
        <v>229</v>
      </c>
      <c r="Q73" s="68">
        <f t="shared" si="5"/>
        <v>760.58199999999999</v>
      </c>
      <c r="R73" s="11" t="s">
        <v>782</v>
      </c>
      <c r="S73" s="11" t="s">
        <v>730</v>
      </c>
      <c r="T73" s="10"/>
      <c r="U73" s="11"/>
      <c r="V73" s="10" t="e">
        <v>#N/A</v>
      </c>
      <c r="W73" s="10" t="e">
        <v>#N/A</v>
      </c>
      <c r="X73" s="11" t="s">
        <v>41</v>
      </c>
    </row>
    <row r="74" spans="1:24" x14ac:dyDescent="0.15">
      <c r="A74" s="11" t="s">
        <v>31</v>
      </c>
      <c r="B74" s="11" t="s">
        <v>30</v>
      </c>
      <c r="C74" s="11" t="s">
        <v>32</v>
      </c>
      <c r="D74" s="11" t="s">
        <v>80</v>
      </c>
      <c r="E74" s="5" t="str">
        <f t="shared" si="4"/>
        <v>2016-01-01</v>
      </c>
      <c r="F74" s="11" t="s">
        <v>69</v>
      </c>
      <c r="G74" s="10"/>
      <c r="H74" s="10"/>
      <c r="I74" s="11" t="s">
        <v>40</v>
      </c>
      <c r="J74" s="11">
        <v>7</v>
      </c>
      <c r="K74" s="11">
        <v>13</v>
      </c>
      <c r="L74" s="11" t="s">
        <v>245</v>
      </c>
      <c r="M74" s="59">
        <v>115667</v>
      </c>
      <c r="N74" s="10"/>
      <c r="O74" s="11" t="s">
        <v>222</v>
      </c>
      <c r="P74" s="10" t="s">
        <v>229</v>
      </c>
      <c r="Q74" s="68">
        <f t="shared" si="5"/>
        <v>115.667</v>
      </c>
      <c r="R74" s="11" t="s">
        <v>782</v>
      </c>
      <c r="S74" s="11" t="s">
        <v>730</v>
      </c>
      <c r="T74" s="10"/>
      <c r="U74" s="11"/>
      <c r="V74" s="10" t="e">
        <v>#N/A</v>
      </c>
      <c r="W74" s="10" t="e">
        <v>#N/A</v>
      </c>
      <c r="X74" s="11" t="s">
        <v>41</v>
      </c>
    </row>
    <row r="75" spans="1:24" x14ac:dyDescent="0.15">
      <c r="A75" s="11" t="s">
        <v>31</v>
      </c>
      <c r="B75" s="11" t="s">
        <v>30</v>
      </c>
      <c r="C75" s="11" t="s">
        <v>32</v>
      </c>
      <c r="D75" s="11" t="s">
        <v>95</v>
      </c>
      <c r="E75" s="5" t="str">
        <f t="shared" si="4"/>
        <v>2016-01-01</v>
      </c>
      <c r="F75" s="11" t="s">
        <v>69</v>
      </c>
      <c r="G75" s="10"/>
      <c r="H75" s="10"/>
      <c r="I75" s="11" t="s">
        <v>40</v>
      </c>
      <c r="J75" s="11">
        <v>7</v>
      </c>
      <c r="K75" s="11">
        <v>13</v>
      </c>
      <c r="L75" s="11" t="s">
        <v>246</v>
      </c>
      <c r="M75" s="59">
        <v>2860006</v>
      </c>
      <c r="N75" s="10"/>
      <c r="O75" s="11" t="s">
        <v>222</v>
      </c>
      <c r="P75" s="10" t="s">
        <v>229</v>
      </c>
      <c r="Q75" s="68">
        <f t="shared" si="5"/>
        <v>2860.0059999999999</v>
      </c>
      <c r="R75" s="11" t="s">
        <v>782</v>
      </c>
      <c r="S75" s="11" t="s">
        <v>730</v>
      </c>
      <c r="T75" s="10"/>
      <c r="U75" s="11"/>
      <c r="V75" s="10" t="e">
        <v>#N/A</v>
      </c>
      <c r="W75" s="10" t="e">
        <v>#N/A</v>
      </c>
      <c r="X75" s="11" t="s">
        <v>41</v>
      </c>
    </row>
    <row r="76" spans="1:24" x14ac:dyDescent="0.15">
      <c r="A76" s="11" t="s">
        <v>31</v>
      </c>
      <c r="B76" s="11" t="s">
        <v>30</v>
      </c>
      <c r="C76" s="11" t="s">
        <v>32</v>
      </c>
      <c r="D76" s="11" t="s">
        <v>71</v>
      </c>
      <c r="E76" s="5" t="str">
        <f t="shared" si="4"/>
        <v>2016-01-01</v>
      </c>
      <c r="F76" s="11" t="s">
        <v>69</v>
      </c>
      <c r="G76" s="10"/>
      <c r="H76" s="10"/>
      <c r="I76" s="11" t="s">
        <v>40</v>
      </c>
      <c r="J76" s="11">
        <v>7</v>
      </c>
      <c r="K76" s="11">
        <v>13</v>
      </c>
      <c r="L76" s="11" t="s">
        <v>248</v>
      </c>
      <c r="M76" s="59">
        <v>0</v>
      </c>
      <c r="N76" s="10"/>
      <c r="O76" s="11" t="s">
        <v>222</v>
      </c>
      <c r="P76" s="10" t="s">
        <v>247</v>
      </c>
      <c r="Q76" s="68">
        <f t="shared" si="5"/>
        <v>0</v>
      </c>
      <c r="R76" s="11" t="s">
        <v>782</v>
      </c>
      <c r="S76" s="11" t="s">
        <v>730</v>
      </c>
      <c r="T76" s="10"/>
      <c r="U76" s="11"/>
      <c r="V76" s="10" t="e">
        <v>#N/A</v>
      </c>
      <c r="W76" s="10" t="e">
        <v>#N/A</v>
      </c>
      <c r="X76" s="11" t="s">
        <v>41</v>
      </c>
    </row>
    <row r="77" spans="1:24" x14ac:dyDescent="0.15">
      <c r="A77" s="11" t="s">
        <v>31</v>
      </c>
      <c r="B77" s="11" t="s">
        <v>30</v>
      </c>
      <c r="C77" s="11" t="s">
        <v>32</v>
      </c>
      <c r="D77" s="11" t="s">
        <v>231</v>
      </c>
      <c r="E77" s="5" t="str">
        <f t="shared" si="4"/>
        <v>2016-01-01</v>
      </c>
      <c r="F77" s="11" t="s">
        <v>69</v>
      </c>
      <c r="G77" s="10"/>
      <c r="H77" s="10"/>
      <c r="I77" s="11" t="s">
        <v>40</v>
      </c>
      <c r="J77" s="11">
        <v>7</v>
      </c>
      <c r="K77" s="11">
        <v>13</v>
      </c>
      <c r="L77" s="11" t="s">
        <v>249</v>
      </c>
      <c r="M77" s="59">
        <v>0</v>
      </c>
      <c r="N77" s="10"/>
      <c r="O77" s="11" t="s">
        <v>222</v>
      </c>
      <c r="P77" s="10" t="s">
        <v>247</v>
      </c>
      <c r="Q77" s="68">
        <f t="shared" si="5"/>
        <v>0</v>
      </c>
      <c r="R77" s="11" t="s">
        <v>782</v>
      </c>
      <c r="S77" s="11" t="s">
        <v>730</v>
      </c>
      <c r="T77" s="10"/>
      <c r="U77" s="11"/>
      <c r="V77" s="10" t="e">
        <v>#N/A</v>
      </c>
      <c r="W77" s="10" t="e">
        <v>#N/A</v>
      </c>
      <c r="X77" s="11" t="s">
        <v>41</v>
      </c>
    </row>
    <row r="78" spans="1:24" x14ac:dyDescent="0.15">
      <c r="A78" s="11" t="s">
        <v>31</v>
      </c>
      <c r="B78" s="11" t="s">
        <v>30</v>
      </c>
      <c r="C78" s="11" t="s">
        <v>32</v>
      </c>
      <c r="D78" s="11" t="s">
        <v>233</v>
      </c>
      <c r="E78" s="5" t="str">
        <f t="shared" si="4"/>
        <v>2016-01-01</v>
      </c>
      <c r="F78" s="11" t="s">
        <v>69</v>
      </c>
      <c r="G78" s="10"/>
      <c r="H78" s="10"/>
      <c r="I78" s="11" t="s">
        <v>40</v>
      </c>
      <c r="J78" s="11">
        <v>7</v>
      </c>
      <c r="K78" s="11">
        <v>13</v>
      </c>
      <c r="L78" s="11" t="s">
        <v>250</v>
      </c>
      <c r="M78" s="59">
        <v>0</v>
      </c>
      <c r="N78" s="10"/>
      <c r="O78" s="11" t="s">
        <v>222</v>
      </c>
      <c r="P78" s="10" t="s">
        <v>247</v>
      </c>
      <c r="Q78" s="68">
        <f t="shared" si="5"/>
        <v>0</v>
      </c>
      <c r="R78" s="11" t="s">
        <v>782</v>
      </c>
      <c r="S78" s="11" t="s">
        <v>730</v>
      </c>
      <c r="T78" s="10"/>
      <c r="U78" s="11"/>
      <c r="V78" s="10" t="e">
        <v>#N/A</v>
      </c>
      <c r="W78" s="10" t="e">
        <v>#N/A</v>
      </c>
      <c r="X78" s="11" t="s">
        <v>41</v>
      </c>
    </row>
    <row r="79" spans="1:24" x14ac:dyDescent="0.15">
      <c r="A79" s="11" t="s">
        <v>31</v>
      </c>
      <c r="B79" s="11" t="s">
        <v>30</v>
      </c>
      <c r="C79" s="11" t="s">
        <v>32</v>
      </c>
      <c r="D79" s="11" t="s">
        <v>235</v>
      </c>
      <c r="E79" s="5" t="str">
        <f t="shared" si="4"/>
        <v>2016-01-01</v>
      </c>
      <c r="F79" s="11" t="s">
        <v>69</v>
      </c>
      <c r="G79" s="10"/>
      <c r="H79" s="10"/>
      <c r="I79" s="11" t="s">
        <v>40</v>
      </c>
      <c r="J79" s="11">
        <v>7</v>
      </c>
      <c r="K79" s="11">
        <v>13</v>
      </c>
      <c r="L79" s="11" t="s">
        <v>251</v>
      </c>
      <c r="M79" s="59">
        <v>0</v>
      </c>
      <c r="N79" s="10"/>
      <c r="O79" s="11" t="s">
        <v>222</v>
      </c>
      <c r="P79" s="10" t="s">
        <v>247</v>
      </c>
      <c r="Q79" s="68">
        <f t="shared" si="5"/>
        <v>0</v>
      </c>
      <c r="R79" s="11" t="s">
        <v>782</v>
      </c>
      <c r="S79" s="11" t="s">
        <v>730</v>
      </c>
      <c r="T79" s="10"/>
      <c r="U79" s="11"/>
      <c r="V79" s="10" t="e">
        <v>#N/A</v>
      </c>
      <c r="W79" s="10" t="e">
        <v>#N/A</v>
      </c>
      <c r="X79" s="11" t="s">
        <v>41</v>
      </c>
    </row>
    <row r="80" spans="1:24" x14ac:dyDescent="0.15">
      <c r="A80" s="11" t="s">
        <v>31</v>
      </c>
      <c r="B80" s="11" t="s">
        <v>30</v>
      </c>
      <c r="C80" s="11" t="s">
        <v>32</v>
      </c>
      <c r="D80" s="11" t="s">
        <v>237</v>
      </c>
      <c r="E80" s="5" t="str">
        <f t="shared" si="4"/>
        <v>2016-01-01</v>
      </c>
      <c r="F80" s="11" t="s">
        <v>69</v>
      </c>
      <c r="G80" s="10"/>
      <c r="H80" s="10"/>
      <c r="I80" s="11" t="s">
        <v>40</v>
      </c>
      <c r="J80" s="11">
        <v>7</v>
      </c>
      <c r="K80" s="11">
        <v>13</v>
      </c>
      <c r="L80" s="11" t="s">
        <v>252</v>
      </c>
      <c r="M80" s="59">
        <v>0</v>
      </c>
      <c r="N80" s="10"/>
      <c r="O80" s="11" t="s">
        <v>222</v>
      </c>
      <c r="P80" s="10" t="s">
        <v>247</v>
      </c>
      <c r="Q80" s="68">
        <f t="shared" si="5"/>
        <v>0</v>
      </c>
      <c r="R80" s="11" t="s">
        <v>782</v>
      </c>
      <c r="S80" s="11" t="s">
        <v>730</v>
      </c>
      <c r="T80" s="10"/>
      <c r="U80" s="11"/>
      <c r="V80" s="10" t="e">
        <v>#N/A</v>
      </c>
      <c r="W80" s="10" t="e">
        <v>#N/A</v>
      </c>
      <c r="X80" s="11" t="s">
        <v>41</v>
      </c>
    </row>
    <row r="81" spans="1:24" x14ac:dyDescent="0.15">
      <c r="A81" s="11" t="s">
        <v>31</v>
      </c>
      <c r="B81" s="11" t="s">
        <v>30</v>
      </c>
      <c r="C81" s="11" t="s">
        <v>32</v>
      </c>
      <c r="D81" s="11" t="s">
        <v>239</v>
      </c>
      <c r="E81" s="5" t="str">
        <f t="shared" si="4"/>
        <v>2016-01-01</v>
      </c>
      <c r="F81" s="11" t="s">
        <v>69</v>
      </c>
      <c r="G81" s="10"/>
      <c r="H81" s="10"/>
      <c r="I81" s="11" t="s">
        <v>40</v>
      </c>
      <c r="J81" s="11">
        <v>7</v>
      </c>
      <c r="K81" s="11">
        <v>13</v>
      </c>
      <c r="L81" s="11" t="s">
        <v>253</v>
      </c>
      <c r="M81" s="59">
        <v>0</v>
      </c>
      <c r="N81" s="10"/>
      <c r="O81" s="11" t="s">
        <v>222</v>
      </c>
      <c r="P81" s="10" t="s">
        <v>247</v>
      </c>
      <c r="Q81" s="68">
        <f t="shared" si="5"/>
        <v>0</v>
      </c>
      <c r="R81" s="11" t="s">
        <v>782</v>
      </c>
      <c r="S81" s="11" t="s">
        <v>730</v>
      </c>
      <c r="T81" s="10"/>
      <c r="U81" s="11"/>
      <c r="V81" s="10" t="e">
        <v>#N/A</v>
      </c>
      <c r="W81" s="10" t="e">
        <v>#N/A</v>
      </c>
      <c r="X81" s="11" t="s">
        <v>41</v>
      </c>
    </row>
    <row r="82" spans="1:24" x14ac:dyDescent="0.15">
      <c r="A82" s="11" t="s">
        <v>31</v>
      </c>
      <c r="B82" s="11" t="s">
        <v>30</v>
      </c>
      <c r="C82" s="11" t="s">
        <v>32</v>
      </c>
      <c r="D82" s="11" t="s">
        <v>241</v>
      </c>
      <c r="E82" s="5" t="str">
        <f t="shared" si="4"/>
        <v>2016-01-01</v>
      </c>
      <c r="F82" s="11" t="s">
        <v>69</v>
      </c>
      <c r="G82" s="10"/>
      <c r="H82" s="10"/>
      <c r="I82" s="11" t="s">
        <v>40</v>
      </c>
      <c r="J82" s="11">
        <v>7</v>
      </c>
      <c r="K82" s="11">
        <v>13</v>
      </c>
      <c r="L82" s="11" t="s">
        <v>254</v>
      </c>
      <c r="M82" s="59">
        <v>0</v>
      </c>
      <c r="N82" s="10"/>
      <c r="O82" s="11" t="s">
        <v>222</v>
      </c>
      <c r="P82" s="10" t="s">
        <v>247</v>
      </c>
      <c r="Q82" s="68">
        <f t="shared" si="5"/>
        <v>0</v>
      </c>
      <c r="R82" s="11" t="s">
        <v>782</v>
      </c>
      <c r="S82" s="11" t="s">
        <v>730</v>
      </c>
      <c r="T82" s="10"/>
      <c r="U82" s="11"/>
      <c r="V82" s="10" t="e">
        <v>#N/A</v>
      </c>
      <c r="W82" s="10" t="e">
        <v>#N/A</v>
      </c>
      <c r="X82" s="11" t="s">
        <v>41</v>
      </c>
    </row>
    <row r="83" spans="1:24" x14ac:dyDescent="0.15">
      <c r="A83" s="11" t="s">
        <v>31</v>
      </c>
      <c r="B83" s="11" t="s">
        <v>30</v>
      </c>
      <c r="C83" s="11" t="s">
        <v>32</v>
      </c>
      <c r="D83" s="11" t="s">
        <v>76</v>
      </c>
      <c r="E83" s="5" t="str">
        <f t="shared" si="4"/>
        <v>2016-01-01</v>
      </c>
      <c r="F83" s="11" t="s">
        <v>69</v>
      </c>
      <c r="G83" s="10"/>
      <c r="H83" s="10"/>
      <c r="I83" s="11" t="s">
        <v>40</v>
      </c>
      <c r="J83" s="11">
        <v>7</v>
      </c>
      <c r="K83" s="11">
        <v>13</v>
      </c>
      <c r="L83" s="11" t="s">
        <v>255</v>
      </c>
      <c r="M83" s="59">
        <v>0</v>
      </c>
      <c r="N83" s="10"/>
      <c r="O83" s="11" t="s">
        <v>222</v>
      </c>
      <c r="P83" s="10" t="s">
        <v>247</v>
      </c>
      <c r="Q83" s="68">
        <f t="shared" si="5"/>
        <v>0</v>
      </c>
      <c r="R83" s="11" t="s">
        <v>782</v>
      </c>
      <c r="S83" s="11" t="s">
        <v>730</v>
      </c>
      <c r="T83" s="10"/>
      <c r="U83" s="11"/>
      <c r="V83" s="10" t="e">
        <v>#N/A</v>
      </c>
      <c r="W83" s="10" t="e">
        <v>#N/A</v>
      </c>
      <c r="X83" s="11" t="s">
        <v>41</v>
      </c>
    </row>
    <row r="84" spans="1:24" x14ac:dyDescent="0.15">
      <c r="A84" s="11" t="s">
        <v>31</v>
      </c>
      <c r="B84" s="11" t="s">
        <v>30</v>
      </c>
      <c r="C84" s="11" t="s">
        <v>32</v>
      </c>
      <c r="D84" s="11" t="s">
        <v>78</v>
      </c>
      <c r="E84" s="5" t="str">
        <f t="shared" si="4"/>
        <v>2016-01-01</v>
      </c>
      <c r="F84" s="11" t="s">
        <v>69</v>
      </c>
      <c r="G84" s="10"/>
      <c r="H84" s="10"/>
      <c r="I84" s="11" t="s">
        <v>40</v>
      </c>
      <c r="J84" s="11">
        <v>7</v>
      </c>
      <c r="K84" s="11">
        <v>13</v>
      </c>
      <c r="L84" s="11" t="s">
        <v>256</v>
      </c>
      <c r="M84" s="59">
        <v>0</v>
      </c>
      <c r="N84" s="10"/>
      <c r="O84" s="11" t="s">
        <v>222</v>
      </c>
      <c r="P84" s="10" t="s">
        <v>247</v>
      </c>
      <c r="Q84" s="68">
        <f t="shared" si="5"/>
        <v>0</v>
      </c>
      <c r="R84" s="11" t="s">
        <v>782</v>
      </c>
      <c r="S84" s="11" t="s">
        <v>730</v>
      </c>
      <c r="T84" s="10"/>
      <c r="U84" s="11"/>
      <c r="V84" s="10" t="e">
        <v>#N/A</v>
      </c>
      <c r="W84" s="10" t="e">
        <v>#N/A</v>
      </c>
      <c r="X84" s="11" t="s">
        <v>41</v>
      </c>
    </row>
    <row r="85" spans="1:24" x14ac:dyDescent="0.15">
      <c r="A85" s="11" t="s">
        <v>31</v>
      </c>
      <c r="B85" s="11" t="s">
        <v>30</v>
      </c>
      <c r="C85" s="11" t="s">
        <v>32</v>
      </c>
      <c r="D85" s="11" t="s">
        <v>80</v>
      </c>
      <c r="E85" s="5" t="str">
        <f t="shared" si="4"/>
        <v>2016-01-01</v>
      </c>
      <c r="F85" s="11" t="s">
        <v>69</v>
      </c>
      <c r="G85" s="10"/>
      <c r="H85" s="10"/>
      <c r="I85" s="11" t="s">
        <v>40</v>
      </c>
      <c r="J85" s="11">
        <v>7</v>
      </c>
      <c r="K85" s="11">
        <v>13</v>
      </c>
      <c r="L85" s="11" t="s">
        <v>257</v>
      </c>
      <c r="M85" s="59">
        <v>0</v>
      </c>
      <c r="N85" s="10"/>
      <c r="O85" s="11" t="s">
        <v>222</v>
      </c>
      <c r="P85" s="10" t="s">
        <v>247</v>
      </c>
      <c r="Q85" s="68">
        <f t="shared" si="5"/>
        <v>0</v>
      </c>
      <c r="R85" s="11" t="s">
        <v>782</v>
      </c>
      <c r="S85" s="11" t="s">
        <v>730</v>
      </c>
      <c r="T85" s="10"/>
      <c r="U85" s="11"/>
      <c r="V85" s="10" t="e">
        <v>#N/A</v>
      </c>
      <c r="W85" s="10" t="e">
        <v>#N/A</v>
      </c>
      <c r="X85" s="11" t="s">
        <v>41</v>
      </c>
    </row>
    <row r="86" spans="1:24" x14ac:dyDescent="0.15">
      <c r="A86" s="11" t="s">
        <v>31</v>
      </c>
      <c r="B86" s="11" t="s">
        <v>30</v>
      </c>
      <c r="C86" s="11" t="s">
        <v>32</v>
      </c>
      <c r="D86" s="11" t="s">
        <v>95</v>
      </c>
      <c r="E86" s="5" t="str">
        <f t="shared" si="4"/>
        <v>2016-01-01</v>
      </c>
      <c r="F86" s="11" t="s">
        <v>69</v>
      </c>
      <c r="G86" s="10"/>
      <c r="H86" s="10"/>
      <c r="I86" s="11" t="s">
        <v>40</v>
      </c>
      <c r="J86" s="11">
        <v>7</v>
      </c>
      <c r="K86" s="11">
        <v>13</v>
      </c>
      <c r="L86" s="11" t="s">
        <v>258</v>
      </c>
      <c r="M86" s="59">
        <v>0</v>
      </c>
      <c r="N86" s="10"/>
      <c r="O86" s="11" t="s">
        <v>222</v>
      </c>
      <c r="P86" s="10" t="s">
        <v>247</v>
      </c>
      <c r="Q86" s="68">
        <f t="shared" si="5"/>
        <v>0</v>
      </c>
      <c r="R86" s="11" t="s">
        <v>782</v>
      </c>
      <c r="S86" s="11" t="s">
        <v>730</v>
      </c>
      <c r="T86" s="10"/>
      <c r="U86" s="11"/>
      <c r="V86" s="10" t="e">
        <v>#N/A</v>
      </c>
      <c r="W86" s="10" t="e">
        <v>#N/A</v>
      </c>
      <c r="X86" s="11" t="s">
        <v>41</v>
      </c>
    </row>
    <row r="87" spans="1:24" x14ac:dyDescent="0.15">
      <c r="A87" s="11" t="s">
        <v>31</v>
      </c>
      <c r="B87" s="11" t="s">
        <v>30</v>
      </c>
      <c r="C87" s="11" t="s">
        <v>32</v>
      </c>
      <c r="D87" s="11" t="s">
        <v>71</v>
      </c>
      <c r="E87" s="5" t="str">
        <f t="shared" si="4"/>
        <v>2016-01-01</v>
      </c>
      <c r="F87" s="11" t="s">
        <v>69</v>
      </c>
      <c r="G87" s="10"/>
      <c r="H87" s="10"/>
      <c r="I87" s="11" t="s">
        <v>40</v>
      </c>
      <c r="J87" s="11">
        <v>7</v>
      </c>
      <c r="K87" s="11">
        <v>13</v>
      </c>
      <c r="L87" s="11" t="s">
        <v>259</v>
      </c>
      <c r="M87" s="59">
        <v>4757387</v>
      </c>
      <c r="N87" s="10"/>
      <c r="O87" s="11" t="s">
        <v>222</v>
      </c>
      <c r="P87" s="10" t="s">
        <v>227</v>
      </c>
      <c r="Q87" s="68">
        <f t="shared" si="5"/>
        <v>4757.3869999999997</v>
      </c>
      <c r="R87" s="11" t="s">
        <v>782</v>
      </c>
      <c r="S87" s="11" t="s">
        <v>730</v>
      </c>
      <c r="T87" s="10"/>
      <c r="U87" s="11"/>
      <c r="V87" s="10" t="e">
        <v>#N/A</v>
      </c>
      <c r="W87" s="10" t="e">
        <v>#N/A</v>
      </c>
      <c r="X87" s="11" t="s">
        <v>41</v>
      </c>
    </row>
    <row r="88" spans="1:24" x14ac:dyDescent="0.15">
      <c r="A88" s="11" t="s">
        <v>31</v>
      </c>
      <c r="B88" s="11" t="s">
        <v>30</v>
      </c>
      <c r="C88" s="11" t="s">
        <v>32</v>
      </c>
      <c r="D88" s="11" t="s">
        <v>76</v>
      </c>
      <c r="E88" s="5" t="str">
        <f t="shared" si="4"/>
        <v>2016-01-01</v>
      </c>
      <c r="F88" s="11" t="s">
        <v>69</v>
      </c>
      <c r="G88" s="10"/>
      <c r="H88" s="10"/>
      <c r="I88" s="11" t="s">
        <v>40</v>
      </c>
      <c r="J88" s="11">
        <v>7</v>
      </c>
      <c r="K88" s="11">
        <v>13</v>
      </c>
      <c r="L88" s="11" t="s">
        <v>260</v>
      </c>
      <c r="M88" s="59">
        <v>1021132</v>
      </c>
      <c r="N88" s="10"/>
      <c r="O88" s="11" t="s">
        <v>222</v>
      </c>
      <c r="P88" s="10" t="s">
        <v>227</v>
      </c>
      <c r="Q88" s="68">
        <f t="shared" si="5"/>
        <v>1021.1319999999999</v>
      </c>
      <c r="R88" s="11" t="s">
        <v>782</v>
      </c>
      <c r="S88" s="11" t="s">
        <v>730</v>
      </c>
      <c r="T88" s="10"/>
      <c r="U88" s="11"/>
      <c r="V88" s="10" t="e">
        <v>#N/A</v>
      </c>
      <c r="W88" s="10" t="e">
        <v>#N/A</v>
      </c>
      <c r="X88" s="11" t="s">
        <v>41</v>
      </c>
    </row>
    <row r="89" spans="1:24" x14ac:dyDescent="0.15">
      <c r="A89" s="11" t="s">
        <v>31</v>
      </c>
      <c r="B89" s="11" t="s">
        <v>30</v>
      </c>
      <c r="C89" s="11" t="s">
        <v>32</v>
      </c>
      <c r="D89" s="11" t="s">
        <v>78</v>
      </c>
      <c r="E89" s="5" t="str">
        <f t="shared" si="4"/>
        <v>2016-01-01</v>
      </c>
      <c r="F89" s="11" t="s">
        <v>69</v>
      </c>
      <c r="G89" s="10"/>
      <c r="H89" s="10"/>
      <c r="I89" s="11" t="s">
        <v>40</v>
      </c>
      <c r="J89" s="11">
        <v>7</v>
      </c>
      <c r="K89" s="11">
        <v>13</v>
      </c>
      <c r="L89" s="11" t="s">
        <v>261</v>
      </c>
      <c r="M89" s="59">
        <v>760582</v>
      </c>
      <c r="N89" s="10"/>
      <c r="O89" s="11" t="s">
        <v>222</v>
      </c>
      <c r="P89" s="10" t="s">
        <v>227</v>
      </c>
      <c r="Q89" s="68">
        <f t="shared" si="5"/>
        <v>760.58199999999999</v>
      </c>
      <c r="R89" s="11" t="s">
        <v>782</v>
      </c>
      <c r="S89" s="11" t="s">
        <v>730</v>
      </c>
      <c r="T89" s="10"/>
      <c r="U89" s="11"/>
      <c r="V89" s="10" t="e">
        <v>#N/A</v>
      </c>
      <c r="W89" s="10" t="e">
        <v>#N/A</v>
      </c>
      <c r="X89" s="11" t="s">
        <v>41</v>
      </c>
    </row>
    <row r="90" spans="1:24" x14ac:dyDescent="0.15">
      <c r="A90" s="11" t="s">
        <v>31</v>
      </c>
      <c r="B90" s="11" t="s">
        <v>30</v>
      </c>
      <c r="C90" s="11" t="s">
        <v>32</v>
      </c>
      <c r="D90" s="11" t="s">
        <v>80</v>
      </c>
      <c r="E90" s="5" t="str">
        <f t="shared" si="4"/>
        <v>2016-01-01</v>
      </c>
      <c r="F90" s="11" t="s">
        <v>69</v>
      </c>
      <c r="G90" s="10"/>
      <c r="H90" s="10"/>
      <c r="I90" s="11" t="s">
        <v>40</v>
      </c>
      <c r="J90" s="11">
        <v>7</v>
      </c>
      <c r="K90" s="11">
        <v>13</v>
      </c>
      <c r="L90" s="11" t="s">
        <v>262</v>
      </c>
      <c r="M90" s="59">
        <v>115667</v>
      </c>
      <c r="N90" s="10"/>
      <c r="O90" s="11" t="s">
        <v>222</v>
      </c>
      <c r="P90" s="10" t="s">
        <v>227</v>
      </c>
      <c r="Q90" s="68">
        <f t="shared" si="5"/>
        <v>115.667</v>
      </c>
      <c r="R90" s="11" t="s">
        <v>782</v>
      </c>
      <c r="S90" s="11" t="s">
        <v>730</v>
      </c>
      <c r="T90" s="10"/>
      <c r="U90" s="11"/>
      <c r="V90" s="10" t="e">
        <v>#N/A</v>
      </c>
      <c r="W90" s="10" t="e">
        <v>#N/A</v>
      </c>
      <c r="X90" s="11" t="s">
        <v>41</v>
      </c>
    </row>
    <row r="91" spans="1:24" x14ac:dyDescent="0.15">
      <c r="A91" s="11" t="s">
        <v>31</v>
      </c>
      <c r="B91" s="11" t="s">
        <v>30</v>
      </c>
      <c r="C91" s="11" t="s">
        <v>32</v>
      </c>
      <c r="D91" s="11" t="s">
        <v>95</v>
      </c>
      <c r="E91" s="5" t="str">
        <f t="shared" si="4"/>
        <v>2016-01-01</v>
      </c>
      <c r="F91" s="11" t="s">
        <v>69</v>
      </c>
      <c r="G91" s="10"/>
      <c r="H91" s="10"/>
      <c r="I91" s="11" t="s">
        <v>40</v>
      </c>
      <c r="J91" s="11">
        <v>7</v>
      </c>
      <c r="K91" s="11">
        <v>13</v>
      </c>
      <c r="L91" s="11" t="s">
        <v>263</v>
      </c>
      <c r="M91" s="59">
        <v>2860006</v>
      </c>
      <c r="N91" s="10"/>
      <c r="O91" s="11" t="s">
        <v>222</v>
      </c>
      <c r="P91" s="10" t="s">
        <v>227</v>
      </c>
      <c r="Q91" s="68">
        <f t="shared" si="5"/>
        <v>2860.0059999999999</v>
      </c>
      <c r="R91" s="11" t="s">
        <v>782</v>
      </c>
      <c r="S91" s="11" t="s">
        <v>730</v>
      </c>
      <c r="T91" s="10"/>
      <c r="U91" s="11"/>
      <c r="V91" s="10" t="e">
        <v>#N/A</v>
      </c>
      <c r="W91" s="10" t="e">
        <v>#N/A</v>
      </c>
      <c r="X91" s="11" t="s">
        <v>41</v>
      </c>
    </row>
    <row r="92" spans="1:24" x14ac:dyDescent="0.15">
      <c r="A92" t="s">
        <v>316</v>
      </c>
      <c r="B92" t="s">
        <v>315</v>
      </c>
      <c r="C92" t="s">
        <v>304</v>
      </c>
      <c r="E92" s="5" t="str">
        <f t="shared" si="4"/>
        <v>2019-01-01</v>
      </c>
      <c r="F92" t="s">
        <v>278</v>
      </c>
      <c r="I92" t="s">
        <v>317</v>
      </c>
      <c r="L92" s="19" t="s">
        <v>392</v>
      </c>
      <c r="M92" s="63">
        <v>167428676.36759087</v>
      </c>
      <c r="O92" s="19" t="s">
        <v>393</v>
      </c>
      <c r="P92" t="s">
        <v>224</v>
      </c>
      <c r="Q92" s="75">
        <f t="shared" si="5"/>
        <v>167428.67636759087</v>
      </c>
      <c r="R92" s="19" t="s">
        <v>782</v>
      </c>
      <c r="S92" t="s">
        <v>321</v>
      </c>
      <c r="T92" t="s">
        <v>391</v>
      </c>
      <c r="U92" s="7" t="s">
        <v>733</v>
      </c>
      <c r="V92" t="s">
        <v>320</v>
      </c>
      <c r="W92" t="s">
        <v>320</v>
      </c>
      <c r="X92" t="s">
        <v>275</v>
      </c>
    </row>
    <row r="93" spans="1:24" x14ac:dyDescent="0.15">
      <c r="A93" t="s">
        <v>316</v>
      </c>
      <c r="B93" t="s">
        <v>315</v>
      </c>
      <c r="C93" t="s">
        <v>304</v>
      </c>
      <c r="E93" s="5" t="str">
        <f t="shared" si="4"/>
        <v>2018-01-01</v>
      </c>
      <c r="F93" t="s">
        <v>36</v>
      </c>
      <c r="I93" t="s">
        <v>317</v>
      </c>
      <c r="L93" s="19" t="s">
        <v>392</v>
      </c>
      <c r="M93" s="63">
        <v>182463954.27900004</v>
      </c>
      <c r="O93" s="19" t="s">
        <v>393</v>
      </c>
      <c r="P93" t="s">
        <v>224</v>
      </c>
      <c r="Q93" s="75">
        <f t="shared" si="5"/>
        <v>182463.95427900006</v>
      </c>
      <c r="R93" s="19" t="s">
        <v>782</v>
      </c>
      <c r="S93" t="s">
        <v>321</v>
      </c>
      <c r="T93" t="s">
        <v>391</v>
      </c>
      <c r="U93" s="7" t="s">
        <v>733</v>
      </c>
      <c r="V93" t="s">
        <v>320</v>
      </c>
      <c r="W93" t="s">
        <v>320</v>
      </c>
      <c r="X93" t="s">
        <v>275</v>
      </c>
    </row>
    <row r="94" spans="1:24" x14ac:dyDescent="0.15">
      <c r="A94" t="s">
        <v>316</v>
      </c>
      <c r="B94" t="s">
        <v>315</v>
      </c>
      <c r="C94" t="s">
        <v>304</v>
      </c>
      <c r="E94" s="5" t="str">
        <f t="shared" si="4"/>
        <v>2017-01-01</v>
      </c>
      <c r="F94" t="s">
        <v>68</v>
      </c>
      <c r="I94" t="s">
        <v>317</v>
      </c>
      <c r="L94" s="19" t="s">
        <v>392</v>
      </c>
      <c r="M94" s="63">
        <v>167428676.36759087</v>
      </c>
      <c r="O94" s="19" t="s">
        <v>393</v>
      </c>
      <c r="P94" t="s">
        <v>224</v>
      </c>
      <c r="Q94" s="75">
        <f t="shared" si="5"/>
        <v>167428.67636759087</v>
      </c>
      <c r="R94" s="19" t="s">
        <v>782</v>
      </c>
      <c r="S94" t="s">
        <v>321</v>
      </c>
      <c r="T94" t="s">
        <v>391</v>
      </c>
      <c r="U94" s="7" t="s">
        <v>733</v>
      </c>
      <c r="V94" t="s">
        <v>320</v>
      </c>
      <c r="W94" t="s">
        <v>320</v>
      </c>
      <c r="X94" t="s">
        <v>275</v>
      </c>
    </row>
    <row r="95" spans="1:24" x14ac:dyDescent="0.15">
      <c r="A95" s="7" t="s">
        <v>325</v>
      </c>
      <c r="B95" s="7" t="s">
        <v>324</v>
      </c>
      <c r="C95" s="7" t="s">
        <v>304</v>
      </c>
      <c r="E95" s="5" t="str">
        <f t="shared" si="4"/>
        <v>2020-01-01</v>
      </c>
      <c r="F95" t="s">
        <v>270</v>
      </c>
      <c r="I95" t="s">
        <v>816</v>
      </c>
      <c r="J95">
        <v>62</v>
      </c>
      <c r="L95" t="s">
        <v>395</v>
      </c>
      <c r="M95" s="27">
        <v>2800</v>
      </c>
      <c r="O95" t="s">
        <v>396</v>
      </c>
      <c r="P95" t="s">
        <v>224</v>
      </c>
      <c r="Q95" s="69">
        <f t="shared" si="5"/>
        <v>2.8</v>
      </c>
      <c r="R95" t="s">
        <v>782</v>
      </c>
      <c r="S95" t="s">
        <v>321</v>
      </c>
      <c r="T95" t="s">
        <v>391</v>
      </c>
      <c r="U95" s="7" t="s">
        <v>733</v>
      </c>
      <c r="V95" t="s">
        <v>320</v>
      </c>
      <c r="W95" t="s">
        <v>320</v>
      </c>
      <c r="X95" t="s">
        <v>275</v>
      </c>
    </row>
    <row r="96" spans="1:24" ht="15" x14ac:dyDescent="0.2">
      <c r="A96" s="18" t="s">
        <v>328</v>
      </c>
      <c r="B96" s="18" t="s">
        <v>327</v>
      </c>
      <c r="C96" s="18" t="s">
        <v>304</v>
      </c>
      <c r="E96" s="5" t="str">
        <f t="shared" si="4"/>
        <v>2017-01-01</v>
      </c>
      <c r="F96" t="s">
        <v>68</v>
      </c>
      <c r="I96" t="s">
        <v>329</v>
      </c>
      <c r="J96">
        <v>3</v>
      </c>
      <c r="L96" t="s">
        <v>395</v>
      </c>
      <c r="M96" s="27">
        <v>9634</v>
      </c>
      <c r="O96" s="21" t="s">
        <v>397</v>
      </c>
      <c r="P96" t="s">
        <v>224</v>
      </c>
      <c r="Q96" s="69">
        <f t="shared" si="5"/>
        <v>9.6340000000000003</v>
      </c>
      <c r="R96" t="s">
        <v>782</v>
      </c>
      <c r="S96" t="s">
        <v>321</v>
      </c>
      <c r="T96" t="s">
        <v>391</v>
      </c>
      <c r="U96" s="7" t="s">
        <v>733</v>
      </c>
      <c r="V96" t="s">
        <v>320</v>
      </c>
      <c r="W96" t="s">
        <v>320</v>
      </c>
      <c r="X96" t="s">
        <v>275</v>
      </c>
    </row>
    <row r="97" spans="1:24" ht="15" x14ac:dyDescent="0.2">
      <c r="A97" s="18" t="s">
        <v>328</v>
      </c>
      <c r="B97" s="18" t="s">
        <v>327</v>
      </c>
      <c r="C97" s="18" t="s">
        <v>304</v>
      </c>
      <c r="E97" s="5" t="str">
        <f t="shared" si="4"/>
        <v>2018-01-01</v>
      </c>
      <c r="F97" s="22" t="s">
        <v>36</v>
      </c>
      <c r="I97" t="s">
        <v>329</v>
      </c>
      <c r="J97">
        <v>3</v>
      </c>
      <c r="L97" t="s">
        <v>395</v>
      </c>
      <c r="M97" s="27">
        <v>9939</v>
      </c>
      <c r="O97" s="21" t="s">
        <v>397</v>
      </c>
      <c r="P97" t="s">
        <v>224</v>
      </c>
      <c r="Q97" s="69">
        <f t="shared" si="5"/>
        <v>9.9390000000000001</v>
      </c>
      <c r="R97" t="s">
        <v>782</v>
      </c>
      <c r="S97" t="s">
        <v>321</v>
      </c>
      <c r="T97" t="s">
        <v>391</v>
      </c>
      <c r="U97" s="7" t="s">
        <v>733</v>
      </c>
      <c r="V97" t="s">
        <v>320</v>
      </c>
      <c r="W97" t="s">
        <v>320</v>
      </c>
      <c r="X97" t="s">
        <v>275</v>
      </c>
    </row>
    <row r="98" spans="1:24" ht="15" x14ac:dyDescent="0.2">
      <c r="A98" s="18" t="s">
        <v>328</v>
      </c>
      <c r="B98" s="18" t="s">
        <v>327</v>
      </c>
      <c r="C98" s="18" t="s">
        <v>304</v>
      </c>
      <c r="E98" s="5" t="str">
        <f t="shared" ref="E98:E129" si="6">_xlfn.CONCAT(SUBSTITUTE(F98,"FY","20"),"-01-01")</f>
        <v>2019-01-01</v>
      </c>
      <c r="F98" s="10" t="s">
        <v>278</v>
      </c>
      <c r="I98" t="s">
        <v>329</v>
      </c>
      <c r="J98">
        <v>3</v>
      </c>
      <c r="L98" t="s">
        <v>395</v>
      </c>
      <c r="M98" s="27">
        <v>6</v>
      </c>
      <c r="O98" s="21" t="s">
        <v>397</v>
      </c>
      <c r="P98" t="s">
        <v>224</v>
      </c>
      <c r="Q98" s="69">
        <f t="shared" ref="Q98:Q105" si="7">M98/1000</f>
        <v>6.0000000000000001E-3</v>
      </c>
      <c r="R98" t="s">
        <v>782</v>
      </c>
      <c r="S98" t="s">
        <v>321</v>
      </c>
      <c r="T98" t="s">
        <v>391</v>
      </c>
      <c r="U98" s="7" t="s">
        <v>733</v>
      </c>
      <c r="V98" t="s">
        <v>320</v>
      </c>
      <c r="W98" t="s">
        <v>320</v>
      </c>
      <c r="X98" t="s">
        <v>275</v>
      </c>
    </row>
    <row r="99" spans="1:24" x14ac:dyDescent="0.15">
      <c r="A99" t="s">
        <v>316</v>
      </c>
      <c r="B99" t="s">
        <v>315</v>
      </c>
      <c r="C99" t="s">
        <v>304</v>
      </c>
      <c r="E99" s="5" t="str">
        <f t="shared" si="6"/>
        <v>2019-01-01</v>
      </c>
      <c r="F99" t="s">
        <v>278</v>
      </c>
      <c r="I99" t="s">
        <v>317</v>
      </c>
      <c r="L99" s="19" t="s">
        <v>400</v>
      </c>
      <c r="M99" s="63">
        <v>5499327625.1834993</v>
      </c>
      <c r="O99" s="19" t="s">
        <v>393</v>
      </c>
      <c r="P99" t="s">
        <v>219</v>
      </c>
      <c r="Q99" s="75">
        <f t="shared" si="7"/>
        <v>5499327.6251834994</v>
      </c>
      <c r="R99" s="19" t="s">
        <v>782</v>
      </c>
      <c r="S99" t="s">
        <v>321</v>
      </c>
      <c r="T99" t="s">
        <v>399</v>
      </c>
      <c r="U99" s="7" t="s">
        <v>733</v>
      </c>
      <c r="V99" t="s">
        <v>320</v>
      </c>
      <c r="W99" t="s">
        <v>320</v>
      </c>
      <c r="X99" t="s">
        <v>275</v>
      </c>
    </row>
    <row r="100" spans="1:24" x14ac:dyDescent="0.15">
      <c r="A100" t="s">
        <v>316</v>
      </c>
      <c r="B100" t="s">
        <v>315</v>
      </c>
      <c r="C100" t="s">
        <v>304</v>
      </c>
      <c r="E100" s="5" t="str">
        <f t="shared" si="6"/>
        <v>2018-01-01</v>
      </c>
      <c r="F100" t="s">
        <v>36</v>
      </c>
      <c r="I100" t="s">
        <v>317</v>
      </c>
      <c r="L100" s="19" t="s">
        <v>400</v>
      </c>
      <c r="M100" s="63">
        <v>5765507246.5060005</v>
      </c>
      <c r="O100" s="19" t="s">
        <v>393</v>
      </c>
      <c r="P100" t="s">
        <v>219</v>
      </c>
      <c r="Q100" s="75">
        <f t="shared" si="7"/>
        <v>5765507.2465060009</v>
      </c>
      <c r="R100" s="19" t="s">
        <v>782</v>
      </c>
      <c r="S100" t="s">
        <v>321</v>
      </c>
      <c r="T100" t="s">
        <v>399</v>
      </c>
      <c r="U100" s="7" t="s">
        <v>733</v>
      </c>
      <c r="V100" t="s">
        <v>320</v>
      </c>
      <c r="W100" t="s">
        <v>320</v>
      </c>
      <c r="X100" t="s">
        <v>275</v>
      </c>
    </row>
    <row r="101" spans="1:24" x14ac:dyDescent="0.15">
      <c r="A101" t="s">
        <v>316</v>
      </c>
      <c r="B101" t="s">
        <v>315</v>
      </c>
      <c r="C101" t="s">
        <v>304</v>
      </c>
      <c r="E101" s="5" t="str">
        <f t="shared" si="6"/>
        <v>2017-01-01</v>
      </c>
      <c r="F101" t="s">
        <v>68</v>
      </c>
      <c r="I101" t="s">
        <v>317</v>
      </c>
      <c r="L101" s="19" t="s">
        <v>400</v>
      </c>
      <c r="M101" s="63">
        <v>6790322967.9040012</v>
      </c>
      <c r="O101" s="19" t="s">
        <v>393</v>
      </c>
      <c r="P101" t="s">
        <v>219</v>
      </c>
      <c r="Q101" s="75">
        <f t="shared" si="7"/>
        <v>6790322.9679040015</v>
      </c>
      <c r="R101" s="19" t="s">
        <v>782</v>
      </c>
      <c r="S101" t="s">
        <v>321</v>
      </c>
      <c r="T101" t="s">
        <v>399</v>
      </c>
      <c r="U101" s="7" t="s">
        <v>733</v>
      </c>
      <c r="V101" t="s">
        <v>320</v>
      </c>
      <c r="W101" t="s">
        <v>320</v>
      </c>
      <c r="X101" t="s">
        <v>275</v>
      </c>
    </row>
    <row r="102" spans="1:24" x14ac:dyDescent="0.15">
      <c r="A102" s="7" t="s">
        <v>325</v>
      </c>
      <c r="B102" s="7" t="s">
        <v>324</v>
      </c>
      <c r="C102" s="7" t="s">
        <v>304</v>
      </c>
      <c r="E102" s="5" t="str">
        <f t="shared" si="6"/>
        <v>2020-01-01</v>
      </c>
      <c r="F102" t="s">
        <v>270</v>
      </c>
      <c r="L102" t="s">
        <v>402</v>
      </c>
      <c r="M102" s="27">
        <v>6397</v>
      </c>
      <c r="O102" t="s">
        <v>396</v>
      </c>
      <c r="P102" t="s">
        <v>219</v>
      </c>
      <c r="Q102" s="69">
        <f t="shared" si="7"/>
        <v>6.3970000000000002</v>
      </c>
      <c r="R102" t="s">
        <v>782</v>
      </c>
      <c r="S102" t="s">
        <v>321</v>
      </c>
      <c r="T102" t="s">
        <v>399</v>
      </c>
      <c r="U102" s="7" t="s">
        <v>733</v>
      </c>
      <c r="V102" t="s">
        <v>320</v>
      </c>
      <c r="W102" t="s">
        <v>320</v>
      </c>
      <c r="X102" t="s">
        <v>275</v>
      </c>
    </row>
    <row r="103" spans="1:24" ht="15" x14ac:dyDescent="0.2">
      <c r="A103" s="18" t="s">
        <v>328</v>
      </c>
      <c r="B103" s="18" t="s">
        <v>327</v>
      </c>
      <c r="C103" s="18" t="s">
        <v>304</v>
      </c>
      <c r="E103" s="5" t="str">
        <f t="shared" si="6"/>
        <v>2017-01-01</v>
      </c>
      <c r="F103" t="s">
        <v>68</v>
      </c>
      <c r="I103" t="s">
        <v>329</v>
      </c>
      <c r="J103">
        <v>3</v>
      </c>
      <c r="L103" t="s">
        <v>402</v>
      </c>
      <c r="M103" s="27">
        <v>63761486</v>
      </c>
      <c r="O103" s="21" t="s">
        <v>397</v>
      </c>
      <c r="P103" t="s">
        <v>219</v>
      </c>
      <c r="Q103" s="69">
        <f t="shared" si="7"/>
        <v>63761.485999999997</v>
      </c>
      <c r="R103" t="s">
        <v>782</v>
      </c>
      <c r="S103" t="s">
        <v>321</v>
      </c>
      <c r="T103" t="s">
        <v>399</v>
      </c>
      <c r="U103" s="7" t="s">
        <v>733</v>
      </c>
      <c r="V103" t="s">
        <v>320</v>
      </c>
      <c r="W103" t="s">
        <v>320</v>
      </c>
      <c r="X103" t="s">
        <v>275</v>
      </c>
    </row>
    <row r="104" spans="1:24" ht="15" x14ac:dyDescent="0.2">
      <c r="A104" s="18" t="s">
        <v>328</v>
      </c>
      <c r="B104" s="18" t="s">
        <v>327</v>
      </c>
      <c r="C104" s="18" t="s">
        <v>304</v>
      </c>
      <c r="E104" s="5" t="str">
        <f t="shared" si="6"/>
        <v>2018-01-01</v>
      </c>
      <c r="F104" s="22" t="s">
        <v>36</v>
      </c>
      <c r="I104" t="s">
        <v>329</v>
      </c>
      <c r="J104">
        <v>3</v>
      </c>
      <c r="L104" t="s">
        <v>402</v>
      </c>
      <c r="M104" s="27">
        <v>56289497</v>
      </c>
      <c r="O104" s="21" t="s">
        <v>397</v>
      </c>
      <c r="P104" t="s">
        <v>219</v>
      </c>
      <c r="Q104" s="69">
        <f t="shared" si="7"/>
        <v>56289.497000000003</v>
      </c>
      <c r="R104" t="s">
        <v>782</v>
      </c>
      <c r="S104" t="s">
        <v>321</v>
      </c>
      <c r="T104" t="s">
        <v>399</v>
      </c>
      <c r="U104" s="7" t="s">
        <v>733</v>
      </c>
      <c r="V104" t="s">
        <v>320</v>
      </c>
      <c r="W104" t="s">
        <v>320</v>
      </c>
      <c r="X104" t="s">
        <v>275</v>
      </c>
    </row>
    <row r="105" spans="1:24" ht="15" x14ac:dyDescent="0.2">
      <c r="A105" s="18" t="s">
        <v>328</v>
      </c>
      <c r="B105" s="18" t="s">
        <v>327</v>
      </c>
      <c r="C105" s="18" t="s">
        <v>304</v>
      </c>
      <c r="E105" s="5" t="str">
        <f t="shared" si="6"/>
        <v>2019-01-01</v>
      </c>
      <c r="F105" s="10" t="s">
        <v>278</v>
      </c>
      <c r="I105" t="s">
        <v>329</v>
      </c>
      <c r="J105">
        <v>3</v>
      </c>
      <c r="L105" t="s">
        <v>402</v>
      </c>
      <c r="M105" s="27">
        <v>50037979</v>
      </c>
      <c r="O105" s="21" t="s">
        <v>397</v>
      </c>
      <c r="P105" t="s">
        <v>219</v>
      </c>
      <c r="Q105" s="69">
        <f t="shared" si="7"/>
        <v>50037.978999999999</v>
      </c>
      <c r="R105" t="s">
        <v>782</v>
      </c>
      <c r="S105" t="s">
        <v>321</v>
      </c>
      <c r="T105" t="s">
        <v>399</v>
      </c>
      <c r="U105" s="7" t="s">
        <v>733</v>
      </c>
      <c r="V105" t="s">
        <v>320</v>
      </c>
      <c r="W105" t="s">
        <v>320</v>
      </c>
      <c r="X105" t="s">
        <v>275</v>
      </c>
    </row>
    <row r="106" spans="1:24" ht="15" x14ac:dyDescent="0.2">
      <c r="A106" s="18" t="s">
        <v>265</v>
      </c>
      <c r="B106" s="18" t="s">
        <v>264</v>
      </c>
      <c r="C106" s="18" t="s">
        <v>266</v>
      </c>
      <c r="E106" s="5" t="str">
        <f t="shared" si="6"/>
        <v>2020-01-01</v>
      </c>
      <c r="F106" t="s">
        <v>270</v>
      </c>
      <c r="I106" t="s">
        <v>274</v>
      </c>
      <c r="J106">
        <v>3</v>
      </c>
      <c r="L106" s="19" t="s">
        <v>602</v>
      </c>
      <c r="M106" s="27">
        <v>380330</v>
      </c>
      <c r="O106" s="21" t="s">
        <v>603</v>
      </c>
      <c r="P106" t="s">
        <v>601</v>
      </c>
      <c r="Q106" s="69">
        <f t="shared" ref="Q106:Q111" si="8">M106</f>
        <v>380330</v>
      </c>
      <c r="R106" t="s">
        <v>782</v>
      </c>
      <c r="S106" t="s">
        <v>276</v>
      </c>
      <c r="T106" t="s">
        <v>604</v>
      </c>
      <c r="U106" s="7" t="s">
        <v>733</v>
      </c>
      <c r="V106" t="s">
        <v>320</v>
      </c>
      <c r="W106" t="s">
        <v>320</v>
      </c>
      <c r="X106" t="s">
        <v>275</v>
      </c>
    </row>
    <row r="107" spans="1:24" ht="15" x14ac:dyDescent="0.2">
      <c r="A107" s="18" t="s">
        <v>265</v>
      </c>
      <c r="B107" s="18" t="s">
        <v>264</v>
      </c>
      <c r="C107" s="18" t="s">
        <v>266</v>
      </c>
      <c r="E107" s="5" t="str">
        <f t="shared" si="6"/>
        <v>2020-01-01</v>
      </c>
      <c r="F107" t="s">
        <v>270</v>
      </c>
      <c r="I107" t="s">
        <v>274</v>
      </c>
      <c r="J107">
        <v>3</v>
      </c>
      <c r="L107" s="19" t="s">
        <v>606</v>
      </c>
      <c r="M107" s="27">
        <v>258120</v>
      </c>
      <c r="O107" s="21" t="s">
        <v>603</v>
      </c>
      <c r="P107" t="s">
        <v>605</v>
      </c>
      <c r="Q107" s="69">
        <f t="shared" si="8"/>
        <v>258120</v>
      </c>
      <c r="R107" t="s">
        <v>782</v>
      </c>
      <c r="S107" t="s">
        <v>276</v>
      </c>
      <c r="T107" t="s">
        <v>607</v>
      </c>
      <c r="U107" s="7" t="s">
        <v>733</v>
      </c>
      <c r="V107" t="s">
        <v>320</v>
      </c>
      <c r="W107" t="s">
        <v>320</v>
      </c>
      <c r="X107" t="s">
        <v>275</v>
      </c>
    </row>
    <row r="108" spans="1:24" ht="15" x14ac:dyDescent="0.2">
      <c r="A108" s="18" t="s">
        <v>265</v>
      </c>
      <c r="B108" s="18" t="s">
        <v>264</v>
      </c>
      <c r="C108" s="18" t="s">
        <v>266</v>
      </c>
      <c r="E108" s="5" t="str">
        <f t="shared" si="6"/>
        <v>2019-01-01</v>
      </c>
      <c r="F108" s="22" t="s">
        <v>278</v>
      </c>
      <c r="I108" t="s">
        <v>274</v>
      </c>
      <c r="J108">
        <v>3</v>
      </c>
      <c r="L108" s="19" t="s">
        <v>602</v>
      </c>
      <c r="M108" s="27">
        <v>352950</v>
      </c>
      <c r="O108" s="21" t="s">
        <v>603</v>
      </c>
      <c r="P108" t="s">
        <v>601</v>
      </c>
      <c r="Q108" s="69">
        <f t="shared" si="8"/>
        <v>352950</v>
      </c>
      <c r="R108" t="s">
        <v>782</v>
      </c>
      <c r="S108" t="s">
        <v>276</v>
      </c>
      <c r="T108" t="s">
        <v>604</v>
      </c>
      <c r="U108" s="7" t="s">
        <v>733</v>
      </c>
      <c r="V108" t="s">
        <v>320</v>
      </c>
      <c r="W108" t="s">
        <v>320</v>
      </c>
      <c r="X108" t="s">
        <v>275</v>
      </c>
    </row>
    <row r="109" spans="1:24" ht="15" x14ac:dyDescent="0.2">
      <c r="A109" s="18" t="s">
        <v>265</v>
      </c>
      <c r="B109" s="18" t="s">
        <v>264</v>
      </c>
      <c r="C109" s="18" t="s">
        <v>266</v>
      </c>
      <c r="E109" s="5" t="str">
        <f t="shared" si="6"/>
        <v>2019-01-01</v>
      </c>
      <c r="F109" s="22" t="s">
        <v>278</v>
      </c>
      <c r="I109" t="s">
        <v>274</v>
      </c>
      <c r="J109">
        <v>3</v>
      </c>
      <c r="L109" s="19" t="s">
        <v>606</v>
      </c>
      <c r="M109" s="27">
        <v>268620</v>
      </c>
      <c r="O109" s="21" t="s">
        <v>603</v>
      </c>
      <c r="P109" t="s">
        <v>605</v>
      </c>
      <c r="Q109" s="69">
        <f t="shared" si="8"/>
        <v>268620</v>
      </c>
      <c r="R109" t="s">
        <v>782</v>
      </c>
      <c r="S109" t="s">
        <v>276</v>
      </c>
      <c r="T109" t="s">
        <v>607</v>
      </c>
      <c r="U109" s="7" t="s">
        <v>733</v>
      </c>
      <c r="V109" t="s">
        <v>320</v>
      </c>
      <c r="W109" t="s">
        <v>320</v>
      </c>
      <c r="X109" t="s">
        <v>275</v>
      </c>
    </row>
    <row r="110" spans="1:24" ht="15" x14ac:dyDescent="0.2">
      <c r="A110" s="18" t="s">
        <v>265</v>
      </c>
      <c r="B110" s="18" t="s">
        <v>264</v>
      </c>
      <c r="C110" s="18" t="s">
        <v>266</v>
      </c>
      <c r="E110" s="5" t="str">
        <f t="shared" si="6"/>
        <v>2018-01-01</v>
      </c>
      <c r="F110" s="23" t="s">
        <v>36</v>
      </c>
      <c r="I110" t="s">
        <v>274</v>
      </c>
      <c r="J110">
        <v>3</v>
      </c>
      <c r="L110" s="19" t="s">
        <v>602</v>
      </c>
      <c r="M110" s="27">
        <v>339870</v>
      </c>
      <c r="O110" s="21" t="s">
        <v>603</v>
      </c>
      <c r="P110" t="s">
        <v>601</v>
      </c>
      <c r="Q110" s="69">
        <f t="shared" si="8"/>
        <v>339870</v>
      </c>
      <c r="R110" t="s">
        <v>782</v>
      </c>
      <c r="S110" t="s">
        <v>276</v>
      </c>
      <c r="T110" t="s">
        <v>604</v>
      </c>
      <c r="U110" s="7" t="s">
        <v>733</v>
      </c>
      <c r="V110" t="s">
        <v>320</v>
      </c>
      <c r="W110" t="s">
        <v>320</v>
      </c>
      <c r="X110" t="s">
        <v>275</v>
      </c>
    </row>
    <row r="111" spans="1:24" ht="15" x14ac:dyDescent="0.2">
      <c r="A111" s="18" t="s">
        <v>265</v>
      </c>
      <c r="B111" s="18" t="s">
        <v>264</v>
      </c>
      <c r="C111" s="18" t="s">
        <v>266</v>
      </c>
      <c r="E111" s="5" t="str">
        <f t="shared" si="6"/>
        <v>2018-01-01</v>
      </c>
      <c r="F111" s="23" t="s">
        <v>36</v>
      </c>
      <c r="I111" t="s">
        <v>274</v>
      </c>
      <c r="J111">
        <v>3</v>
      </c>
      <c r="L111" s="19" t="s">
        <v>606</v>
      </c>
      <c r="M111" s="27">
        <v>159960</v>
      </c>
      <c r="O111" s="21" t="s">
        <v>603</v>
      </c>
      <c r="P111" t="s">
        <v>605</v>
      </c>
      <c r="Q111" s="69">
        <f t="shared" si="8"/>
        <v>159960</v>
      </c>
      <c r="R111" t="s">
        <v>782</v>
      </c>
      <c r="S111" t="s">
        <v>276</v>
      </c>
      <c r="T111" t="s">
        <v>607</v>
      </c>
      <c r="U111" s="7" t="s">
        <v>733</v>
      </c>
      <c r="V111" t="s">
        <v>320</v>
      </c>
      <c r="W111" t="s">
        <v>320</v>
      </c>
      <c r="X111" t="s">
        <v>275</v>
      </c>
    </row>
  </sheetData>
  <sortState xmlns:xlrd2="http://schemas.microsoft.com/office/spreadsheetml/2017/richdata2" ref="A2:X111">
    <sortCondition ref="R1:R111"/>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97294-628A-9143-BBF7-E510159DB29B}">
  <dimension ref="A1:X22"/>
  <sheetViews>
    <sheetView zoomScale="150" zoomScaleNormal="150" workbookViewId="0">
      <pane ySplit="1" topLeftCell="A2" activePane="bottomLeft" state="frozen"/>
      <selection pane="bottomLeft" activeCell="E2" sqref="E2:E22"/>
    </sheetView>
  </sheetViews>
  <sheetFormatPr baseColWidth="10" defaultRowHeight="13" x14ac:dyDescent="0.15"/>
  <sheetData>
    <row r="1" spans="1:24" ht="42" x14ac:dyDescent="0.15">
      <c r="A1" s="2" t="s">
        <v>2</v>
      </c>
      <c r="B1" s="2" t="s">
        <v>1</v>
      </c>
      <c r="C1" s="2" t="s">
        <v>3</v>
      </c>
      <c r="D1" s="2" t="s">
        <v>8</v>
      </c>
      <c r="E1" s="2" t="s">
        <v>779</v>
      </c>
      <c r="F1" s="2" t="s">
        <v>778</v>
      </c>
      <c r="G1" s="2" t="s">
        <v>9</v>
      </c>
      <c r="H1" s="2" t="s">
        <v>780</v>
      </c>
      <c r="I1" s="2" t="s">
        <v>20</v>
      </c>
      <c r="J1" s="2" t="s">
        <v>21</v>
      </c>
      <c r="K1" s="2" t="s">
        <v>22</v>
      </c>
      <c r="L1" s="2" t="s">
        <v>10</v>
      </c>
      <c r="M1" s="56" t="s">
        <v>14</v>
      </c>
      <c r="N1" s="2" t="s">
        <v>15</v>
      </c>
      <c r="O1" s="2" t="s">
        <v>16</v>
      </c>
      <c r="P1" s="1" t="s">
        <v>0</v>
      </c>
      <c r="Q1" s="56" t="s">
        <v>17</v>
      </c>
      <c r="R1" s="2" t="s">
        <v>18</v>
      </c>
      <c r="S1" s="3" t="s">
        <v>24</v>
      </c>
      <c r="T1" s="3" t="s">
        <v>25</v>
      </c>
      <c r="U1" s="3" t="s">
        <v>19</v>
      </c>
      <c r="V1" s="3" t="s">
        <v>26</v>
      </c>
      <c r="W1" s="4" t="s">
        <v>27</v>
      </c>
      <c r="X1" s="2" t="s">
        <v>23</v>
      </c>
    </row>
    <row r="2" spans="1:24" x14ac:dyDescent="0.15">
      <c r="A2" t="s">
        <v>303</v>
      </c>
      <c r="B2" t="s">
        <v>302</v>
      </c>
      <c r="C2" t="s">
        <v>304</v>
      </c>
      <c r="E2" s="5" t="str">
        <f>_xlfn.CONCAT(SUBSTITUTE(F2,"FY","20"),"-01-01")</f>
        <v>2019-01-01</v>
      </c>
      <c r="F2" s="10" t="s">
        <v>278</v>
      </c>
      <c r="L2" t="s">
        <v>395</v>
      </c>
      <c r="M2" s="27">
        <v>1.64E-6</v>
      </c>
      <c r="O2" t="s">
        <v>390</v>
      </c>
      <c r="P2" t="s">
        <v>224</v>
      </c>
      <c r="Q2" s="27">
        <f>M2*1000000</f>
        <v>1.64</v>
      </c>
      <c r="R2" s="7" t="s">
        <v>817</v>
      </c>
      <c r="S2" t="s">
        <v>321</v>
      </c>
      <c r="T2" s="32" t="s">
        <v>391</v>
      </c>
      <c r="U2" s="7" t="s">
        <v>733</v>
      </c>
      <c r="V2" t="s">
        <v>320</v>
      </c>
      <c r="W2" t="s">
        <v>320</v>
      </c>
      <c r="X2" t="s">
        <v>275</v>
      </c>
    </row>
    <row r="3" spans="1:24" x14ac:dyDescent="0.15">
      <c r="A3" t="s">
        <v>303</v>
      </c>
      <c r="B3" t="s">
        <v>302</v>
      </c>
      <c r="C3" t="s">
        <v>304</v>
      </c>
      <c r="E3" s="5" t="str">
        <f t="shared" ref="E3:E22" si="0">_xlfn.CONCAT(SUBSTITUTE(F3,"FY","20"),"-01-01")</f>
        <v>2019-01-01</v>
      </c>
      <c r="F3" s="10" t="s">
        <v>278</v>
      </c>
      <c r="L3" t="s">
        <v>402</v>
      </c>
      <c r="M3" s="27">
        <v>1.366E-5</v>
      </c>
      <c r="O3" t="s">
        <v>390</v>
      </c>
      <c r="P3" t="s">
        <v>219</v>
      </c>
      <c r="Q3" s="27">
        <f>M3*1000000</f>
        <v>13.66</v>
      </c>
      <c r="R3" s="7" t="s">
        <v>817</v>
      </c>
      <c r="S3" t="s">
        <v>321</v>
      </c>
      <c r="T3" s="32" t="s">
        <v>399</v>
      </c>
      <c r="U3" s="7" t="s">
        <v>733</v>
      </c>
      <c r="V3" t="s">
        <v>320</v>
      </c>
      <c r="W3" t="s">
        <v>320</v>
      </c>
      <c r="X3" t="s">
        <v>275</v>
      </c>
    </row>
    <row r="4" spans="1:24" x14ac:dyDescent="0.15">
      <c r="A4" s="7" t="s">
        <v>325</v>
      </c>
      <c r="B4" s="7" t="s">
        <v>324</v>
      </c>
      <c r="C4" s="7" t="s">
        <v>304</v>
      </c>
      <c r="E4" s="5" t="str">
        <f t="shared" si="0"/>
        <v>2020-01-01</v>
      </c>
      <c r="F4" t="s">
        <v>270</v>
      </c>
      <c r="L4" t="s">
        <v>569</v>
      </c>
      <c r="M4" s="27">
        <v>187.5</v>
      </c>
      <c r="O4" t="s">
        <v>579</v>
      </c>
      <c r="P4" t="s">
        <v>507</v>
      </c>
      <c r="Q4" s="63">
        <f>M4</f>
        <v>187.5</v>
      </c>
      <c r="R4" s="19" t="str">
        <f>O4</f>
        <v>minutes/month</v>
      </c>
      <c r="S4" t="s">
        <v>321</v>
      </c>
      <c r="T4" t="s">
        <v>551</v>
      </c>
      <c r="U4" s="7" t="s">
        <v>749</v>
      </c>
      <c r="V4" t="s">
        <v>320</v>
      </c>
      <c r="W4" t="s">
        <v>320</v>
      </c>
      <c r="X4" t="s">
        <v>275</v>
      </c>
    </row>
    <row r="5" spans="1:24" ht="29" x14ac:dyDescent="0.2">
      <c r="A5" s="18" t="s">
        <v>328</v>
      </c>
      <c r="B5" s="18" t="s">
        <v>327</v>
      </c>
      <c r="C5" s="18" t="s">
        <v>304</v>
      </c>
      <c r="E5" s="5" t="str">
        <f t="shared" si="0"/>
        <v>2017-01-01</v>
      </c>
      <c r="F5" t="s">
        <v>68</v>
      </c>
      <c r="I5" t="s">
        <v>329</v>
      </c>
      <c r="J5">
        <v>3</v>
      </c>
      <c r="L5" s="49" t="s">
        <v>569</v>
      </c>
      <c r="M5" s="27">
        <v>66.66</v>
      </c>
      <c r="O5" s="21" t="s">
        <v>588</v>
      </c>
      <c r="P5" t="s">
        <v>507</v>
      </c>
      <c r="Q5" s="63">
        <f>M5</f>
        <v>66.66</v>
      </c>
      <c r="R5" s="19" t="str">
        <f>O5</f>
        <v>minutes/times</v>
      </c>
      <c r="S5" t="s">
        <v>321</v>
      </c>
      <c r="T5" t="s">
        <v>551</v>
      </c>
      <c r="U5" s="7" t="s">
        <v>749</v>
      </c>
      <c r="V5" t="s">
        <v>320</v>
      </c>
      <c r="W5" t="s">
        <v>320</v>
      </c>
      <c r="X5" t="s">
        <v>275</v>
      </c>
    </row>
    <row r="6" spans="1:24" ht="29" x14ac:dyDescent="0.2">
      <c r="A6" s="18" t="s">
        <v>328</v>
      </c>
      <c r="B6" s="18" t="s">
        <v>327</v>
      </c>
      <c r="C6" s="18" t="s">
        <v>304</v>
      </c>
      <c r="E6" s="5" t="str">
        <f t="shared" si="0"/>
        <v>2018-01-01</v>
      </c>
      <c r="F6" t="s">
        <v>36</v>
      </c>
      <c r="I6" t="s">
        <v>329</v>
      </c>
      <c r="J6">
        <v>3</v>
      </c>
      <c r="L6" s="49" t="s">
        <v>569</v>
      </c>
      <c r="M6" s="27">
        <v>146.15</v>
      </c>
      <c r="O6" s="21" t="s">
        <v>588</v>
      </c>
      <c r="P6" t="s">
        <v>507</v>
      </c>
      <c r="Q6" s="63">
        <f>M6</f>
        <v>146.15</v>
      </c>
      <c r="R6" s="19" t="str">
        <f>O6</f>
        <v>minutes/times</v>
      </c>
      <c r="S6" t="s">
        <v>321</v>
      </c>
      <c r="T6" t="s">
        <v>551</v>
      </c>
      <c r="U6" s="7" t="s">
        <v>749</v>
      </c>
      <c r="V6" t="s">
        <v>320</v>
      </c>
      <c r="W6" t="s">
        <v>320</v>
      </c>
      <c r="X6" t="s">
        <v>275</v>
      </c>
    </row>
    <row r="7" spans="1:24" ht="29" x14ac:dyDescent="0.2">
      <c r="A7" s="18" t="s">
        <v>328</v>
      </c>
      <c r="B7" s="18" t="s">
        <v>327</v>
      </c>
      <c r="C7" s="18" t="s">
        <v>304</v>
      </c>
      <c r="E7" s="5" t="str">
        <f t="shared" si="0"/>
        <v>2019-01-01</v>
      </c>
      <c r="F7" t="s">
        <v>278</v>
      </c>
      <c r="I7" t="s">
        <v>329</v>
      </c>
      <c r="J7">
        <v>3</v>
      </c>
      <c r="L7" s="49" t="s">
        <v>569</v>
      </c>
      <c r="M7" s="27">
        <v>606.05999999999995</v>
      </c>
      <c r="O7" s="21" t="s">
        <v>588</v>
      </c>
      <c r="P7" t="s">
        <v>507</v>
      </c>
      <c r="Q7" s="27">
        <f>M7</f>
        <v>606.05999999999995</v>
      </c>
      <c r="R7" t="str">
        <f>O7</f>
        <v>minutes/times</v>
      </c>
      <c r="S7" t="s">
        <v>321</v>
      </c>
      <c r="T7" t="s">
        <v>551</v>
      </c>
      <c r="U7" s="7" t="s">
        <v>749</v>
      </c>
      <c r="V7" t="s">
        <v>320</v>
      </c>
      <c r="W7" t="s">
        <v>320</v>
      </c>
      <c r="X7" t="s">
        <v>275</v>
      </c>
    </row>
    <row r="8" spans="1:24" x14ac:dyDescent="0.15">
      <c r="A8" s="7" t="s">
        <v>295</v>
      </c>
      <c r="B8" s="7" t="s">
        <v>294</v>
      </c>
      <c r="C8" s="7" t="s">
        <v>296</v>
      </c>
      <c r="D8" s="7" t="s">
        <v>299</v>
      </c>
      <c r="E8" s="5" t="str">
        <f t="shared" si="0"/>
        <v>2019-01-01</v>
      </c>
      <c r="F8" s="26" t="s">
        <v>278</v>
      </c>
      <c r="I8" s="7" t="s">
        <v>301</v>
      </c>
      <c r="J8">
        <v>88</v>
      </c>
      <c r="L8" t="s">
        <v>404</v>
      </c>
      <c r="M8" s="27">
        <v>78</v>
      </c>
      <c r="O8" s="26" t="s">
        <v>405</v>
      </c>
      <c r="P8" t="s">
        <v>403</v>
      </c>
      <c r="Q8" s="39">
        <f>M8*0.278</f>
        <v>21.684000000000001</v>
      </c>
      <c r="R8" s="26" t="s">
        <v>512</v>
      </c>
      <c r="S8" t="s">
        <v>731</v>
      </c>
      <c r="U8" s="26"/>
      <c r="V8" t="s">
        <v>561</v>
      </c>
      <c r="W8" t="s">
        <v>562</v>
      </c>
      <c r="X8" s="26" t="s">
        <v>275</v>
      </c>
    </row>
    <row r="9" spans="1:24" x14ac:dyDescent="0.15">
      <c r="A9" s="7" t="s">
        <v>295</v>
      </c>
      <c r="B9" s="7" t="s">
        <v>294</v>
      </c>
      <c r="C9" s="7" t="s">
        <v>296</v>
      </c>
      <c r="D9" s="7" t="s">
        <v>299</v>
      </c>
      <c r="E9" s="5" t="str">
        <f t="shared" si="0"/>
        <v>2018-01-01</v>
      </c>
      <c r="F9" s="29" t="s">
        <v>36</v>
      </c>
      <c r="I9" s="7" t="s">
        <v>301</v>
      </c>
      <c r="J9">
        <v>88</v>
      </c>
      <c r="L9" t="s">
        <v>404</v>
      </c>
      <c r="M9" s="27">
        <v>79</v>
      </c>
      <c r="O9" s="26" t="s">
        <v>405</v>
      </c>
      <c r="P9" t="s">
        <v>403</v>
      </c>
      <c r="Q9" s="39">
        <f>M9*0.278</f>
        <v>21.962000000000003</v>
      </c>
      <c r="R9" s="26" t="s">
        <v>512</v>
      </c>
      <c r="S9" s="26" t="s">
        <v>731</v>
      </c>
      <c r="U9" s="26"/>
      <c r="V9" t="s">
        <v>561</v>
      </c>
      <c r="W9" t="s">
        <v>562</v>
      </c>
      <c r="X9" s="26" t="s">
        <v>275</v>
      </c>
    </row>
    <row r="10" spans="1:24" x14ac:dyDescent="0.15">
      <c r="A10" s="7" t="s">
        <v>295</v>
      </c>
      <c r="B10" s="7" t="s">
        <v>294</v>
      </c>
      <c r="C10" s="7" t="s">
        <v>296</v>
      </c>
      <c r="D10" s="7" t="s">
        <v>299</v>
      </c>
      <c r="E10" s="5" t="str">
        <f t="shared" si="0"/>
        <v>2017-01-01</v>
      </c>
      <c r="F10" s="30" t="s">
        <v>68</v>
      </c>
      <c r="I10" s="7" t="s">
        <v>301</v>
      </c>
      <c r="J10">
        <v>88</v>
      </c>
      <c r="L10" t="s">
        <v>404</v>
      </c>
      <c r="M10" s="27">
        <v>79</v>
      </c>
      <c r="O10" s="26" t="s">
        <v>405</v>
      </c>
      <c r="P10" t="s">
        <v>403</v>
      </c>
      <c r="Q10" s="39">
        <f>M10*0.278</f>
        <v>21.962000000000003</v>
      </c>
      <c r="R10" s="26" t="s">
        <v>512</v>
      </c>
      <c r="S10" s="26" t="s">
        <v>731</v>
      </c>
      <c r="U10" s="26"/>
      <c r="V10" t="s">
        <v>561</v>
      </c>
      <c r="W10" t="s">
        <v>562</v>
      </c>
      <c r="X10" s="26" t="s">
        <v>275</v>
      </c>
    </row>
    <row r="11" spans="1:24" x14ac:dyDescent="0.15">
      <c r="A11" s="7" t="s">
        <v>295</v>
      </c>
      <c r="B11" s="7" t="s">
        <v>294</v>
      </c>
      <c r="C11" s="7" t="s">
        <v>296</v>
      </c>
      <c r="D11" s="7" t="s">
        <v>299</v>
      </c>
      <c r="E11" s="5" t="str">
        <f t="shared" si="0"/>
        <v>2016-01-01</v>
      </c>
      <c r="F11" s="31" t="s">
        <v>69</v>
      </c>
      <c r="I11" s="7" t="s">
        <v>301</v>
      </c>
      <c r="J11">
        <v>88</v>
      </c>
      <c r="L11" t="s">
        <v>404</v>
      </c>
      <c r="M11" s="27">
        <v>79</v>
      </c>
      <c r="O11" s="26" t="s">
        <v>405</v>
      </c>
      <c r="P11" t="s">
        <v>403</v>
      </c>
      <c r="Q11" s="39">
        <f>M11*0.278</f>
        <v>21.962000000000003</v>
      </c>
      <c r="R11" s="26" t="s">
        <v>512</v>
      </c>
      <c r="S11" s="26" t="s">
        <v>731</v>
      </c>
      <c r="U11" s="26"/>
      <c r="V11" t="s">
        <v>561</v>
      </c>
      <c r="W11" t="s">
        <v>562</v>
      </c>
      <c r="X11" s="26" t="s">
        <v>275</v>
      </c>
    </row>
    <row r="12" spans="1:24" x14ac:dyDescent="0.15">
      <c r="A12" t="s">
        <v>316</v>
      </c>
      <c r="B12" t="s">
        <v>315</v>
      </c>
      <c r="C12" t="s">
        <v>304</v>
      </c>
      <c r="E12" s="5" t="str">
        <f t="shared" si="0"/>
        <v>2019-01-01</v>
      </c>
      <c r="F12" t="s">
        <v>278</v>
      </c>
      <c r="I12" t="s">
        <v>317</v>
      </c>
      <c r="L12" s="19" t="s">
        <v>794</v>
      </c>
      <c r="M12" s="27">
        <v>0.85699999999999998</v>
      </c>
      <c r="O12" t="s">
        <v>512</v>
      </c>
      <c r="P12" t="s">
        <v>511</v>
      </c>
      <c r="Q12" s="27">
        <f>M12</f>
        <v>0.85699999999999998</v>
      </c>
      <c r="R12" t="str">
        <f>O12</f>
        <v>mtCO2e/MWh generated</v>
      </c>
      <c r="S12" t="s">
        <v>321</v>
      </c>
      <c r="T12" t="s">
        <v>342</v>
      </c>
      <c r="U12" s="7" t="s">
        <v>789</v>
      </c>
      <c r="V12" t="s">
        <v>561</v>
      </c>
      <c r="W12" t="s">
        <v>564</v>
      </c>
      <c r="X12" t="s">
        <v>275</v>
      </c>
    </row>
    <row r="13" spans="1:24" x14ac:dyDescent="0.15">
      <c r="A13" t="s">
        <v>316</v>
      </c>
      <c r="B13" t="s">
        <v>315</v>
      </c>
      <c r="C13" t="s">
        <v>304</v>
      </c>
      <c r="E13" s="5" t="str">
        <f t="shared" si="0"/>
        <v>2019-01-01</v>
      </c>
      <c r="F13" t="s">
        <v>278</v>
      </c>
      <c r="I13" t="s">
        <v>518</v>
      </c>
      <c r="J13">
        <v>3</v>
      </c>
      <c r="L13" s="32" t="s">
        <v>440</v>
      </c>
      <c r="M13" s="27">
        <f>1279+1166+1548+727+1032+1683+1204+1549+1568</f>
        <v>11756</v>
      </c>
      <c r="O13" s="19" t="s">
        <v>533</v>
      </c>
      <c r="P13" t="s">
        <v>439</v>
      </c>
      <c r="Q13" s="75">
        <f>M13/2204.6226</f>
        <v>5.3324319545667356</v>
      </c>
      <c r="R13" s="19" t="s">
        <v>512</v>
      </c>
      <c r="S13" t="s">
        <v>321</v>
      </c>
      <c r="T13" t="s">
        <v>441</v>
      </c>
      <c r="U13" s="7" t="s">
        <v>792</v>
      </c>
      <c r="V13" t="s">
        <v>320</v>
      </c>
      <c r="W13" t="s">
        <v>320</v>
      </c>
      <c r="X13" t="s">
        <v>275</v>
      </c>
    </row>
    <row r="14" spans="1:24" x14ac:dyDescent="0.15">
      <c r="A14" t="s">
        <v>316</v>
      </c>
      <c r="B14" t="s">
        <v>315</v>
      </c>
      <c r="C14" t="s">
        <v>304</v>
      </c>
      <c r="E14" s="5" t="str">
        <f t="shared" si="0"/>
        <v>2018-01-01</v>
      </c>
      <c r="F14" t="s">
        <v>36</v>
      </c>
      <c r="I14" t="s">
        <v>317</v>
      </c>
      <c r="L14" s="19" t="s">
        <v>794</v>
      </c>
      <c r="M14" s="27">
        <v>0.82930000000000004</v>
      </c>
      <c r="O14" t="s">
        <v>512</v>
      </c>
      <c r="P14" t="s">
        <v>511</v>
      </c>
      <c r="Q14" s="27">
        <f t="shared" ref="Q14:Q22" si="1">M14</f>
        <v>0.82930000000000004</v>
      </c>
      <c r="R14" t="str">
        <f t="shared" ref="R14:R22" si="2">O14</f>
        <v>mtCO2e/MWh generated</v>
      </c>
      <c r="S14" t="s">
        <v>321</v>
      </c>
      <c r="T14" t="s">
        <v>342</v>
      </c>
      <c r="U14" s="7" t="s">
        <v>789</v>
      </c>
      <c r="V14" t="s">
        <v>561</v>
      </c>
      <c r="W14" t="s">
        <v>564</v>
      </c>
      <c r="X14" t="s">
        <v>275</v>
      </c>
    </row>
    <row r="15" spans="1:24" x14ac:dyDescent="0.15">
      <c r="A15" t="s">
        <v>316</v>
      </c>
      <c r="B15" t="s">
        <v>315</v>
      </c>
      <c r="C15" t="s">
        <v>304</v>
      </c>
      <c r="E15" s="5" t="str">
        <f t="shared" si="0"/>
        <v>2017-01-01</v>
      </c>
      <c r="F15" t="s">
        <v>68</v>
      </c>
      <c r="I15" t="s">
        <v>317</v>
      </c>
      <c r="L15" s="19" t="s">
        <v>794</v>
      </c>
      <c r="M15" s="27">
        <v>0.80289999999999995</v>
      </c>
      <c r="O15" t="s">
        <v>512</v>
      </c>
      <c r="P15" t="s">
        <v>511</v>
      </c>
      <c r="Q15" s="27">
        <f t="shared" si="1"/>
        <v>0.80289999999999995</v>
      </c>
      <c r="R15" t="str">
        <f t="shared" si="2"/>
        <v>mtCO2e/MWh generated</v>
      </c>
      <c r="S15" t="s">
        <v>321</v>
      </c>
      <c r="T15" t="s">
        <v>342</v>
      </c>
      <c r="U15" s="7" t="s">
        <v>789</v>
      </c>
      <c r="V15" t="s">
        <v>561</v>
      </c>
      <c r="W15" t="s">
        <v>564</v>
      </c>
      <c r="X15" t="s">
        <v>275</v>
      </c>
    </row>
    <row r="16" spans="1:24" x14ac:dyDescent="0.15">
      <c r="A16" t="s">
        <v>316</v>
      </c>
      <c r="B16" t="s">
        <v>315</v>
      </c>
      <c r="C16" t="s">
        <v>304</v>
      </c>
      <c r="E16" s="5" t="str">
        <f t="shared" si="0"/>
        <v>2019-01-01</v>
      </c>
      <c r="F16" t="s">
        <v>278</v>
      </c>
      <c r="I16" t="s">
        <v>317</v>
      </c>
      <c r="L16" s="19" t="s">
        <v>793</v>
      </c>
      <c r="M16" s="27">
        <v>5.0957857326478151E-3</v>
      </c>
      <c r="O16" t="s">
        <v>820</v>
      </c>
      <c r="P16" t="s">
        <v>403</v>
      </c>
      <c r="Q16" s="27">
        <f t="shared" si="1"/>
        <v>5.0957857326478151E-3</v>
      </c>
      <c r="R16" t="str">
        <f t="shared" si="2"/>
        <v>mtCO2e/USD</v>
      </c>
      <c r="S16" t="s">
        <v>321</v>
      </c>
      <c r="T16" t="s">
        <v>342</v>
      </c>
      <c r="U16" s="7" t="s">
        <v>789</v>
      </c>
      <c r="V16" t="s">
        <v>561</v>
      </c>
      <c r="W16" t="s">
        <v>562</v>
      </c>
      <c r="X16" t="s">
        <v>275</v>
      </c>
    </row>
    <row r="17" spans="1:24" x14ac:dyDescent="0.15">
      <c r="A17" t="s">
        <v>316</v>
      </c>
      <c r="B17" t="s">
        <v>315</v>
      </c>
      <c r="C17" t="s">
        <v>304</v>
      </c>
      <c r="E17" s="5" t="str">
        <f t="shared" si="0"/>
        <v>2018-01-01</v>
      </c>
      <c r="F17" t="s">
        <v>36</v>
      </c>
      <c r="I17" t="s">
        <v>317</v>
      </c>
      <c r="L17" s="19" t="s">
        <v>793</v>
      </c>
      <c r="M17" s="27">
        <v>5.6230000000000004E-3</v>
      </c>
      <c r="O17" t="s">
        <v>820</v>
      </c>
      <c r="P17" t="s">
        <v>403</v>
      </c>
      <c r="Q17" s="27">
        <f t="shared" si="1"/>
        <v>5.6230000000000004E-3</v>
      </c>
      <c r="R17" t="str">
        <f t="shared" si="2"/>
        <v>mtCO2e/USD</v>
      </c>
      <c r="S17" t="s">
        <v>321</v>
      </c>
      <c r="T17" t="s">
        <v>342</v>
      </c>
      <c r="U17" s="7" t="s">
        <v>789</v>
      </c>
      <c r="V17" t="s">
        <v>561</v>
      </c>
      <c r="W17" t="s">
        <v>562</v>
      </c>
      <c r="X17" t="s">
        <v>275</v>
      </c>
    </row>
    <row r="18" spans="1:24" x14ac:dyDescent="0.15">
      <c r="A18" t="s">
        <v>316</v>
      </c>
      <c r="B18" t="s">
        <v>315</v>
      </c>
      <c r="C18" t="s">
        <v>304</v>
      </c>
      <c r="E18" s="5" t="str">
        <f t="shared" si="0"/>
        <v>2017-01-01</v>
      </c>
      <c r="F18" t="s">
        <v>68</v>
      </c>
      <c r="I18" t="s">
        <v>317</v>
      </c>
      <c r="L18" s="19" t="s">
        <v>793</v>
      </c>
      <c r="M18" s="27">
        <v>5.9560000000000004E-3</v>
      </c>
      <c r="O18" t="s">
        <v>820</v>
      </c>
      <c r="P18" t="s">
        <v>403</v>
      </c>
      <c r="Q18" s="27">
        <f t="shared" si="1"/>
        <v>5.9560000000000004E-3</v>
      </c>
      <c r="R18" t="str">
        <f t="shared" si="2"/>
        <v>mtCO2e/USD</v>
      </c>
      <c r="S18" t="s">
        <v>321</v>
      </c>
      <c r="T18" t="s">
        <v>342</v>
      </c>
      <c r="U18" s="7" t="s">
        <v>789</v>
      </c>
      <c r="V18" t="s">
        <v>561</v>
      </c>
      <c r="W18" t="s">
        <v>562</v>
      </c>
      <c r="X18" t="s">
        <v>275</v>
      </c>
    </row>
    <row r="19" spans="1:24" x14ac:dyDescent="0.15">
      <c r="A19" t="s">
        <v>303</v>
      </c>
      <c r="B19" t="s">
        <v>302</v>
      </c>
      <c r="C19" t="s">
        <v>304</v>
      </c>
      <c r="E19" s="5" t="str">
        <f t="shared" si="0"/>
        <v>2019-01-01</v>
      </c>
      <c r="F19" s="10" t="s">
        <v>278</v>
      </c>
      <c r="L19" t="s">
        <v>698</v>
      </c>
      <c r="M19" s="27">
        <v>163.44999999999999</v>
      </c>
      <c r="O19" t="s">
        <v>818</v>
      </c>
      <c r="P19" t="s">
        <v>475</v>
      </c>
      <c r="Q19" s="39">
        <f t="shared" si="1"/>
        <v>163.44999999999999</v>
      </c>
      <c r="R19" t="str">
        <f t="shared" si="2"/>
        <v>USD/kWh</v>
      </c>
      <c r="S19" t="s">
        <v>321</v>
      </c>
      <c r="T19" s="32" t="s">
        <v>477</v>
      </c>
      <c r="U19" s="7" t="s">
        <v>744</v>
      </c>
      <c r="V19" t="s">
        <v>320</v>
      </c>
      <c r="W19" t="s">
        <v>320</v>
      </c>
      <c r="X19" t="s">
        <v>275</v>
      </c>
    </row>
    <row r="20" spans="1:24" x14ac:dyDescent="0.15">
      <c r="A20" t="s">
        <v>303</v>
      </c>
      <c r="B20" t="s">
        <v>302</v>
      </c>
      <c r="C20" t="s">
        <v>304</v>
      </c>
      <c r="E20" s="5" t="str">
        <f t="shared" si="0"/>
        <v>2019-01-01</v>
      </c>
      <c r="F20" s="10" t="s">
        <v>278</v>
      </c>
      <c r="L20" t="s">
        <v>699</v>
      </c>
      <c r="M20" s="27">
        <v>0.98099999999999998</v>
      </c>
      <c r="O20" t="s">
        <v>818</v>
      </c>
      <c r="P20" t="s">
        <v>478</v>
      </c>
      <c r="Q20" s="39">
        <f t="shared" si="1"/>
        <v>0.98099999999999998</v>
      </c>
      <c r="R20" t="str">
        <f t="shared" si="2"/>
        <v>USD/kWh</v>
      </c>
      <c r="S20" t="s">
        <v>321</v>
      </c>
      <c r="T20" s="32" t="s">
        <v>479</v>
      </c>
      <c r="U20" s="7" t="s">
        <v>744</v>
      </c>
      <c r="V20" t="s">
        <v>320</v>
      </c>
      <c r="W20" t="s">
        <v>320</v>
      </c>
      <c r="X20" t="s">
        <v>275</v>
      </c>
    </row>
    <row r="21" spans="1:24" x14ac:dyDescent="0.15">
      <c r="A21" t="s">
        <v>303</v>
      </c>
      <c r="B21" t="s">
        <v>302</v>
      </c>
      <c r="C21" t="s">
        <v>304</v>
      </c>
      <c r="E21" s="5" t="str">
        <f t="shared" si="0"/>
        <v>2019-01-01</v>
      </c>
      <c r="F21" s="10" t="s">
        <v>278</v>
      </c>
      <c r="L21" t="s">
        <v>700</v>
      </c>
      <c r="M21" s="27">
        <v>0.39800000000000002</v>
      </c>
      <c r="O21" t="s">
        <v>818</v>
      </c>
      <c r="P21" t="s">
        <v>480</v>
      </c>
      <c r="Q21" s="39">
        <f t="shared" si="1"/>
        <v>0.39800000000000002</v>
      </c>
      <c r="R21" t="str">
        <f t="shared" si="2"/>
        <v>USD/kWh</v>
      </c>
      <c r="S21" t="s">
        <v>321</v>
      </c>
      <c r="T21" s="32" t="s">
        <v>481</v>
      </c>
      <c r="U21" s="7" t="s">
        <v>744</v>
      </c>
      <c r="V21" t="s">
        <v>320</v>
      </c>
      <c r="W21" t="s">
        <v>320</v>
      </c>
      <c r="X21" t="s">
        <v>275</v>
      </c>
    </row>
    <row r="22" spans="1:24" x14ac:dyDescent="0.15">
      <c r="A22" t="s">
        <v>303</v>
      </c>
      <c r="B22" t="s">
        <v>302</v>
      </c>
      <c r="C22" t="s">
        <v>304</v>
      </c>
      <c r="E22" s="5" t="str">
        <f t="shared" si="0"/>
        <v>2019-01-01</v>
      </c>
      <c r="F22" s="10" t="s">
        <v>278</v>
      </c>
      <c r="L22" t="s">
        <v>702</v>
      </c>
      <c r="M22" s="27">
        <v>134.74</v>
      </c>
      <c r="O22" t="s">
        <v>819</v>
      </c>
      <c r="P22" t="s">
        <v>485</v>
      </c>
      <c r="Q22" s="39">
        <f t="shared" si="1"/>
        <v>134.74</v>
      </c>
      <c r="R22" t="str">
        <f t="shared" si="2"/>
        <v>USD/MWh</v>
      </c>
      <c r="S22" t="s">
        <v>321</v>
      </c>
      <c r="T22" s="32" t="s">
        <v>487</v>
      </c>
      <c r="U22" s="7" t="s">
        <v>745</v>
      </c>
      <c r="V22" t="s">
        <v>320</v>
      </c>
      <c r="W22" t="s">
        <v>320</v>
      </c>
      <c r="X22" t="s">
        <v>275</v>
      </c>
    </row>
  </sheetData>
  <sortState xmlns:xlrd2="http://schemas.microsoft.com/office/spreadsheetml/2017/richdata2" ref="A2:X22">
    <sortCondition ref="R1:R2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E919C-F32A-774C-AF7E-EB786C7B3C8E}">
  <sheetPr>
    <tabColor rgb="FFFF0000"/>
    <outlinePr summaryBelow="0" summaryRight="0"/>
    <pageSetUpPr fitToPage="1"/>
  </sheetPr>
  <dimension ref="A1:AG852"/>
  <sheetViews>
    <sheetView topLeftCell="D1" zoomScaleNormal="100" workbookViewId="0">
      <pane ySplit="1" topLeftCell="A779" activePane="bottomLeft" state="frozen"/>
      <selection pane="bottomLeft" activeCell="AG1" sqref="AG1:AG1048576"/>
    </sheetView>
  </sheetViews>
  <sheetFormatPr baseColWidth="10" defaultColWidth="14.5" defaultRowHeight="13.25" customHeight="1" x14ac:dyDescent="0.15"/>
  <cols>
    <col min="1" max="1" width="29.5" customWidth="1"/>
    <col min="2" max="2" width="13.6640625" customWidth="1"/>
    <col min="3" max="3" width="9" customWidth="1"/>
    <col min="4" max="4" width="29.1640625" customWidth="1"/>
    <col min="5" max="5" width="29.5" customWidth="1"/>
    <col min="6" max="6" width="33.5" customWidth="1"/>
    <col min="7" max="7" width="36.83203125" customWidth="1"/>
    <col min="8" max="9" width="14.5" customWidth="1"/>
    <col min="10" max="10" width="8" customWidth="1"/>
    <col min="11" max="12" width="7.1640625" customWidth="1"/>
    <col min="13" max="17" width="10.1640625" customWidth="1"/>
    <col min="18" max="18" width="70.5" customWidth="1"/>
    <col min="19" max="19" width="23" style="27" customWidth="1"/>
    <col min="20" max="20" width="14.5" customWidth="1"/>
    <col min="21" max="21" width="16.83203125" customWidth="1"/>
    <col min="22" max="22" width="16.5" style="97" customWidth="1"/>
    <col min="23" max="23" width="12.1640625" customWidth="1"/>
    <col min="24" max="24" width="23.33203125" customWidth="1"/>
    <col min="25" max="27" width="14.5" customWidth="1"/>
    <col min="28" max="28" width="16" customWidth="1"/>
    <col min="29" max="29" width="21.83203125" customWidth="1"/>
    <col min="30" max="30" width="19" customWidth="1"/>
    <col min="33" max="33" width="58.5" style="21" customWidth="1"/>
  </cols>
  <sheetData>
    <row r="1" spans="1:33" s="1" customFormat="1" ht="28" x14ac:dyDescent="0.15">
      <c r="A1" s="2" t="s">
        <v>2</v>
      </c>
      <c r="B1" s="2" t="s">
        <v>1</v>
      </c>
      <c r="C1" s="2" t="s">
        <v>858</v>
      </c>
      <c r="D1" s="2" t="s">
        <v>857</v>
      </c>
      <c r="E1" s="2" t="s">
        <v>856</v>
      </c>
      <c r="F1" s="2" t="s">
        <v>855</v>
      </c>
      <c r="G1" s="2" t="s">
        <v>7</v>
      </c>
      <c r="H1" s="2" t="s">
        <v>8</v>
      </c>
      <c r="I1" s="2" t="s">
        <v>779</v>
      </c>
      <c r="J1" s="2" t="s">
        <v>778</v>
      </c>
      <c r="K1" s="2" t="s">
        <v>9</v>
      </c>
      <c r="L1" s="2" t="s">
        <v>780</v>
      </c>
      <c r="M1" s="1" t="s">
        <v>775</v>
      </c>
      <c r="N1" s="1" t="s">
        <v>776</v>
      </c>
      <c r="O1" s="1" t="s">
        <v>777</v>
      </c>
      <c r="P1" s="1" t="s">
        <v>1889</v>
      </c>
      <c r="Q1" s="1" t="s">
        <v>0</v>
      </c>
      <c r="R1" s="2" t="s">
        <v>10</v>
      </c>
      <c r="S1" s="56" t="s">
        <v>14</v>
      </c>
      <c r="T1" s="2" t="s">
        <v>15</v>
      </c>
      <c r="U1" s="2" t="s">
        <v>16</v>
      </c>
      <c r="V1" s="98" t="s">
        <v>17</v>
      </c>
      <c r="W1" s="2" t="s">
        <v>18</v>
      </c>
      <c r="X1" s="2" t="s">
        <v>20</v>
      </c>
      <c r="Y1" s="2" t="s">
        <v>21</v>
      </c>
      <c r="Z1" s="2" t="s">
        <v>22</v>
      </c>
      <c r="AA1" s="2" t="s">
        <v>23</v>
      </c>
      <c r="AB1" s="3" t="s">
        <v>24</v>
      </c>
      <c r="AC1" s="3" t="s">
        <v>25</v>
      </c>
      <c r="AD1" s="3" t="s">
        <v>19</v>
      </c>
      <c r="AE1" s="3" t="s">
        <v>26</v>
      </c>
      <c r="AF1" s="4" t="s">
        <v>27</v>
      </c>
      <c r="AG1" s="1" t="s">
        <v>1887</v>
      </c>
    </row>
    <row r="2" spans="1:33" s="5" customFormat="1" ht="15" customHeight="1" x14ac:dyDescent="0.15">
      <c r="A2" s="11" t="s">
        <v>31</v>
      </c>
      <c r="B2" s="11" t="s">
        <v>30</v>
      </c>
      <c r="C2" s="11" t="s">
        <v>32</v>
      </c>
      <c r="D2" s="11" t="s">
        <v>33</v>
      </c>
      <c r="E2" s="11" t="s">
        <v>34</v>
      </c>
      <c r="F2" s="11" t="s">
        <v>35</v>
      </c>
      <c r="G2" s="11" t="s">
        <v>35</v>
      </c>
      <c r="H2" s="11" t="s">
        <v>71</v>
      </c>
      <c r="I2" s="5" t="str">
        <f t="shared" ref="I2:I65" si="0">_xlfn.CONCAT(SUBSTITUTE(J2,"FY","20"),"-01-01")</f>
        <v>2016-01-01</v>
      </c>
      <c r="J2" s="11" t="s">
        <v>69</v>
      </c>
      <c r="K2" s="10"/>
      <c r="L2" s="10"/>
      <c r="M2" s="10" t="s">
        <v>107</v>
      </c>
      <c r="N2" s="10">
        <v>1</v>
      </c>
      <c r="O2" s="10">
        <v>1</v>
      </c>
      <c r="P2" t="str">
        <f t="shared" ref="P2:P65" si="1">_xlfn.CONCAT(M2,".",N2)</f>
        <v>EF.1</v>
      </c>
      <c r="Q2" s="10" t="str">
        <f t="shared" ref="Q2:Q65" si="2">_xlfn.CONCAT(M2,".",N2,".",O2)</f>
        <v>EF.1.1</v>
      </c>
      <c r="R2" s="11" t="s">
        <v>158</v>
      </c>
      <c r="S2" s="59">
        <v>5048891</v>
      </c>
      <c r="T2" s="10"/>
      <c r="U2" s="11" t="s">
        <v>108</v>
      </c>
      <c r="V2" s="99">
        <f t="shared" ref="V2:V33" si="3">S2</f>
        <v>5048891</v>
      </c>
      <c r="W2" s="11" t="s">
        <v>108</v>
      </c>
      <c r="X2" s="11" t="s">
        <v>40</v>
      </c>
      <c r="Y2" s="11">
        <v>5</v>
      </c>
      <c r="Z2" s="10"/>
      <c r="AA2" s="11" t="s">
        <v>41</v>
      </c>
      <c r="AB2" s="11" t="s">
        <v>730</v>
      </c>
      <c r="AC2" s="10"/>
      <c r="AD2" s="11"/>
      <c r="AE2" s="10" t="s">
        <v>320</v>
      </c>
      <c r="AF2" s="10" t="s">
        <v>320</v>
      </c>
      <c r="AG2" s="82"/>
    </row>
    <row r="3" spans="1:33" s="5" customFormat="1" ht="13.25" customHeight="1" x14ac:dyDescent="0.15">
      <c r="A3" s="11" t="s">
        <v>31</v>
      </c>
      <c r="B3" s="11" t="s">
        <v>30</v>
      </c>
      <c r="C3" s="11" t="s">
        <v>32</v>
      </c>
      <c r="D3" s="11" t="s">
        <v>33</v>
      </c>
      <c r="E3" s="11" t="s">
        <v>34</v>
      </c>
      <c r="F3" s="11" t="s">
        <v>35</v>
      </c>
      <c r="G3" s="11" t="s">
        <v>35</v>
      </c>
      <c r="H3" s="10"/>
      <c r="I3" s="5" t="str">
        <f t="shared" si="0"/>
        <v>2016-01-01</v>
      </c>
      <c r="J3" s="11" t="s">
        <v>69</v>
      </c>
      <c r="K3" s="10"/>
      <c r="L3" s="10"/>
      <c r="M3" s="10" t="s">
        <v>107</v>
      </c>
      <c r="N3" s="10">
        <v>1</v>
      </c>
      <c r="O3" s="10">
        <v>1</v>
      </c>
      <c r="P3" t="str">
        <f t="shared" si="1"/>
        <v>EF.1</v>
      </c>
      <c r="Q3" s="10" t="str">
        <f t="shared" si="2"/>
        <v>EF.1.1</v>
      </c>
      <c r="R3" s="11" t="s">
        <v>106</v>
      </c>
      <c r="S3" s="59">
        <v>5414197</v>
      </c>
      <c r="T3" s="10"/>
      <c r="U3" s="11" t="s">
        <v>108</v>
      </c>
      <c r="V3" s="99">
        <f t="shared" si="3"/>
        <v>5414197</v>
      </c>
      <c r="W3" s="11" t="s">
        <v>108</v>
      </c>
      <c r="X3" s="11" t="s">
        <v>40</v>
      </c>
      <c r="Y3" s="11">
        <v>2</v>
      </c>
      <c r="Z3" s="10"/>
      <c r="AA3" s="11" t="s">
        <v>41</v>
      </c>
      <c r="AB3" s="11" t="s">
        <v>730</v>
      </c>
      <c r="AC3" s="10" t="s">
        <v>658</v>
      </c>
      <c r="AD3" s="7" t="s">
        <v>732</v>
      </c>
      <c r="AE3" s="10" t="s">
        <v>320</v>
      </c>
      <c r="AF3" s="10" t="s">
        <v>320</v>
      </c>
      <c r="AG3" s="82"/>
    </row>
    <row r="4" spans="1:33" s="5" customFormat="1" ht="13.25" customHeight="1" x14ac:dyDescent="0.15">
      <c r="A4" s="11" t="s">
        <v>31</v>
      </c>
      <c r="B4" s="11" t="s">
        <v>30</v>
      </c>
      <c r="C4" s="11" t="s">
        <v>32</v>
      </c>
      <c r="D4" s="11" t="s">
        <v>33</v>
      </c>
      <c r="E4" s="11" t="s">
        <v>34</v>
      </c>
      <c r="F4" s="11" t="s">
        <v>35</v>
      </c>
      <c r="G4" s="11" t="s">
        <v>35</v>
      </c>
      <c r="H4" s="10"/>
      <c r="I4" s="5" t="str">
        <f t="shared" si="0"/>
        <v>2016-01-01</v>
      </c>
      <c r="J4" s="11" t="s">
        <v>69</v>
      </c>
      <c r="K4" s="10"/>
      <c r="L4" s="10"/>
      <c r="M4" s="10" t="s">
        <v>107</v>
      </c>
      <c r="N4" s="10">
        <v>1</v>
      </c>
      <c r="O4" s="10">
        <v>10</v>
      </c>
      <c r="P4" t="str">
        <f t="shared" si="1"/>
        <v>EF.1</v>
      </c>
      <c r="Q4" s="10" t="str">
        <f t="shared" si="2"/>
        <v>EF.1.10</v>
      </c>
      <c r="R4" s="11" t="s">
        <v>112</v>
      </c>
      <c r="S4" s="59">
        <v>365306</v>
      </c>
      <c r="T4" s="10"/>
      <c r="U4" s="11" t="s">
        <v>108</v>
      </c>
      <c r="V4" s="99">
        <f t="shared" si="3"/>
        <v>365306</v>
      </c>
      <c r="W4" s="11" t="s">
        <v>108</v>
      </c>
      <c r="X4" s="11" t="s">
        <v>40</v>
      </c>
      <c r="Y4" s="11">
        <v>2</v>
      </c>
      <c r="Z4" s="16">
        <v>6</v>
      </c>
      <c r="AA4" s="11" t="s">
        <v>41</v>
      </c>
      <c r="AB4" s="11" t="s">
        <v>730</v>
      </c>
      <c r="AC4" s="10"/>
      <c r="AD4" s="11"/>
      <c r="AE4" s="10" t="s">
        <v>320</v>
      </c>
      <c r="AF4" s="10" t="s">
        <v>320</v>
      </c>
      <c r="AG4" s="81"/>
    </row>
    <row r="5" spans="1:33" s="5" customFormat="1" ht="13.25" customHeight="1" x14ac:dyDescent="0.15">
      <c r="A5" s="11" t="s">
        <v>31</v>
      </c>
      <c r="B5" s="11" t="s">
        <v>30</v>
      </c>
      <c r="C5" s="11" t="s">
        <v>32</v>
      </c>
      <c r="D5" s="11" t="s">
        <v>33</v>
      </c>
      <c r="E5" s="11" t="s">
        <v>34</v>
      </c>
      <c r="F5" s="11" t="s">
        <v>35</v>
      </c>
      <c r="G5" s="11" t="s">
        <v>35</v>
      </c>
      <c r="H5" s="10"/>
      <c r="I5" s="5" t="str">
        <f t="shared" si="0"/>
        <v>2016-01-01</v>
      </c>
      <c r="J5" s="11" t="s">
        <v>69</v>
      </c>
      <c r="K5" s="10"/>
      <c r="L5" s="10"/>
      <c r="M5" s="10" t="s">
        <v>107</v>
      </c>
      <c r="N5" s="10">
        <v>1</v>
      </c>
      <c r="O5" s="10">
        <v>11</v>
      </c>
      <c r="P5" t="str">
        <f t="shared" si="1"/>
        <v>EF.1</v>
      </c>
      <c r="Q5" s="10" t="str">
        <f t="shared" si="2"/>
        <v>EF.1.11</v>
      </c>
      <c r="R5" s="11" t="s">
        <v>116</v>
      </c>
      <c r="S5" s="59">
        <v>4055299</v>
      </c>
      <c r="T5" s="10"/>
      <c r="U5" s="11" t="s">
        <v>108</v>
      </c>
      <c r="V5" s="99">
        <f t="shared" si="3"/>
        <v>4055299</v>
      </c>
      <c r="W5" s="11" t="s">
        <v>108</v>
      </c>
      <c r="X5" s="11" t="s">
        <v>40</v>
      </c>
      <c r="Y5" s="11">
        <v>2</v>
      </c>
      <c r="Z5" s="10"/>
      <c r="AA5" s="11" t="s">
        <v>41</v>
      </c>
      <c r="AB5" s="11" t="s">
        <v>730</v>
      </c>
      <c r="AC5" s="10"/>
      <c r="AD5" s="11"/>
      <c r="AE5" s="10" t="s">
        <v>320</v>
      </c>
      <c r="AF5" s="10" t="s">
        <v>320</v>
      </c>
      <c r="AG5" s="80"/>
    </row>
    <row r="6" spans="1:33" s="5" customFormat="1" ht="13.25" customHeight="1" x14ac:dyDescent="0.15">
      <c r="A6" s="11" t="s">
        <v>31</v>
      </c>
      <c r="B6" s="11" t="s">
        <v>30</v>
      </c>
      <c r="C6" s="11" t="s">
        <v>32</v>
      </c>
      <c r="D6" s="11" t="s">
        <v>33</v>
      </c>
      <c r="E6" s="11" t="s">
        <v>34</v>
      </c>
      <c r="F6" s="11" t="s">
        <v>35</v>
      </c>
      <c r="G6" s="11" t="s">
        <v>35</v>
      </c>
      <c r="H6" s="10"/>
      <c r="I6" s="5" t="str">
        <f t="shared" si="0"/>
        <v>2016-01-01</v>
      </c>
      <c r="J6" s="11" t="s">
        <v>69</v>
      </c>
      <c r="K6" s="10"/>
      <c r="L6" s="10"/>
      <c r="M6" s="10" t="s">
        <v>107</v>
      </c>
      <c r="N6" s="10">
        <v>1</v>
      </c>
      <c r="O6" s="10">
        <v>12</v>
      </c>
      <c r="P6" t="str">
        <f t="shared" si="1"/>
        <v>EF.1</v>
      </c>
      <c r="Q6" s="10" t="str">
        <f t="shared" si="2"/>
        <v>EF.1.12</v>
      </c>
      <c r="R6" s="11" t="s">
        <v>118</v>
      </c>
      <c r="S6" s="59">
        <v>796802</v>
      </c>
      <c r="T6" s="10"/>
      <c r="U6" s="11" t="s">
        <v>108</v>
      </c>
      <c r="V6" s="99">
        <f t="shared" si="3"/>
        <v>796802</v>
      </c>
      <c r="W6" s="11" t="s">
        <v>108</v>
      </c>
      <c r="X6" s="11" t="s">
        <v>40</v>
      </c>
      <c r="Y6" s="11">
        <v>2</v>
      </c>
      <c r="Z6" s="10"/>
      <c r="AA6" s="11" t="s">
        <v>41</v>
      </c>
      <c r="AB6" s="11" t="s">
        <v>730</v>
      </c>
      <c r="AC6" s="10"/>
      <c r="AD6" s="11"/>
      <c r="AE6" s="10" t="s">
        <v>320</v>
      </c>
      <c r="AF6" s="10" t="s">
        <v>320</v>
      </c>
      <c r="AG6" s="81"/>
    </row>
    <row r="7" spans="1:33" s="5" customFormat="1" ht="13.25" customHeight="1" x14ac:dyDescent="0.15">
      <c r="A7" s="11" t="s">
        <v>31</v>
      </c>
      <c r="B7" s="11" t="s">
        <v>30</v>
      </c>
      <c r="C7" s="11" t="s">
        <v>32</v>
      </c>
      <c r="D7" s="11" t="s">
        <v>33</v>
      </c>
      <c r="E7" s="11" t="s">
        <v>34</v>
      </c>
      <c r="F7" s="11" t="s">
        <v>35</v>
      </c>
      <c r="G7" s="11" t="s">
        <v>35</v>
      </c>
      <c r="H7" s="10"/>
      <c r="I7" s="5" t="str">
        <f t="shared" si="0"/>
        <v>2016-01-01</v>
      </c>
      <c r="J7" s="11" t="s">
        <v>69</v>
      </c>
      <c r="K7" s="10"/>
      <c r="L7" s="10"/>
      <c r="M7" s="10" t="s">
        <v>107</v>
      </c>
      <c r="N7" s="10">
        <v>1</v>
      </c>
      <c r="O7" s="10">
        <v>13</v>
      </c>
      <c r="P7" t="str">
        <f t="shared" si="1"/>
        <v>EF.1</v>
      </c>
      <c r="Q7" s="10" t="str">
        <f t="shared" si="2"/>
        <v>EF.1.13</v>
      </c>
      <c r="R7" s="11" t="s">
        <v>120</v>
      </c>
      <c r="S7" s="59">
        <v>542</v>
      </c>
      <c r="T7" s="10"/>
      <c r="U7" s="11" t="s">
        <v>108</v>
      </c>
      <c r="V7" s="99">
        <f t="shared" si="3"/>
        <v>542</v>
      </c>
      <c r="W7" s="11" t="s">
        <v>108</v>
      </c>
      <c r="X7" s="11" t="s">
        <v>40</v>
      </c>
      <c r="Y7" s="11">
        <v>2</v>
      </c>
      <c r="Z7" s="10"/>
      <c r="AA7" s="11" t="s">
        <v>41</v>
      </c>
      <c r="AB7" s="11" t="s">
        <v>730</v>
      </c>
      <c r="AC7" s="10"/>
      <c r="AD7" s="11"/>
      <c r="AE7" s="10" t="s">
        <v>320</v>
      </c>
      <c r="AF7" s="10" t="s">
        <v>320</v>
      </c>
      <c r="AG7" s="21"/>
    </row>
    <row r="8" spans="1:33" s="5" customFormat="1" ht="13.25" customHeight="1" x14ac:dyDescent="0.15">
      <c r="A8" s="11" t="s">
        <v>31</v>
      </c>
      <c r="B8" s="11" t="s">
        <v>30</v>
      </c>
      <c r="C8" s="11" t="s">
        <v>32</v>
      </c>
      <c r="D8" s="11" t="s">
        <v>33</v>
      </c>
      <c r="E8" s="11" t="s">
        <v>34</v>
      </c>
      <c r="F8" s="11" t="s">
        <v>35</v>
      </c>
      <c r="G8" s="11" t="s">
        <v>35</v>
      </c>
      <c r="H8" s="11" t="s">
        <v>76</v>
      </c>
      <c r="I8" s="5" t="str">
        <f t="shared" si="0"/>
        <v>2016-01-01</v>
      </c>
      <c r="J8" s="11" t="s">
        <v>69</v>
      </c>
      <c r="K8" s="10"/>
      <c r="L8" s="10"/>
      <c r="M8" s="10" t="s">
        <v>107</v>
      </c>
      <c r="N8" s="10">
        <v>1</v>
      </c>
      <c r="O8" s="10">
        <v>14</v>
      </c>
      <c r="P8" t="str">
        <f t="shared" si="1"/>
        <v>EF.1</v>
      </c>
      <c r="Q8" s="10" t="str">
        <f t="shared" si="2"/>
        <v>EF.1.14</v>
      </c>
      <c r="R8" s="11" t="s">
        <v>164</v>
      </c>
      <c r="S8" s="59">
        <v>50821</v>
      </c>
      <c r="T8" s="11" t="s">
        <v>165</v>
      </c>
      <c r="U8" s="11" t="s">
        <v>108</v>
      </c>
      <c r="V8" s="99">
        <f t="shared" si="3"/>
        <v>50821</v>
      </c>
      <c r="W8" s="11" t="s">
        <v>108</v>
      </c>
      <c r="X8" s="11" t="s">
        <v>40</v>
      </c>
      <c r="Y8" s="11">
        <v>5</v>
      </c>
      <c r="Z8" s="10"/>
      <c r="AA8" s="11" t="s">
        <v>41</v>
      </c>
      <c r="AB8" s="11" t="s">
        <v>730</v>
      </c>
      <c r="AC8" s="10"/>
      <c r="AD8" s="11"/>
      <c r="AE8" s="10" t="s">
        <v>320</v>
      </c>
      <c r="AF8" s="10" t="s">
        <v>320</v>
      </c>
      <c r="AG8" s="82"/>
    </row>
    <row r="9" spans="1:33" s="5" customFormat="1" ht="13.25" customHeight="1" x14ac:dyDescent="0.15">
      <c r="A9" s="11" t="s">
        <v>31</v>
      </c>
      <c r="B9" s="11" t="s">
        <v>30</v>
      </c>
      <c r="C9" s="11" t="s">
        <v>32</v>
      </c>
      <c r="D9" s="11" t="s">
        <v>33</v>
      </c>
      <c r="E9" s="11" t="s">
        <v>34</v>
      </c>
      <c r="F9" s="11" t="s">
        <v>35</v>
      </c>
      <c r="G9" s="11" t="s">
        <v>35</v>
      </c>
      <c r="H9" s="11" t="s">
        <v>78</v>
      </c>
      <c r="I9" s="5" t="str">
        <f t="shared" si="0"/>
        <v>2016-01-01</v>
      </c>
      <c r="J9" s="11" t="s">
        <v>69</v>
      </c>
      <c r="K9" s="10"/>
      <c r="L9" s="10"/>
      <c r="M9" s="10" t="s">
        <v>107</v>
      </c>
      <c r="N9" s="10">
        <v>1</v>
      </c>
      <c r="O9" s="10">
        <v>14</v>
      </c>
      <c r="P9" t="str">
        <f t="shared" si="1"/>
        <v>EF.1</v>
      </c>
      <c r="Q9" s="10" t="str">
        <f t="shared" si="2"/>
        <v>EF.1.14</v>
      </c>
      <c r="R9" s="11" t="s">
        <v>166</v>
      </c>
      <c r="S9" s="59">
        <v>21256</v>
      </c>
      <c r="T9" s="11" t="s">
        <v>165</v>
      </c>
      <c r="U9" s="11" t="s">
        <v>108</v>
      </c>
      <c r="V9" s="99">
        <f t="shared" si="3"/>
        <v>21256</v>
      </c>
      <c r="W9" s="11" t="s">
        <v>108</v>
      </c>
      <c r="X9" s="11" t="s">
        <v>40</v>
      </c>
      <c r="Y9" s="11">
        <v>5</v>
      </c>
      <c r="Z9" s="10"/>
      <c r="AA9" s="11" t="s">
        <v>41</v>
      </c>
      <c r="AB9" s="11" t="s">
        <v>730</v>
      </c>
      <c r="AC9" s="10"/>
      <c r="AD9" s="11"/>
      <c r="AE9" s="10" t="s">
        <v>320</v>
      </c>
      <c r="AF9" s="10" t="s">
        <v>320</v>
      </c>
      <c r="AG9" s="21"/>
    </row>
    <row r="10" spans="1:33" s="5" customFormat="1" ht="13.25" customHeight="1" x14ac:dyDescent="0.15">
      <c r="A10" s="11" t="s">
        <v>31</v>
      </c>
      <c r="B10" s="11" t="s">
        <v>30</v>
      </c>
      <c r="C10" s="11" t="s">
        <v>32</v>
      </c>
      <c r="D10" s="11" t="s">
        <v>33</v>
      </c>
      <c r="E10" s="11" t="s">
        <v>34</v>
      </c>
      <c r="F10" s="11" t="s">
        <v>35</v>
      </c>
      <c r="G10" s="11" t="s">
        <v>35</v>
      </c>
      <c r="H10" s="11" t="s">
        <v>80</v>
      </c>
      <c r="I10" s="5" t="str">
        <f t="shared" si="0"/>
        <v>2016-01-01</v>
      </c>
      <c r="J10" s="11" t="s">
        <v>69</v>
      </c>
      <c r="K10" s="10"/>
      <c r="L10" s="10"/>
      <c r="M10" s="10" t="s">
        <v>107</v>
      </c>
      <c r="N10" s="10">
        <v>1</v>
      </c>
      <c r="O10" s="10">
        <v>14</v>
      </c>
      <c r="P10" t="str">
        <f t="shared" si="1"/>
        <v>EF.1</v>
      </c>
      <c r="Q10" s="10" t="str">
        <f t="shared" si="2"/>
        <v>EF.1.14</v>
      </c>
      <c r="R10" s="11" t="s">
        <v>167</v>
      </c>
      <c r="S10" s="59">
        <v>1443</v>
      </c>
      <c r="T10" s="11" t="s">
        <v>165</v>
      </c>
      <c r="U10" s="11" t="s">
        <v>108</v>
      </c>
      <c r="V10" s="99">
        <f t="shared" si="3"/>
        <v>1443</v>
      </c>
      <c r="W10" s="11" t="s">
        <v>108</v>
      </c>
      <c r="X10" s="11" t="s">
        <v>40</v>
      </c>
      <c r="Y10" s="11">
        <v>5</v>
      </c>
      <c r="Z10" s="10"/>
      <c r="AA10" s="11" t="s">
        <v>41</v>
      </c>
      <c r="AB10" s="11" t="s">
        <v>730</v>
      </c>
      <c r="AC10" s="10"/>
      <c r="AD10" s="11"/>
      <c r="AE10" s="10" t="s">
        <v>320</v>
      </c>
      <c r="AF10" s="10" t="s">
        <v>320</v>
      </c>
      <c r="AG10" s="21"/>
    </row>
    <row r="11" spans="1:33" s="5" customFormat="1" ht="13.25" customHeight="1" x14ac:dyDescent="0.15">
      <c r="A11" s="11" t="s">
        <v>31</v>
      </c>
      <c r="B11" s="11" t="s">
        <v>30</v>
      </c>
      <c r="C11" s="11" t="s">
        <v>32</v>
      </c>
      <c r="D11" s="11" t="s">
        <v>33</v>
      </c>
      <c r="E11" s="11" t="s">
        <v>34</v>
      </c>
      <c r="F11" s="11" t="s">
        <v>35</v>
      </c>
      <c r="G11" s="11" t="s">
        <v>35</v>
      </c>
      <c r="H11" s="11" t="s">
        <v>95</v>
      </c>
      <c r="I11" s="5" t="str">
        <f t="shared" si="0"/>
        <v>2016-01-01</v>
      </c>
      <c r="J11" s="11" t="s">
        <v>69</v>
      </c>
      <c r="K11" s="10"/>
      <c r="L11" s="10"/>
      <c r="M11" s="10" t="s">
        <v>107</v>
      </c>
      <c r="N11" s="10">
        <v>1</v>
      </c>
      <c r="O11" s="10">
        <v>14</v>
      </c>
      <c r="P11" t="str">
        <f t="shared" si="1"/>
        <v>EF.1</v>
      </c>
      <c r="Q11" s="10" t="str">
        <f t="shared" si="2"/>
        <v>EF.1.14</v>
      </c>
      <c r="R11" s="11" t="s">
        <v>168</v>
      </c>
      <c r="S11" s="59">
        <v>154212</v>
      </c>
      <c r="T11" s="11" t="s">
        <v>165</v>
      </c>
      <c r="U11" s="11" t="s">
        <v>108</v>
      </c>
      <c r="V11" s="99">
        <f t="shared" si="3"/>
        <v>154212</v>
      </c>
      <c r="W11" s="11" t="s">
        <v>108</v>
      </c>
      <c r="X11" s="11" t="s">
        <v>40</v>
      </c>
      <c r="Y11" s="11">
        <v>5</v>
      </c>
      <c r="Z11" s="10"/>
      <c r="AA11" s="11" t="s">
        <v>41</v>
      </c>
      <c r="AB11" s="11" t="s">
        <v>730</v>
      </c>
      <c r="AC11" s="10"/>
      <c r="AD11" s="11"/>
      <c r="AE11" s="10" t="s">
        <v>320</v>
      </c>
      <c r="AF11" s="10" t="s">
        <v>320</v>
      </c>
      <c r="AG11" s="80"/>
    </row>
    <row r="12" spans="1:33" s="5" customFormat="1" ht="13.25" customHeight="1" x14ac:dyDescent="0.15">
      <c r="A12" s="11" t="s">
        <v>31</v>
      </c>
      <c r="B12" s="11" t="s">
        <v>30</v>
      </c>
      <c r="C12" s="11" t="s">
        <v>32</v>
      </c>
      <c r="D12" s="11" t="s">
        <v>33</v>
      </c>
      <c r="E12" s="11" t="s">
        <v>34</v>
      </c>
      <c r="F12" s="11" t="s">
        <v>35</v>
      </c>
      <c r="G12" s="11" t="s">
        <v>35</v>
      </c>
      <c r="H12" s="10"/>
      <c r="I12" s="5" t="str">
        <f t="shared" si="0"/>
        <v>2016-01-01</v>
      </c>
      <c r="J12" s="11" t="s">
        <v>69</v>
      </c>
      <c r="K12" s="10"/>
      <c r="L12" s="10"/>
      <c r="M12" s="10" t="s">
        <v>107</v>
      </c>
      <c r="N12" s="10">
        <v>1</v>
      </c>
      <c r="O12" s="10">
        <v>15</v>
      </c>
      <c r="P12" t="str">
        <f t="shared" si="1"/>
        <v>EF.1</v>
      </c>
      <c r="Q12" s="10" t="str">
        <f t="shared" si="2"/>
        <v>EF.1.15</v>
      </c>
      <c r="R12" s="11" t="s">
        <v>170</v>
      </c>
      <c r="S12" s="59">
        <v>61403</v>
      </c>
      <c r="T12" s="11" t="s">
        <v>165</v>
      </c>
      <c r="U12" s="11" t="s">
        <v>108</v>
      </c>
      <c r="V12" s="99">
        <f t="shared" si="3"/>
        <v>61403</v>
      </c>
      <c r="W12" s="11" t="s">
        <v>108</v>
      </c>
      <c r="X12" s="11" t="s">
        <v>40</v>
      </c>
      <c r="Y12" s="11">
        <v>5</v>
      </c>
      <c r="Z12" s="10"/>
      <c r="AA12" s="11" t="s">
        <v>41</v>
      </c>
      <c r="AB12" s="11" t="s">
        <v>730</v>
      </c>
      <c r="AC12" s="10"/>
      <c r="AD12" s="11"/>
      <c r="AE12" s="10" t="s">
        <v>320</v>
      </c>
      <c r="AF12" s="10" t="s">
        <v>320</v>
      </c>
      <c r="AG12" s="82"/>
    </row>
    <row r="13" spans="1:33" s="5" customFormat="1" ht="13.25" customHeight="1" x14ac:dyDescent="0.15">
      <c r="A13" s="11" t="s">
        <v>31</v>
      </c>
      <c r="B13" s="11" t="s">
        <v>30</v>
      </c>
      <c r="C13" s="11" t="s">
        <v>32</v>
      </c>
      <c r="D13" s="11" t="s">
        <v>33</v>
      </c>
      <c r="E13" s="11" t="s">
        <v>34</v>
      </c>
      <c r="F13" s="11" t="s">
        <v>35</v>
      </c>
      <c r="G13" s="11" t="s">
        <v>35</v>
      </c>
      <c r="H13" s="10"/>
      <c r="I13" s="5" t="str">
        <f t="shared" si="0"/>
        <v>2016-01-01</v>
      </c>
      <c r="J13" s="11" t="s">
        <v>69</v>
      </c>
      <c r="K13" s="10"/>
      <c r="L13" s="10"/>
      <c r="M13" s="10" t="s">
        <v>107</v>
      </c>
      <c r="N13" s="10">
        <v>1</v>
      </c>
      <c r="O13" s="10">
        <v>16</v>
      </c>
      <c r="P13" t="str">
        <f t="shared" si="1"/>
        <v>EF.1</v>
      </c>
      <c r="Q13" s="10" t="str">
        <f t="shared" si="2"/>
        <v>EF.1.16</v>
      </c>
      <c r="R13" s="11" t="s">
        <v>173</v>
      </c>
      <c r="S13" s="59">
        <v>10316</v>
      </c>
      <c r="T13" s="11" t="s">
        <v>165</v>
      </c>
      <c r="U13" s="11" t="s">
        <v>108</v>
      </c>
      <c r="V13" s="99">
        <f t="shared" si="3"/>
        <v>10316</v>
      </c>
      <c r="W13" s="11" t="s">
        <v>108</v>
      </c>
      <c r="X13" s="11" t="s">
        <v>40</v>
      </c>
      <c r="Y13" s="11">
        <v>5</v>
      </c>
      <c r="Z13" s="10"/>
      <c r="AA13" s="11" t="s">
        <v>41</v>
      </c>
      <c r="AB13" s="11" t="s">
        <v>730</v>
      </c>
      <c r="AC13" s="10"/>
      <c r="AD13" s="11"/>
      <c r="AE13" s="10" t="s">
        <v>320</v>
      </c>
      <c r="AF13" s="10" t="s">
        <v>320</v>
      </c>
      <c r="AG13" s="21"/>
    </row>
    <row r="14" spans="1:33" s="5" customFormat="1" ht="13.25" customHeight="1" x14ac:dyDescent="0.15">
      <c r="A14" s="11" t="s">
        <v>31</v>
      </c>
      <c r="B14" s="11" t="s">
        <v>30</v>
      </c>
      <c r="C14" s="11" t="s">
        <v>32</v>
      </c>
      <c r="D14" s="11" t="s">
        <v>33</v>
      </c>
      <c r="E14" s="11" t="s">
        <v>34</v>
      </c>
      <c r="F14" s="11" t="s">
        <v>35</v>
      </c>
      <c r="G14" s="11" t="s">
        <v>35</v>
      </c>
      <c r="H14" s="10"/>
      <c r="I14" s="5" t="str">
        <f t="shared" si="0"/>
        <v>2016-01-01</v>
      </c>
      <c r="J14" s="11" t="s">
        <v>69</v>
      </c>
      <c r="K14" s="10"/>
      <c r="L14" s="10"/>
      <c r="M14" s="10" t="s">
        <v>107</v>
      </c>
      <c r="N14" s="10">
        <v>1</v>
      </c>
      <c r="O14" s="10">
        <v>17</v>
      </c>
      <c r="P14" t="str">
        <f t="shared" si="1"/>
        <v>EF.1</v>
      </c>
      <c r="Q14" s="10" t="str">
        <f t="shared" si="2"/>
        <v>EF.1.17</v>
      </c>
      <c r="R14" s="11" t="s">
        <v>176</v>
      </c>
      <c r="S14" s="59">
        <v>101886</v>
      </c>
      <c r="T14" s="11" t="s">
        <v>165</v>
      </c>
      <c r="U14" s="11" t="s">
        <v>108</v>
      </c>
      <c r="V14" s="99">
        <f t="shared" si="3"/>
        <v>101886</v>
      </c>
      <c r="W14" s="11" t="s">
        <v>108</v>
      </c>
      <c r="X14" s="11" t="s">
        <v>40</v>
      </c>
      <c r="Y14" s="11">
        <v>5</v>
      </c>
      <c r="Z14" s="10"/>
      <c r="AA14" s="11" t="s">
        <v>41</v>
      </c>
      <c r="AB14" s="11" t="s">
        <v>730</v>
      </c>
      <c r="AC14" s="10"/>
      <c r="AD14" s="11"/>
      <c r="AE14" s="10" t="s">
        <v>320</v>
      </c>
      <c r="AF14" s="10" t="s">
        <v>320</v>
      </c>
      <c r="AG14" s="81"/>
    </row>
    <row r="15" spans="1:33" s="5" customFormat="1" ht="13.25" customHeight="1" x14ac:dyDescent="0.15">
      <c r="A15" s="11" t="s">
        <v>31</v>
      </c>
      <c r="B15" s="11" t="s">
        <v>30</v>
      </c>
      <c r="C15" s="11" t="s">
        <v>32</v>
      </c>
      <c r="D15" s="11" t="s">
        <v>33</v>
      </c>
      <c r="E15" s="11" t="s">
        <v>34</v>
      </c>
      <c r="F15" s="11" t="s">
        <v>35</v>
      </c>
      <c r="G15" s="11" t="s">
        <v>35</v>
      </c>
      <c r="H15" s="10"/>
      <c r="I15" s="5" t="str">
        <f t="shared" si="0"/>
        <v>2016-01-01</v>
      </c>
      <c r="J15" s="11" t="s">
        <v>69</v>
      </c>
      <c r="K15" s="10"/>
      <c r="L15" s="10"/>
      <c r="M15" s="10" t="s">
        <v>107</v>
      </c>
      <c r="N15" s="10">
        <v>1</v>
      </c>
      <c r="O15" s="10">
        <v>18</v>
      </c>
      <c r="P15" t="str">
        <f t="shared" si="1"/>
        <v>EF.1</v>
      </c>
      <c r="Q15" s="10" t="str">
        <f t="shared" si="2"/>
        <v>EF.1.18</v>
      </c>
      <c r="R15" s="11" t="s">
        <v>179</v>
      </c>
      <c r="S15" s="59">
        <v>54127</v>
      </c>
      <c r="T15" s="11" t="s">
        <v>165</v>
      </c>
      <c r="U15" s="11" t="s">
        <v>108</v>
      </c>
      <c r="V15" s="99">
        <f t="shared" si="3"/>
        <v>54127</v>
      </c>
      <c r="W15" s="11" t="s">
        <v>108</v>
      </c>
      <c r="X15" s="11" t="s">
        <v>40</v>
      </c>
      <c r="Y15" s="11">
        <v>5</v>
      </c>
      <c r="Z15" s="10"/>
      <c r="AA15" s="11" t="s">
        <v>41</v>
      </c>
      <c r="AB15" s="11" t="s">
        <v>730</v>
      </c>
      <c r="AC15" s="10"/>
      <c r="AD15" s="11"/>
      <c r="AE15" s="10" t="s">
        <v>320</v>
      </c>
      <c r="AF15" s="10" t="s">
        <v>320</v>
      </c>
      <c r="AG15" s="82"/>
    </row>
    <row r="16" spans="1:33" s="8" customFormat="1" ht="13.25" customHeight="1" x14ac:dyDescent="0.15">
      <c r="A16" s="11" t="s">
        <v>31</v>
      </c>
      <c r="B16" s="11" t="s">
        <v>30</v>
      </c>
      <c r="C16" s="11" t="s">
        <v>32</v>
      </c>
      <c r="D16" s="11" t="s">
        <v>33</v>
      </c>
      <c r="E16" s="11" t="s">
        <v>34</v>
      </c>
      <c r="F16" s="11" t="s">
        <v>35</v>
      </c>
      <c r="G16" s="11" t="s">
        <v>35</v>
      </c>
      <c r="H16" s="11" t="s">
        <v>76</v>
      </c>
      <c r="I16" s="5" t="str">
        <f t="shared" si="0"/>
        <v>2016-01-01</v>
      </c>
      <c r="J16" s="11" t="s">
        <v>69</v>
      </c>
      <c r="K16" s="10"/>
      <c r="L16" s="10"/>
      <c r="M16" s="10" t="s">
        <v>107</v>
      </c>
      <c r="N16" s="10">
        <v>1</v>
      </c>
      <c r="O16" s="10">
        <v>19</v>
      </c>
      <c r="P16" t="str">
        <f t="shared" si="1"/>
        <v>EF.1</v>
      </c>
      <c r="Q16" s="10" t="str">
        <f t="shared" si="2"/>
        <v>EF.1.19</v>
      </c>
      <c r="R16" s="11" t="s">
        <v>182</v>
      </c>
      <c r="S16" s="59">
        <v>538714</v>
      </c>
      <c r="T16" s="10"/>
      <c r="U16" s="11" t="s">
        <v>108</v>
      </c>
      <c r="V16" s="99">
        <f t="shared" si="3"/>
        <v>538714</v>
      </c>
      <c r="W16" s="11" t="s">
        <v>108</v>
      </c>
      <c r="X16" s="11" t="s">
        <v>40</v>
      </c>
      <c r="Y16" s="11">
        <v>6</v>
      </c>
      <c r="Z16" s="10"/>
      <c r="AA16" s="11" t="s">
        <v>41</v>
      </c>
      <c r="AB16" s="11" t="s">
        <v>730</v>
      </c>
      <c r="AC16" s="10"/>
      <c r="AD16" s="11"/>
      <c r="AE16" s="10" t="s">
        <v>320</v>
      </c>
      <c r="AF16" s="10" t="s">
        <v>320</v>
      </c>
      <c r="AG16" s="82"/>
    </row>
    <row r="17" spans="1:33" s="8" customFormat="1" ht="13.25" customHeight="1" x14ac:dyDescent="0.15">
      <c r="A17" s="11" t="s">
        <v>31</v>
      </c>
      <c r="B17" s="11" t="s">
        <v>30</v>
      </c>
      <c r="C17" s="11" t="s">
        <v>32</v>
      </c>
      <c r="D17" s="11" t="s">
        <v>33</v>
      </c>
      <c r="E17" s="11" t="s">
        <v>34</v>
      </c>
      <c r="F17" s="11" t="s">
        <v>35</v>
      </c>
      <c r="G17" s="11" t="s">
        <v>35</v>
      </c>
      <c r="H17" s="11" t="s">
        <v>78</v>
      </c>
      <c r="I17" s="5" t="str">
        <f t="shared" si="0"/>
        <v>2016-01-01</v>
      </c>
      <c r="J17" s="11" t="s">
        <v>69</v>
      </c>
      <c r="K17" s="10"/>
      <c r="L17" s="10"/>
      <c r="M17" s="10" t="s">
        <v>107</v>
      </c>
      <c r="N17" s="10">
        <v>1</v>
      </c>
      <c r="O17" s="10">
        <v>19</v>
      </c>
      <c r="P17" t="str">
        <f t="shared" si="1"/>
        <v>EF.1</v>
      </c>
      <c r="Q17" s="10" t="str">
        <f t="shared" si="2"/>
        <v>EF.1.19</v>
      </c>
      <c r="R17" s="11" t="s">
        <v>183</v>
      </c>
      <c r="S17" s="59">
        <v>841725</v>
      </c>
      <c r="T17" s="10"/>
      <c r="U17" s="11" t="s">
        <v>108</v>
      </c>
      <c r="V17" s="99">
        <f t="shared" si="3"/>
        <v>841725</v>
      </c>
      <c r="W17" s="11" t="s">
        <v>108</v>
      </c>
      <c r="X17" s="11" t="s">
        <v>40</v>
      </c>
      <c r="Y17" s="11">
        <v>6</v>
      </c>
      <c r="Z17" s="10"/>
      <c r="AA17" s="11" t="s">
        <v>41</v>
      </c>
      <c r="AB17" s="11" t="s">
        <v>730</v>
      </c>
      <c r="AC17" s="10"/>
      <c r="AD17" s="11"/>
      <c r="AE17" s="10" t="s">
        <v>320</v>
      </c>
      <c r="AF17" s="10" t="s">
        <v>320</v>
      </c>
      <c r="AG17" s="81"/>
    </row>
    <row r="18" spans="1:33" s="8" customFormat="1" ht="13.25" customHeight="1" x14ac:dyDescent="0.15">
      <c r="A18" s="11" t="s">
        <v>31</v>
      </c>
      <c r="B18" s="11" t="s">
        <v>30</v>
      </c>
      <c r="C18" s="11" t="s">
        <v>32</v>
      </c>
      <c r="D18" s="11" t="s">
        <v>33</v>
      </c>
      <c r="E18" s="11" t="s">
        <v>34</v>
      </c>
      <c r="F18" s="11" t="s">
        <v>35</v>
      </c>
      <c r="G18" s="11" t="s">
        <v>35</v>
      </c>
      <c r="H18" s="11" t="s">
        <v>80</v>
      </c>
      <c r="I18" s="5" t="str">
        <f t="shared" si="0"/>
        <v>2016-01-01</v>
      </c>
      <c r="J18" s="11" t="s">
        <v>69</v>
      </c>
      <c r="K18" s="10"/>
      <c r="L18" s="10"/>
      <c r="M18" s="10" t="s">
        <v>107</v>
      </c>
      <c r="N18" s="10">
        <v>1</v>
      </c>
      <c r="O18" s="10">
        <v>19</v>
      </c>
      <c r="P18" t="str">
        <f t="shared" si="1"/>
        <v>EF.1</v>
      </c>
      <c r="Q18" s="10" t="str">
        <f t="shared" si="2"/>
        <v>EF.1.19</v>
      </c>
      <c r="R18" s="11" t="s">
        <v>184</v>
      </c>
      <c r="S18" s="59">
        <v>60417</v>
      </c>
      <c r="T18" s="10"/>
      <c r="U18" s="11" t="s">
        <v>108</v>
      </c>
      <c r="V18" s="99">
        <f t="shared" si="3"/>
        <v>60417</v>
      </c>
      <c r="W18" s="11" t="s">
        <v>108</v>
      </c>
      <c r="X18" s="11" t="s">
        <v>40</v>
      </c>
      <c r="Y18" s="11">
        <v>6</v>
      </c>
      <c r="Z18" s="10"/>
      <c r="AA18" s="11" t="s">
        <v>41</v>
      </c>
      <c r="AB18" s="11" t="s">
        <v>730</v>
      </c>
      <c r="AC18" s="10"/>
      <c r="AD18" s="11"/>
      <c r="AE18" s="10" t="s">
        <v>320</v>
      </c>
      <c r="AF18" s="10" t="s">
        <v>320</v>
      </c>
      <c r="AG18" s="82"/>
    </row>
    <row r="19" spans="1:33" s="8" customFormat="1" ht="13.25" customHeight="1" x14ac:dyDescent="0.15">
      <c r="A19" s="11" t="s">
        <v>31</v>
      </c>
      <c r="B19" s="11" t="s">
        <v>30</v>
      </c>
      <c r="C19" s="11" t="s">
        <v>32</v>
      </c>
      <c r="D19" s="11" t="s">
        <v>33</v>
      </c>
      <c r="E19" s="11" t="s">
        <v>34</v>
      </c>
      <c r="F19" s="11" t="s">
        <v>35</v>
      </c>
      <c r="G19" s="11" t="s">
        <v>35</v>
      </c>
      <c r="H19" s="11" t="s">
        <v>95</v>
      </c>
      <c r="I19" s="5" t="str">
        <f t="shared" si="0"/>
        <v>2016-01-01</v>
      </c>
      <c r="J19" s="11" t="s">
        <v>69</v>
      </c>
      <c r="K19" s="10"/>
      <c r="L19" s="10"/>
      <c r="M19" s="10" t="s">
        <v>107</v>
      </c>
      <c r="N19" s="10">
        <v>1</v>
      </c>
      <c r="O19" s="10">
        <v>19</v>
      </c>
      <c r="P19" t="str">
        <f t="shared" si="1"/>
        <v>EF.1</v>
      </c>
      <c r="Q19" s="10" t="str">
        <f t="shared" si="2"/>
        <v>EF.1.19</v>
      </c>
      <c r="R19" s="11" t="s">
        <v>185</v>
      </c>
      <c r="S19" s="59">
        <v>3411786</v>
      </c>
      <c r="T19" s="10"/>
      <c r="U19" s="11" t="s">
        <v>108</v>
      </c>
      <c r="V19" s="99">
        <f t="shared" si="3"/>
        <v>3411786</v>
      </c>
      <c r="W19" s="11" t="s">
        <v>108</v>
      </c>
      <c r="X19" s="11" t="s">
        <v>40</v>
      </c>
      <c r="Y19" s="11">
        <v>6</v>
      </c>
      <c r="Z19" s="10"/>
      <c r="AA19" s="11" t="s">
        <v>41</v>
      </c>
      <c r="AB19" s="11" t="s">
        <v>730</v>
      </c>
      <c r="AC19" s="10"/>
      <c r="AD19" s="11"/>
      <c r="AE19" s="10" t="s">
        <v>320</v>
      </c>
      <c r="AF19" s="10" t="s">
        <v>320</v>
      </c>
      <c r="AG19" s="81"/>
    </row>
    <row r="20" spans="1:33" s="8" customFormat="1" ht="13.25" customHeight="1" x14ac:dyDescent="0.15">
      <c r="A20" s="11" t="s">
        <v>31</v>
      </c>
      <c r="B20" s="11" t="s">
        <v>30</v>
      </c>
      <c r="C20" s="11" t="s">
        <v>32</v>
      </c>
      <c r="D20" s="11" t="s">
        <v>33</v>
      </c>
      <c r="E20" s="11" t="s">
        <v>34</v>
      </c>
      <c r="F20" s="11" t="s">
        <v>35</v>
      </c>
      <c r="G20" s="11" t="s">
        <v>35</v>
      </c>
      <c r="H20" s="10"/>
      <c r="I20" s="5" t="str">
        <f t="shared" si="0"/>
        <v>2016-01-01</v>
      </c>
      <c r="J20" s="11" t="s">
        <v>69</v>
      </c>
      <c r="K20" s="10"/>
      <c r="L20" s="10"/>
      <c r="M20" s="10" t="s">
        <v>107</v>
      </c>
      <c r="N20" s="10">
        <v>1</v>
      </c>
      <c r="O20" s="10">
        <v>20</v>
      </c>
      <c r="P20" t="str">
        <f t="shared" si="1"/>
        <v>EF.1</v>
      </c>
      <c r="Q20" s="10" t="str">
        <f t="shared" si="2"/>
        <v>EF.1.20</v>
      </c>
      <c r="R20" s="11" t="s">
        <v>187</v>
      </c>
      <c r="S20" s="59">
        <v>4066230</v>
      </c>
      <c r="T20" s="10"/>
      <c r="U20" s="11" t="s">
        <v>108</v>
      </c>
      <c r="V20" s="99">
        <f t="shared" si="3"/>
        <v>4066230</v>
      </c>
      <c r="W20" s="11" t="s">
        <v>108</v>
      </c>
      <c r="X20" s="11" t="s">
        <v>40</v>
      </c>
      <c r="Y20" s="11">
        <v>6</v>
      </c>
      <c r="Z20" s="11" t="s">
        <v>188</v>
      </c>
      <c r="AA20" s="11" t="s">
        <v>41</v>
      </c>
      <c r="AB20" s="11" t="s">
        <v>730</v>
      </c>
      <c r="AC20" s="10"/>
      <c r="AD20" s="11"/>
      <c r="AE20" s="10" t="s">
        <v>320</v>
      </c>
      <c r="AF20" s="10" t="s">
        <v>320</v>
      </c>
      <c r="AG20" s="80"/>
    </row>
    <row r="21" spans="1:33" s="8" customFormat="1" ht="13.25" customHeight="1" x14ac:dyDescent="0.15">
      <c r="A21" s="11" t="s">
        <v>31</v>
      </c>
      <c r="B21" s="11" t="s">
        <v>30</v>
      </c>
      <c r="C21" s="11" t="s">
        <v>32</v>
      </c>
      <c r="D21" s="11" t="s">
        <v>33</v>
      </c>
      <c r="E21" s="11" t="s">
        <v>34</v>
      </c>
      <c r="F21" s="11" t="s">
        <v>35</v>
      </c>
      <c r="G21" s="11" t="s">
        <v>35</v>
      </c>
      <c r="H21" s="10"/>
      <c r="I21" s="5" t="str">
        <f t="shared" si="0"/>
        <v>2016-01-01</v>
      </c>
      <c r="J21" s="11" t="s">
        <v>69</v>
      </c>
      <c r="K21" s="10"/>
      <c r="L21" s="10"/>
      <c r="M21" s="10" t="s">
        <v>107</v>
      </c>
      <c r="N21" s="10">
        <v>1</v>
      </c>
      <c r="O21" s="10">
        <v>21</v>
      </c>
      <c r="P21" t="str">
        <f t="shared" si="1"/>
        <v>EF.1</v>
      </c>
      <c r="Q21" s="10" t="str">
        <f t="shared" si="2"/>
        <v>EF.1.21</v>
      </c>
      <c r="R21" s="11" t="s">
        <v>190</v>
      </c>
      <c r="S21" s="59">
        <v>0</v>
      </c>
      <c r="T21" s="10"/>
      <c r="U21" s="11" t="s">
        <v>108</v>
      </c>
      <c r="V21" s="99">
        <f t="shared" si="3"/>
        <v>0</v>
      </c>
      <c r="W21" s="11" t="s">
        <v>108</v>
      </c>
      <c r="X21" s="11" t="s">
        <v>40</v>
      </c>
      <c r="Y21" s="11">
        <v>6</v>
      </c>
      <c r="Z21" s="11" t="s">
        <v>191</v>
      </c>
      <c r="AA21" s="11" t="s">
        <v>41</v>
      </c>
      <c r="AB21" s="11" t="s">
        <v>730</v>
      </c>
      <c r="AC21" s="10"/>
      <c r="AD21" s="11"/>
      <c r="AE21" s="10" t="s">
        <v>320</v>
      </c>
      <c r="AF21" s="10" t="s">
        <v>320</v>
      </c>
      <c r="AG21" s="21"/>
    </row>
    <row r="22" spans="1:33" s="8" customFormat="1" ht="13.25" customHeight="1" x14ac:dyDescent="0.15">
      <c r="A22" s="11" t="s">
        <v>31</v>
      </c>
      <c r="B22" s="11" t="s">
        <v>30</v>
      </c>
      <c r="C22" s="11" t="s">
        <v>32</v>
      </c>
      <c r="D22" s="11" t="s">
        <v>33</v>
      </c>
      <c r="E22" s="11" t="s">
        <v>34</v>
      </c>
      <c r="F22" s="11" t="s">
        <v>35</v>
      </c>
      <c r="G22" s="11" t="s">
        <v>35</v>
      </c>
      <c r="H22" s="10"/>
      <c r="I22" s="5" t="str">
        <f t="shared" si="0"/>
        <v>2016-01-01</v>
      </c>
      <c r="J22" s="11" t="s">
        <v>69</v>
      </c>
      <c r="K22" s="10"/>
      <c r="L22" s="10"/>
      <c r="M22" s="10" t="s">
        <v>107</v>
      </c>
      <c r="N22" s="10">
        <v>1</v>
      </c>
      <c r="O22" s="10">
        <v>22</v>
      </c>
      <c r="P22" t="str">
        <f t="shared" si="1"/>
        <v>EF.1</v>
      </c>
      <c r="Q22" s="10" t="str">
        <f t="shared" si="2"/>
        <v>EF.1.22</v>
      </c>
      <c r="R22" s="11" t="s">
        <v>193</v>
      </c>
      <c r="S22" s="59">
        <v>121000</v>
      </c>
      <c r="T22" s="10"/>
      <c r="U22" s="11" t="s">
        <v>108</v>
      </c>
      <c r="V22" s="99">
        <f t="shared" si="3"/>
        <v>121000</v>
      </c>
      <c r="W22" s="11" t="s">
        <v>108</v>
      </c>
      <c r="X22" s="11" t="s">
        <v>40</v>
      </c>
      <c r="Y22" s="11">
        <v>6</v>
      </c>
      <c r="Z22" s="11" t="s">
        <v>194</v>
      </c>
      <c r="AA22" s="11" t="s">
        <v>41</v>
      </c>
      <c r="AB22" s="11" t="s">
        <v>730</v>
      </c>
      <c r="AC22" s="10"/>
      <c r="AD22" s="11"/>
      <c r="AE22" s="10" t="s">
        <v>320</v>
      </c>
      <c r="AF22" s="10" t="s">
        <v>320</v>
      </c>
      <c r="AG22" s="81"/>
    </row>
    <row r="23" spans="1:33" s="8" customFormat="1" ht="13.25" customHeight="1" x14ac:dyDescent="0.15">
      <c r="A23" s="11" t="s">
        <v>31</v>
      </c>
      <c r="B23" s="11" t="s">
        <v>30</v>
      </c>
      <c r="C23" s="11" t="s">
        <v>32</v>
      </c>
      <c r="D23" s="11" t="s">
        <v>33</v>
      </c>
      <c r="E23" s="11" t="s">
        <v>34</v>
      </c>
      <c r="F23" s="11" t="s">
        <v>35</v>
      </c>
      <c r="G23" s="11" t="s">
        <v>35</v>
      </c>
      <c r="H23" s="10"/>
      <c r="I23" s="5" t="str">
        <f t="shared" si="0"/>
        <v>2016-01-01</v>
      </c>
      <c r="J23" s="11" t="s">
        <v>69</v>
      </c>
      <c r="K23" s="10"/>
      <c r="L23" s="10"/>
      <c r="M23" s="10" t="s">
        <v>107</v>
      </c>
      <c r="N23" s="10">
        <v>1</v>
      </c>
      <c r="O23" s="10">
        <v>23</v>
      </c>
      <c r="P23" t="str">
        <f t="shared" si="1"/>
        <v>EF.1</v>
      </c>
      <c r="Q23" s="10" t="str">
        <f t="shared" si="2"/>
        <v>EF.1.23</v>
      </c>
      <c r="R23" s="11" t="s">
        <v>196</v>
      </c>
      <c r="S23" s="59">
        <v>408734</v>
      </c>
      <c r="T23" s="10"/>
      <c r="U23" s="11" t="s">
        <v>108</v>
      </c>
      <c r="V23" s="99">
        <f t="shared" si="3"/>
        <v>408734</v>
      </c>
      <c r="W23" s="11" t="s">
        <v>108</v>
      </c>
      <c r="X23" s="11" t="s">
        <v>40</v>
      </c>
      <c r="Y23" s="11">
        <v>6</v>
      </c>
      <c r="Z23" s="11" t="s">
        <v>197</v>
      </c>
      <c r="AA23" s="11" t="s">
        <v>41</v>
      </c>
      <c r="AB23" s="11" t="s">
        <v>730</v>
      </c>
      <c r="AC23" s="10"/>
      <c r="AD23" s="11"/>
      <c r="AE23" s="10" t="s">
        <v>320</v>
      </c>
      <c r="AF23" s="10" t="s">
        <v>320</v>
      </c>
      <c r="AG23" s="80"/>
    </row>
    <row r="24" spans="1:33" s="8" customFormat="1" ht="13.25" customHeight="1" x14ac:dyDescent="0.15">
      <c r="A24" s="11" t="s">
        <v>31</v>
      </c>
      <c r="B24" s="11" t="s">
        <v>30</v>
      </c>
      <c r="C24" s="11" t="s">
        <v>32</v>
      </c>
      <c r="D24" s="11" t="s">
        <v>33</v>
      </c>
      <c r="E24" s="11" t="s">
        <v>34</v>
      </c>
      <c r="F24" s="11" t="s">
        <v>35</v>
      </c>
      <c r="G24" s="11" t="s">
        <v>35</v>
      </c>
      <c r="H24" s="10"/>
      <c r="I24" s="5" t="str">
        <f t="shared" si="0"/>
        <v>2016-01-01</v>
      </c>
      <c r="J24" s="11" t="s">
        <v>69</v>
      </c>
      <c r="K24" s="10"/>
      <c r="L24" s="10"/>
      <c r="M24" s="10" t="s">
        <v>107</v>
      </c>
      <c r="N24" s="10">
        <v>1</v>
      </c>
      <c r="O24" s="10">
        <v>24</v>
      </c>
      <c r="P24" t="str">
        <f t="shared" si="1"/>
        <v>EF.1</v>
      </c>
      <c r="Q24" s="10" t="str">
        <f t="shared" si="2"/>
        <v>EF.1.24</v>
      </c>
      <c r="R24" s="11" t="s">
        <v>199</v>
      </c>
      <c r="S24" s="59">
        <v>150000</v>
      </c>
      <c r="T24" s="10"/>
      <c r="U24" s="11" t="s">
        <v>108</v>
      </c>
      <c r="V24" s="99">
        <f t="shared" si="3"/>
        <v>150000</v>
      </c>
      <c r="W24" s="11" t="s">
        <v>108</v>
      </c>
      <c r="X24" s="11" t="s">
        <v>40</v>
      </c>
      <c r="Y24" s="11">
        <v>6</v>
      </c>
      <c r="Z24" s="11" t="s">
        <v>200</v>
      </c>
      <c r="AA24" s="11" t="s">
        <v>41</v>
      </c>
      <c r="AB24" s="11" t="s">
        <v>730</v>
      </c>
      <c r="AC24" s="10"/>
      <c r="AD24" s="11"/>
      <c r="AE24" s="10" t="s">
        <v>320</v>
      </c>
      <c r="AF24" s="10" t="s">
        <v>320</v>
      </c>
      <c r="AG24" s="80"/>
    </row>
    <row r="25" spans="1:33" s="8" customFormat="1" ht="13.25" customHeight="1" x14ac:dyDescent="0.15">
      <c r="A25" s="11" t="s">
        <v>31</v>
      </c>
      <c r="B25" s="11" t="s">
        <v>30</v>
      </c>
      <c r="C25" s="11" t="s">
        <v>32</v>
      </c>
      <c r="D25" s="11" t="s">
        <v>33</v>
      </c>
      <c r="E25" s="11" t="s">
        <v>34</v>
      </c>
      <c r="F25" s="11" t="s">
        <v>35</v>
      </c>
      <c r="G25" s="11" t="s">
        <v>35</v>
      </c>
      <c r="H25" s="10"/>
      <c r="I25" s="5" t="str">
        <f t="shared" si="0"/>
        <v>2016-01-01</v>
      </c>
      <c r="J25" s="11" t="s">
        <v>69</v>
      </c>
      <c r="K25" s="10"/>
      <c r="L25" s="10"/>
      <c r="M25" s="10" t="s">
        <v>107</v>
      </c>
      <c r="N25" s="10">
        <v>1</v>
      </c>
      <c r="O25" s="10">
        <v>25</v>
      </c>
      <c r="P25" t="str">
        <f t="shared" si="1"/>
        <v>EF.1</v>
      </c>
      <c r="Q25" s="10" t="str">
        <f t="shared" si="2"/>
        <v>EF.1.25</v>
      </c>
      <c r="R25" s="11" t="s">
        <v>202</v>
      </c>
      <c r="S25" s="59">
        <v>106679</v>
      </c>
      <c r="T25" s="10"/>
      <c r="U25" s="11" t="s">
        <v>108</v>
      </c>
      <c r="V25" s="99">
        <f t="shared" si="3"/>
        <v>106679</v>
      </c>
      <c r="W25" s="11" t="s">
        <v>108</v>
      </c>
      <c r="X25" s="11" t="s">
        <v>40</v>
      </c>
      <c r="Y25" s="11">
        <v>6</v>
      </c>
      <c r="Z25" s="11" t="s">
        <v>203</v>
      </c>
      <c r="AA25" s="11" t="s">
        <v>41</v>
      </c>
      <c r="AB25" s="11" t="s">
        <v>730</v>
      </c>
      <c r="AC25" s="10"/>
      <c r="AD25" s="11"/>
      <c r="AE25" s="10" t="s">
        <v>320</v>
      </c>
      <c r="AF25" s="10" t="s">
        <v>320</v>
      </c>
      <c r="AG25" s="81"/>
    </row>
    <row r="26" spans="1:33" s="8" customFormat="1" ht="13.25" customHeight="1" x14ac:dyDescent="0.15">
      <c r="A26" s="11" t="s">
        <v>31</v>
      </c>
      <c r="B26" s="11" t="s">
        <v>30</v>
      </c>
      <c r="C26" s="11" t="s">
        <v>32</v>
      </c>
      <c r="D26" s="11" t="s">
        <v>33</v>
      </c>
      <c r="E26" s="11" t="s">
        <v>34</v>
      </c>
      <c r="F26" s="11" t="s">
        <v>35</v>
      </c>
      <c r="G26" s="11" t="s">
        <v>35</v>
      </c>
      <c r="H26" s="11" t="s">
        <v>76</v>
      </c>
      <c r="I26" s="5" t="str">
        <f t="shared" si="0"/>
        <v>2016-01-01</v>
      </c>
      <c r="J26" s="11" t="s">
        <v>69</v>
      </c>
      <c r="K26" s="10"/>
      <c r="L26" s="10"/>
      <c r="M26" s="10" t="s">
        <v>107</v>
      </c>
      <c r="N26" s="10">
        <v>1</v>
      </c>
      <c r="O26" s="10">
        <v>4</v>
      </c>
      <c r="P26" t="str">
        <f t="shared" si="1"/>
        <v>EF.1</v>
      </c>
      <c r="Q26" s="10" t="str">
        <f t="shared" si="2"/>
        <v>EF.1.4</v>
      </c>
      <c r="R26" s="11" t="s">
        <v>159</v>
      </c>
      <c r="S26" s="59">
        <v>585799</v>
      </c>
      <c r="T26" s="10"/>
      <c r="U26" s="11" t="s">
        <v>108</v>
      </c>
      <c r="V26" s="99">
        <f t="shared" si="3"/>
        <v>585799</v>
      </c>
      <c r="W26" s="11" t="s">
        <v>108</v>
      </c>
      <c r="X26" s="11" t="s">
        <v>40</v>
      </c>
      <c r="Y26" s="11">
        <v>5</v>
      </c>
      <c r="Z26" s="10"/>
      <c r="AA26" s="11" t="s">
        <v>41</v>
      </c>
      <c r="AB26" s="11" t="s">
        <v>730</v>
      </c>
      <c r="AC26" s="10"/>
      <c r="AD26" s="11"/>
      <c r="AE26" s="10" t="s">
        <v>320</v>
      </c>
      <c r="AF26" s="10" t="s">
        <v>320</v>
      </c>
      <c r="AG26" s="82"/>
    </row>
    <row r="27" spans="1:33" s="8" customFormat="1" ht="13.25" customHeight="1" x14ac:dyDescent="0.15">
      <c r="A27" s="11" t="s">
        <v>31</v>
      </c>
      <c r="B27" s="11" t="s">
        <v>30</v>
      </c>
      <c r="C27" s="11" t="s">
        <v>32</v>
      </c>
      <c r="D27" s="11" t="s">
        <v>33</v>
      </c>
      <c r="E27" s="11" t="s">
        <v>34</v>
      </c>
      <c r="F27" s="11" t="s">
        <v>35</v>
      </c>
      <c r="G27" s="11" t="s">
        <v>35</v>
      </c>
      <c r="H27" s="11" t="s">
        <v>78</v>
      </c>
      <c r="I27" s="5" t="str">
        <f t="shared" si="0"/>
        <v>2016-01-01</v>
      </c>
      <c r="J27" s="11" t="s">
        <v>69</v>
      </c>
      <c r="K27" s="10"/>
      <c r="L27" s="10"/>
      <c r="M27" s="10" t="s">
        <v>107</v>
      </c>
      <c r="N27" s="10">
        <v>1</v>
      </c>
      <c r="O27" s="10">
        <v>4</v>
      </c>
      <c r="P27" t="str">
        <f t="shared" si="1"/>
        <v>EF.1</v>
      </c>
      <c r="Q27" s="10" t="str">
        <f t="shared" si="2"/>
        <v>EF.1.4</v>
      </c>
      <c r="R27" s="11" t="s">
        <v>160</v>
      </c>
      <c r="S27" s="59">
        <v>859029</v>
      </c>
      <c r="T27" s="10"/>
      <c r="U27" s="11" t="s">
        <v>108</v>
      </c>
      <c r="V27" s="99">
        <f t="shared" si="3"/>
        <v>859029</v>
      </c>
      <c r="W27" s="11" t="s">
        <v>108</v>
      </c>
      <c r="X27" s="11" t="s">
        <v>40</v>
      </c>
      <c r="Y27" s="11">
        <v>5</v>
      </c>
      <c r="Z27" s="10"/>
      <c r="AA27" s="11" t="s">
        <v>41</v>
      </c>
      <c r="AB27" s="11" t="s">
        <v>730</v>
      </c>
      <c r="AC27" s="10"/>
      <c r="AD27" s="11"/>
      <c r="AE27" s="10" t="s">
        <v>320</v>
      </c>
      <c r="AF27" s="10" t="s">
        <v>320</v>
      </c>
      <c r="AG27" s="81"/>
    </row>
    <row r="28" spans="1:33" s="8" customFormat="1" ht="13.25" customHeight="1" x14ac:dyDescent="0.15">
      <c r="A28" s="11" t="s">
        <v>31</v>
      </c>
      <c r="B28" s="11" t="s">
        <v>30</v>
      </c>
      <c r="C28" s="11" t="s">
        <v>32</v>
      </c>
      <c r="D28" s="11" t="s">
        <v>33</v>
      </c>
      <c r="E28" s="11" t="s">
        <v>34</v>
      </c>
      <c r="F28" s="11" t="s">
        <v>35</v>
      </c>
      <c r="G28" s="11" t="s">
        <v>35</v>
      </c>
      <c r="H28" s="11" t="s">
        <v>80</v>
      </c>
      <c r="I28" s="5" t="str">
        <f t="shared" si="0"/>
        <v>2016-01-01</v>
      </c>
      <c r="J28" s="11" t="s">
        <v>69</v>
      </c>
      <c r="K28" s="10"/>
      <c r="L28" s="10"/>
      <c r="M28" s="10" t="s">
        <v>107</v>
      </c>
      <c r="N28" s="10">
        <v>1</v>
      </c>
      <c r="O28" s="10">
        <v>4</v>
      </c>
      <c r="P28" t="str">
        <f t="shared" si="1"/>
        <v>EF.1</v>
      </c>
      <c r="Q28" s="10" t="str">
        <f t="shared" si="2"/>
        <v>EF.1.4</v>
      </c>
      <c r="R28" s="11" t="s">
        <v>161</v>
      </c>
      <c r="S28" s="59">
        <v>63025</v>
      </c>
      <c r="T28" s="10"/>
      <c r="U28" s="11" t="s">
        <v>108</v>
      </c>
      <c r="V28" s="99">
        <f t="shared" si="3"/>
        <v>63025</v>
      </c>
      <c r="W28" s="11" t="s">
        <v>108</v>
      </c>
      <c r="X28" s="11" t="s">
        <v>40</v>
      </c>
      <c r="Y28" s="11">
        <v>5</v>
      </c>
      <c r="Z28" s="10"/>
      <c r="AA28" s="11" t="s">
        <v>41</v>
      </c>
      <c r="AB28" s="11" t="s">
        <v>730</v>
      </c>
      <c r="AC28" s="10"/>
      <c r="AD28" s="11"/>
      <c r="AE28" s="10" t="s">
        <v>320</v>
      </c>
      <c r="AF28" s="10" t="s">
        <v>320</v>
      </c>
      <c r="AG28" s="82"/>
    </row>
    <row r="29" spans="1:33" s="8" customFormat="1" ht="13.25" customHeight="1" x14ac:dyDescent="0.15">
      <c r="A29" s="11" t="s">
        <v>31</v>
      </c>
      <c r="B29" s="11" t="s">
        <v>30</v>
      </c>
      <c r="C29" s="11" t="s">
        <v>32</v>
      </c>
      <c r="D29" s="11" t="s">
        <v>33</v>
      </c>
      <c r="E29" s="11" t="s">
        <v>34</v>
      </c>
      <c r="F29" s="11" t="s">
        <v>35</v>
      </c>
      <c r="G29" s="11" t="s">
        <v>35</v>
      </c>
      <c r="H29" s="11" t="s">
        <v>95</v>
      </c>
      <c r="I29" s="5" t="str">
        <f t="shared" si="0"/>
        <v>2016-01-01</v>
      </c>
      <c r="J29" s="11" t="s">
        <v>69</v>
      </c>
      <c r="K29" s="10"/>
      <c r="L29" s="10"/>
      <c r="M29" s="10" t="s">
        <v>107</v>
      </c>
      <c r="N29" s="10">
        <v>1</v>
      </c>
      <c r="O29" s="10">
        <v>4</v>
      </c>
      <c r="P29" t="str">
        <f t="shared" si="1"/>
        <v>EF.1</v>
      </c>
      <c r="Q29" s="10" t="str">
        <f t="shared" si="2"/>
        <v>EF.1.4</v>
      </c>
      <c r="R29" s="11" t="s">
        <v>162</v>
      </c>
      <c r="S29" s="59">
        <v>3541038</v>
      </c>
      <c r="T29" s="10"/>
      <c r="U29" s="11" t="s">
        <v>108</v>
      </c>
      <c r="V29" s="99">
        <f t="shared" si="3"/>
        <v>3541038</v>
      </c>
      <c r="W29" s="11" t="s">
        <v>108</v>
      </c>
      <c r="X29" s="11" t="s">
        <v>40</v>
      </c>
      <c r="Y29" s="11">
        <v>5</v>
      </c>
      <c r="Z29" s="10"/>
      <c r="AA29" s="11" t="s">
        <v>41</v>
      </c>
      <c r="AB29" s="11" t="s">
        <v>730</v>
      </c>
      <c r="AC29" s="10"/>
      <c r="AD29" s="11"/>
      <c r="AE29" s="10" t="s">
        <v>320</v>
      </c>
      <c r="AF29" s="10" t="s">
        <v>320</v>
      </c>
      <c r="AG29" s="81"/>
    </row>
    <row r="30" spans="1:33" s="10" customFormat="1" ht="13.25" customHeight="1" x14ac:dyDescent="0.15">
      <c r="A30" s="11" t="s">
        <v>31</v>
      </c>
      <c r="B30" s="11" t="s">
        <v>30</v>
      </c>
      <c r="C30" s="11" t="s">
        <v>32</v>
      </c>
      <c r="D30" s="11" t="s">
        <v>33</v>
      </c>
      <c r="E30" s="11" t="s">
        <v>34</v>
      </c>
      <c r="F30" s="11" t="s">
        <v>35</v>
      </c>
      <c r="G30" s="11" t="s">
        <v>35</v>
      </c>
      <c r="I30" s="5" t="str">
        <f t="shared" si="0"/>
        <v>2016-01-01</v>
      </c>
      <c r="J30" s="11" t="s">
        <v>69</v>
      </c>
      <c r="M30" s="10" t="s">
        <v>107</v>
      </c>
      <c r="N30" s="10">
        <v>1</v>
      </c>
      <c r="O30" s="10">
        <v>4</v>
      </c>
      <c r="P30" t="str">
        <f t="shared" si="1"/>
        <v>EF.1</v>
      </c>
      <c r="Q30" s="10" t="str">
        <f t="shared" si="2"/>
        <v>EF.1.4</v>
      </c>
      <c r="R30" s="11" t="s">
        <v>110</v>
      </c>
      <c r="S30" s="59">
        <v>5048891</v>
      </c>
      <c r="U30" s="11" t="s">
        <v>108</v>
      </c>
      <c r="V30" s="99">
        <f t="shared" si="3"/>
        <v>5048891</v>
      </c>
      <c r="W30" s="11" t="s">
        <v>108</v>
      </c>
      <c r="X30" s="11" t="s">
        <v>40</v>
      </c>
      <c r="Y30" s="11">
        <v>2</v>
      </c>
      <c r="AA30" s="11" t="s">
        <v>41</v>
      </c>
      <c r="AB30" s="11" t="s">
        <v>730</v>
      </c>
      <c r="AD30" s="11"/>
      <c r="AE30" s="10" t="s">
        <v>320</v>
      </c>
      <c r="AF30" s="10" t="s">
        <v>320</v>
      </c>
      <c r="AG30" s="80"/>
    </row>
    <row r="31" spans="1:33" s="10" customFormat="1" ht="13.25" customHeight="1" x14ac:dyDescent="0.15">
      <c r="A31" s="11" t="s">
        <v>31</v>
      </c>
      <c r="B31" s="11" t="s">
        <v>30</v>
      </c>
      <c r="C31" s="11" t="s">
        <v>32</v>
      </c>
      <c r="D31" s="11" t="s">
        <v>33</v>
      </c>
      <c r="E31" s="11" t="s">
        <v>34</v>
      </c>
      <c r="F31" s="11" t="s">
        <v>35</v>
      </c>
      <c r="G31" s="11" t="s">
        <v>35</v>
      </c>
      <c r="I31" s="5" t="str">
        <f t="shared" si="0"/>
        <v>2016-01-01</v>
      </c>
      <c r="J31" s="11" t="s">
        <v>69</v>
      </c>
      <c r="M31" s="10" t="s">
        <v>107</v>
      </c>
      <c r="N31" s="10">
        <v>1</v>
      </c>
      <c r="O31" s="10">
        <v>8</v>
      </c>
      <c r="P31" t="str">
        <f t="shared" si="1"/>
        <v>EF.1</v>
      </c>
      <c r="Q31" s="10" t="str">
        <f t="shared" si="2"/>
        <v>EF.1.8</v>
      </c>
      <c r="R31" s="11" t="s">
        <v>114</v>
      </c>
      <c r="S31" s="59">
        <v>4852643</v>
      </c>
      <c r="U31" s="11" t="s">
        <v>108</v>
      </c>
      <c r="V31" s="99">
        <f t="shared" si="3"/>
        <v>4852643</v>
      </c>
      <c r="W31" s="11" t="s">
        <v>108</v>
      </c>
      <c r="X31" s="11" t="s">
        <v>40</v>
      </c>
      <c r="Y31" s="11">
        <v>2</v>
      </c>
      <c r="Z31" s="11">
        <v>6</v>
      </c>
      <c r="AA31" s="11" t="s">
        <v>41</v>
      </c>
      <c r="AB31" s="11" t="s">
        <v>730</v>
      </c>
      <c r="AD31" s="11"/>
      <c r="AE31" s="10" t="s">
        <v>320</v>
      </c>
      <c r="AF31" s="10" t="s">
        <v>320</v>
      </c>
      <c r="AG31" s="80"/>
    </row>
    <row r="32" spans="1:33" s="10" customFormat="1" ht="13.25" customHeight="1" x14ac:dyDescent="0.15">
      <c r="A32" s="11" t="s">
        <v>31</v>
      </c>
      <c r="B32" s="11" t="s">
        <v>30</v>
      </c>
      <c r="C32" s="11" t="s">
        <v>32</v>
      </c>
      <c r="D32" s="11" t="s">
        <v>33</v>
      </c>
      <c r="E32" s="11" t="s">
        <v>34</v>
      </c>
      <c r="F32" s="11" t="s">
        <v>35</v>
      </c>
      <c r="G32" s="11" t="s">
        <v>35</v>
      </c>
      <c r="I32" s="5" t="str">
        <f t="shared" si="0"/>
        <v>2016-01-01</v>
      </c>
      <c r="J32" s="11" t="s">
        <v>69</v>
      </c>
      <c r="M32" s="10" t="s">
        <v>38</v>
      </c>
      <c r="N32" s="10">
        <v>1</v>
      </c>
      <c r="O32" s="10">
        <v>1</v>
      </c>
      <c r="P32" t="str">
        <f t="shared" si="1"/>
        <v>Em.1</v>
      </c>
      <c r="Q32" s="10" t="str">
        <f t="shared" si="2"/>
        <v>Em.1.1</v>
      </c>
      <c r="R32" s="11" t="s">
        <v>37</v>
      </c>
      <c r="S32" s="59">
        <v>94651</v>
      </c>
      <c r="U32" s="11" t="s">
        <v>39</v>
      </c>
      <c r="V32" s="100">
        <f t="shared" si="3"/>
        <v>94651</v>
      </c>
      <c r="W32" s="11" t="s">
        <v>39</v>
      </c>
      <c r="X32" s="11" t="s">
        <v>40</v>
      </c>
      <c r="Y32" s="11">
        <v>1</v>
      </c>
      <c r="Z32" s="11">
        <v>1</v>
      </c>
      <c r="AA32" s="11" t="s">
        <v>41</v>
      </c>
      <c r="AB32" s="11" t="s">
        <v>730</v>
      </c>
      <c r="AD32" s="11"/>
      <c r="AE32" s="10" t="s">
        <v>322</v>
      </c>
      <c r="AF32" s="10" t="s">
        <v>323</v>
      </c>
      <c r="AG32" s="81"/>
    </row>
    <row r="33" spans="1:33" s="10" customFormat="1" ht="13.25" customHeight="1" x14ac:dyDescent="0.15">
      <c r="A33" s="11" t="s">
        <v>31</v>
      </c>
      <c r="B33" s="11" t="s">
        <v>30</v>
      </c>
      <c r="C33" s="11" t="s">
        <v>32</v>
      </c>
      <c r="D33" s="11" t="s">
        <v>33</v>
      </c>
      <c r="E33" s="11" t="s">
        <v>34</v>
      </c>
      <c r="F33" s="11" t="s">
        <v>35</v>
      </c>
      <c r="G33" s="11" t="s">
        <v>35</v>
      </c>
      <c r="I33" s="5" t="str">
        <f t="shared" si="0"/>
        <v>2016-01-01</v>
      </c>
      <c r="J33" s="11" t="s">
        <v>69</v>
      </c>
      <c r="M33" s="10" t="s">
        <v>38</v>
      </c>
      <c r="N33" s="10">
        <v>11</v>
      </c>
      <c r="O33" s="10">
        <v>11</v>
      </c>
      <c r="P33" t="str">
        <f t="shared" si="1"/>
        <v>Em.11</v>
      </c>
      <c r="Q33" s="10" t="str">
        <f t="shared" si="2"/>
        <v>Em.11.11</v>
      </c>
      <c r="R33" s="11" t="s">
        <v>61</v>
      </c>
      <c r="S33" s="59">
        <v>6467000</v>
      </c>
      <c r="U33" s="11" t="s">
        <v>39</v>
      </c>
      <c r="V33" s="100">
        <f t="shared" si="3"/>
        <v>6467000</v>
      </c>
      <c r="W33" s="11" t="s">
        <v>39</v>
      </c>
      <c r="X33" s="11" t="s">
        <v>40</v>
      </c>
      <c r="Y33" s="11">
        <v>1</v>
      </c>
      <c r="Z33" s="11">
        <v>3</v>
      </c>
      <c r="AA33" s="11" t="s">
        <v>41</v>
      </c>
      <c r="AB33" s="11" t="s">
        <v>730</v>
      </c>
      <c r="AD33" s="11"/>
      <c r="AE33" s="10" t="s">
        <v>633</v>
      </c>
      <c r="AF33" s="10" t="s">
        <v>646</v>
      </c>
      <c r="AG33" s="82"/>
    </row>
    <row r="34" spans="1:33" s="10" customFormat="1" ht="13.25" customHeight="1" x14ac:dyDescent="0.15">
      <c r="A34" s="11" t="s">
        <v>31</v>
      </c>
      <c r="B34" s="11" t="s">
        <v>30</v>
      </c>
      <c r="C34" s="11" t="s">
        <v>32</v>
      </c>
      <c r="D34" s="11" t="s">
        <v>33</v>
      </c>
      <c r="E34" s="11" t="s">
        <v>34</v>
      </c>
      <c r="F34" s="11" t="s">
        <v>35</v>
      </c>
      <c r="G34" s="11" t="s">
        <v>35</v>
      </c>
      <c r="I34" s="5" t="str">
        <f t="shared" si="0"/>
        <v>2016-01-01</v>
      </c>
      <c r="J34" s="11" t="s">
        <v>69</v>
      </c>
      <c r="M34" s="10" t="s">
        <v>38</v>
      </c>
      <c r="N34" s="10">
        <v>11</v>
      </c>
      <c r="O34" s="10">
        <v>12</v>
      </c>
      <c r="P34" t="str">
        <f t="shared" si="1"/>
        <v>Em.11</v>
      </c>
      <c r="Q34" s="10" t="str">
        <f t="shared" si="2"/>
        <v>Em.11.12</v>
      </c>
      <c r="R34" s="11" t="s">
        <v>63</v>
      </c>
      <c r="S34" s="59">
        <v>174000</v>
      </c>
      <c r="U34" s="11" t="s">
        <v>39</v>
      </c>
      <c r="V34" s="100">
        <f t="shared" ref="V34:V65" si="4">S34</f>
        <v>174000</v>
      </c>
      <c r="W34" s="11" t="s">
        <v>39</v>
      </c>
      <c r="X34" s="11" t="s">
        <v>40</v>
      </c>
      <c r="Y34" s="11">
        <v>1</v>
      </c>
      <c r="AA34" s="11" t="s">
        <v>41</v>
      </c>
      <c r="AB34" s="11" t="s">
        <v>730</v>
      </c>
      <c r="AD34" s="11"/>
      <c r="AE34" s="10" t="s">
        <v>633</v>
      </c>
      <c r="AF34" s="10" t="s">
        <v>648</v>
      </c>
      <c r="AG34" s="80"/>
    </row>
    <row r="35" spans="1:33" s="10" customFormat="1" ht="13.25" customHeight="1" x14ac:dyDescent="0.15">
      <c r="A35" s="11" t="s">
        <v>31</v>
      </c>
      <c r="B35" s="11" t="s">
        <v>30</v>
      </c>
      <c r="C35" s="11" t="s">
        <v>32</v>
      </c>
      <c r="D35" s="11" t="s">
        <v>33</v>
      </c>
      <c r="E35" s="11" t="s">
        <v>34</v>
      </c>
      <c r="F35" s="11" t="s">
        <v>35</v>
      </c>
      <c r="G35" s="11" t="s">
        <v>35</v>
      </c>
      <c r="I35" s="5" t="str">
        <f t="shared" si="0"/>
        <v>2016-01-01</v>
      </c>
      <c r="J35" s="11" t="s">
        <v>69</v>
      </c>
      <c r="M35" s="10" t="s">
        <v>38</v>
      </c>
      <c r="N35" s="10">
        <v>11</v>
      </c>
      <c r="O35" s="10">
        <v>13</v>
      </c>
      <c r="P35" t="str">
        <f t="shared" si="1"/>
        <v>Em.11</v>
      </c>
      <c r="Q35" s="10" t="str">
        <f t="shared" si="2"/>
        <v>Em.11.13</v>
      </c>
      <c r="R35" s="11" t="s">
        <v>65</v>
      </c>
      <c r="S35" s="59">
        <v>4000</v>
      </c>
      <c r="U35" s="11" t="s">
        <v>39</v>
      </c>
      <c r="V35" s="100">
        <f t="shared" si="4"/>
        <v>4000</v>
      </c>
      <c r="W35" s="11" t="s">
        <v>39</v>
      </c>
      <c r="X35" s="11" t="s">
        <v>40</v>
      </c>
      <c r="Y35" s="11">
        <v>1</v>
      </c>
      <c r="AA35" s="11" t="s">
        <v>41</v>
      </c>
      <c r="AB35" s="11" t="s">
        <v>730</v>
      </c>
      <c r="AD35" s="11"/>
      <c r="AE35" s="10" t="s">
        <v>633</v>
      </c>
      <c r="AF35" s="10" t="s">
        <v>650</v>
      </c>
      <c r="AG35" s="21"/>
    </row>
    <row r="36" spans="1:33" s="10" customFormat="1" ht="13.25" customHeight="1" x14ac:dyDescent="0.15">
      <c r="A36" s="11" t="s">
        <v>31</v>
      </c>
      <c r="B36" s="11" t="s">
        <v>30</v>
      </c>
      <c r="C36" s="11" t="s">
        <v>32</v>
      </c>
      <c r="D36" s="11" t="s">
        <v>33</v>
      </c>
      <c r="E36" s="11" t="s">
        <v>34</v>
      </c>
      <c r="F36" s="11" t="s">
        <v>35</v>
      </c>
      <c r="G36" s="11" t="s">
        <v>35</v>
      </c>
      <c r="I36" s="5" t="str">
        <f t="shared" si="0"/>
        <v>2016-01-01</v>
      </c>
      <c r="J36" s="11" t="s">
        <v>69</v>
      </c>
      <c r="M36" s="10" t="s">
        <v>38</v>
      </c>
      <c r="N36" s="10">
        <v>11</v>
      </c>
      <c r="O36" s="10">
        <v>18</v>
      </c>
      <c r="P36" t="str">
        <f t="shared" si="1"/>
        <v>Em.11</v>
      </c>
      <c r="Q36" s="10" t="str">
        <f t="shared" si="2"/>
        <v>Em.11.18</v>
      </c>
      <c r="R36" s="11" t="s">
        <v>47</v>
      </c>
      <c r="S36" s="59">
        <v>9000000</v>
      </c>
      <c r="U36" s="11" t="s">
        <v>39</v>
      </c>
      <c r="V36" s="100">
        <f t="shared" si="4"/>
        <v>9000000</v>
      </c>
      <c r="W36" s="11" t="s">
        <v>39</v>
      </c>
      <c r="X36" s="11" t="s">
        <v>40</v>
      </c>
      <c r="Y36" s="11">
        <v>1</v>
      </c>
      <c r="Z36" s="11">
        <v>2</v>
      </c>
      <c r="AA36" s="11" t="s">
        <v>41</v>
      </c>
      <c r="AB36" s="11" t="s">
        <v>730</v>
      </c>
      <c r="AD36" s="11"/>
      <c r="AE36" s="10" t="s">
        <v>320</v>
      </c>
      <c r="AF36" s="10" t="s">
        <v>320</v>
      </c>
      <c r="AG36" s="81"/>
    </row>
    <row r="37" spans="1:33" s="10" customFormat="1" ht="13.25" customHeight="1" x14ac:dyDescent="0.15">
      <c r="A37" s="11" t="s">
        <v>31</v>
      </c>
      <c r="B37" s="11" t="s">
        <v>30</v>
      </c>
      <c r="C37" s="11" t="s">
        <v>32</v>
      </c>
      <c r="D37" s="11" t="s">
        <v>33</v>
      </c>
      <c r="E37" s="11" t="s">
        <v>34</v>
      </c>
      <c r="F37" s="11" t="s">
        <v>35</v>
      </c>
      <c r="G37" s="11" t="s">
        <v>35</v>
      </c>
      <c r="I37" s="5" t="str">
        <f t="shared" si="0"/>
        <v>2016-01-01</v>
      </c>
      <c r="J37" s="11" t="s">
        <v>69</v>
      </c>
      <c r="M37" s="10" t="s">
        <v>38</v>
      </c>
      <c r="N37" s="10">
        <v>11</v>
      </c>
      <c r="O37" s="10">
        <v>3</v>
      </c>
      <c r="P37" t="str">
        <f t="shared" si="1"/>
        <v>Em.11</v>
      </c>
      <c r="Q37" s="10" t="str">
        <f t="shared" si="2"/>
        <v>Em.11.3</v>
      </c>
      <c r="R37" s="11" t="s">
        <v>49</v>
      </c>
      <c r="S37" s="59">
        <v>440000</v>
      </c>
      <c r="U37" s="11" t="s">
        <v>39</v>
      </c>
      <c r="V37" s="100">
        <f t="shared" si="4"/>
        <v>440000</v>
      </c>
      <c r="W37" s="11" t="s">
        <v>39</v>
      </c>
      <c r="X37" s="11" t="s">
        <v>40</v>
      </c>
      <c r="Y37" s="11">
        <v>1</v>
      </c>
      <c r="AA37" s="11" t="s">
        <v>41</v>
      </c>
      <c r="AB37" s="11" t="s">
        <v>730</v>
      </c>
      <c r="AD37" s="11"/>
      <c r="AE37" s="10" t="s">
        <v>633</v>
      </c>
      <c r="AF37" s="10" t="s">
        <v>634</v>
      </c>
      <c r="AG37" s="80"/>
    </row>
    <row r="38" spans="1:33" s="10" customFormat="1" ht="13.25" customHeight="1" x14ac:dyDescent="0.15">
      <c r="A38" s="11" t="s">
        <v>31</v>
      </c>
      <c r="B38" s="11" t="s">
        <v>30</v>
      </c>
      <c r="C38" s="11" t="s">
        <v>32</v>
      </c>
      <c r="D38" s="11" t="s">
        <v>33</v>
      </c>
      <c r="E38" s="11" t="s">
        <v>34</v>
      </c>
      <c r="F38" s="11" t="s">
        <v>35</v>
      </c>
      <c r="G38" s="11" t="s">
        <v>35</v>
      </c>
      <c r="I38" s="5" t="str">
        <f t="shared" si="0"/>
        <v>2016-01-01</v>
      </c>
      <c r="J38" s="11" t="s">
        <v>69</v>
      </c>
      <c r="M38" s="10" t="s">
        <v>38</v>
      </c>
      <c r="N38" s="10">
        <v>11</v>
      </c>
      <c r="O38" s="10">
        <v>4</v>
      </c>
      <c r="P38" t="str">
        <f t="shared" si="1"/>
        <v>Em.11</v>
      </c>
      <c r="Q38" s="10" t="str">
        <f t="shared" si="2"/>
        <v>Em.11.4</v>
      </c>
      <c r="R38" s="11" t="s">
        <v>51</v>
      </c>
      <c r="S38" s="59">
        <v>100000</v>
      </c>
      <c r="U38" s="11" t="s">
        <v>39</v>
      </c>
      <c r="V38" s="100">
        <f t="shared" si="4"/>
        <v>100000</v>
      </c>
      <c r="W38" s="11" t="s">
        <v>39</v>
      </c>
      <c r="X38" s="11" t="s">
        <v>40</v>
      </c>
      <c r="Y38" s="11">
        <v>1</v>
      </c>
      <c r="Z38" s="11">
        <v>2</v>
      </c>
      <c r="AA38" s="11" t="s">
        <v>41</v>
      </c>
      <c r="AB38" s="11" t="s">
        <v>730</v>
      </c>
      <c r="AD38" s="11"/>
      <c r="AE38" s="10" t="s">
        <v>633</v>
      </c>
      <c r="AF38" s="10" t="s">
        <v>636</v>
      </c>
      <c r="AG38" s="81"/>
    </row>
    <row r="39" spans="1:33" s="10" customFormat="1" ht="13.25" customHeight="1" x14ac:dyDescent="0.15">
      <c r="A39" s="11" t="s">
        <v>31</v>
      </c>
      <c r="B39" s="11" t="s">
        <v>30</v>
      </c>
      <c r="C39" s="11" t="s">
        <v>32</v>
      </c>
      <c r="D39" s="11" t="s">
        <v>33</v>
      </c>
      <c r="E39" s="11" t="s">
        <v>34</v>
      </c>
      <c r="F39" s="11" t="s">
        <v>35</v>
      </c>
      <c r="G39" s="11" t="s">
        <v>35</v>
      </c>
      <c r="I39" s="5" t="str">
        <f t="shared" si="0"/>
        <v>2016-01-01</v>
      </c>
      <c r="J39" s="11" t="s">
        <v>69</v>
      </c>
      <c r="M39" s="10" t="s">
        <v>38</v>
      </c>
      <c r="N39" s="10">
        <v>11</v>
      </c>
      <c r="O39" s="10">
        <v>5</v>
      </c>
      <c r="P39" t="str">
        <f t="shared" si="1"/>
        <v>Em.11</v>
      </c>
      <c r="Q39" s="10" t="str">
        <f t="shared" si="2"/>
        <v>Em.11.5</v>
      </c>
      <c r="R39" s="11" t="s">
        <v>53</v>
      </c>
      <c r="S39" s="59">
        <v>800</v>
      </c>
      <c r="U39" s="11" t="s">
        <v>39</v>
      </c>
      <c r="V39" s="100">
        <f t="shared" si="4"/>
        <v>800</v>
      </c>
      <c r="W39" s="11" t="s">
        <v>39</v>
      </c>
      <c r="X39" s="11" t="s">
        <v>40</v>
      </c>
      <c r="Y39" s="11">
        <v>1</v>
      </c>
      <c r="Z39" s="11">
        <v>2</v>
      </c>
      <c r="AA39" s="11" t="s">
        <v>41</v>
      </c>
      <c r="AB39" s="11" t="s">
        <v>730</v>
      </c>
      <c r="AD39" s="11"/>
      <c r="AE39" s="10" t="s">
        <v>633</v>
      </c>
      <c r="AF39" s="10" t="s">
        <v>638</v>
      </c>
      <c r="AG39" s="21"/>
    </row>
    <row r="40" spans="1:33" s="10" customFormat="1" ht="13.25" customHeight="1" x14ac:dyDescent="0.15">
      <c r="A40" s="11" t="s">
        <v>31</v>
      </c>
      <c r="B40" s="11" t="s">
        <v>30</v>
      </c>
      <c r="C40" s="11" t="s">
        <v>32</v>
      </c>
      <c r="D40" s="11" t="s">
        <v>33</v>
      </c>
      <c r="E40" s="11" t="s">
        <v>34</v>
      </c>
      <c r="F40" s="11" t="s">
        <v>35</v>
      </c>
      <c r="G40" s="11" t="s">
        <v>35</v>
      </c>
      <c r="I40" s="5" t="str">
        <f t="shared" si="0"/>
        <v>2016-01-01</v>
      </c>
      <c r="J40" s="11" t="s">
        <v>69</v>
      </c>
      <c r="M40" s="10" t="s">
        <v>38</v>
      </c>
      <c r="N40" s="10">
        <v>11</v>
      </c>
      <c r="O40" s="10">
        <v>6</v>
      </c>
      <c r="P40" t="str">
        <f t="shared" si="1"/>
        <v>Em.11</v>
      </c>
      <c r="Q40" s="10" t="str">
        <f t="shared" si="2"/>
        <v>Em.11.6</v>
      </c>
      <c r="R40" s="11" t="s">
        <v>55</v>
      </c>
      <c r="S40" s="59">
        <v>327483</v>
      </c>
      <c r="U40" s="11" t="s">
        <v>39</v>
      </c>
      <c r="V40" s="100">
        <f t="shared" si="4"/>
        <v>327483</v>
      </c>
      <c r="W40" s="11" t="s">
        <v>39</v>
      </c>
      <c r="X40" s="11" t="s">
        <v>40</v>
      </c>
      <c r="Y40" s="11">
        <v>1</v>
      </c>
      <c r="Z40" s="11">
        <v>1</v>
      </c>
      <c r="AA40" s="11" t="s">
        <v>41</v>
      </c>
      <c r="AB40" s="11" t="s">
        <v>730</v>
      </c>
      <c r="AD40" s="11"/>
      <c r="AE40" s="10" t="s">
        <v>633</v>
      </c>
      <c r="AF40" s="10" t="s">
        <v>640</v>
      </c>
      <c r="AG40" s="82"/>
    </row>
    <row r="41" spans="1:33" s="10" customFormat="1" ht="13.25" customHeight="1" x14ac:dyDescent="0.15">
      <c r="A41" s="11" t="s">
        <v>31</v>
      </c>
      <c r="B41" s="11" t="s">
        <v>30</v>
      </c>
      <c r="C41" s="11" t="s">
        <v>32</v>
      </c>
      <c r="D41" s="11" t="s">
        <v>33</v>
      </c>
      <c r="E41" s="11" t="s">
        <v>34</v>
      </c>
      <c r="F41" s="11" t="s">
        <v>35</v>
      </c>
      <c r="G41" s="11" t="s">
        <v>35</v>
      </c>
      <c r="I41" s="5" t="str">
        <f t="shared" si="0"/>
        <v>2016-01-01</v>
      </c>
      <c r="J41" s="11" t="s">
        <v>69</v>
      </c>
      <c r="M41" s="10" t="s">
        <v>38</v>
      </c>
      <c r="N41" s="10">
        <v>11</v>
      </c>
      <c r="O41" s="10">
        <v>7</v>
      </c>
      <c r="P41" t="str">
        <f t="shared" si="1"/>
        <v>Em.11</v>
      </c>
      <c r="Q41" s="10" t="str">
        <f t="shared" si="2"/>
        <v>Em.11.7</v>
      </c>
      <c r="R41" s="11" t="s">
        <v>57</v>
      </c>
      <c r="S41" s="59">
        <v>280000</v>
      </c>
      <c r="U41" s="11" t="s">
        <v>39</v>
      </c>
      <c r="V41" s="100">
        <f t="shared" si="4"/>
        <v>280000</v>
      </c>
      <c r="W41" s="11" t="s">
        <v>39</v>
      </c>
      <c r="X41" s="11" t="s">
        <v>40</v>
      </c>
      <c r="Y41" s="11">
        <v>1</v>
      </c>
      <c r="Z41" s="11">
        <v>2</v>
      </c>
      <c r="AA41" s="11" t="s">
        <v>41</v>
      </c>
      <c r="AB41" s="11" t="s">
        <v>730</v>
      </c>
      <c r="AD41" s="11"/>
      <c r="AE41" s="10" t="s">
        <v>633</v>
      </c>
      <c r="AF41" s="10" t="s">
        <v>642</v>
      </c>
      <c r="AG41" s="82"/>
    </row>
    <row r="42" spans="1:33" s="10" customFormat="1" ht="13.25" customHeight="1" x14ac:dyDescent="0.15">
      <c r="A42" s="11" t="s">
        <v>31</v>
      </c>
      <c r="B42" s="11" t="s">
        <v>30</v>
      </c>
      <c r="C42" s="11" t="s">
        <v>32</v>
      </c>
      <c r="D42" s="11" t="s">
        <v>33</v>
      </c>
      <c r="E42" s="11" t="s">
        <v>34</v>
      </c>
      <c r="F42" s="11" t="s">
        <v>35</v>
      </c>
      <c r="G42" s="11" t="s">
        <v>35</v>
      </c>
      <c r="I42" s="5" t="str">
        <f t="shared" si="0"/>
        <v>2016-01-01</v>
      </c>
      <c r="J42" s="11" t="s">
        <v>69</v>
      </c>
      <c r="M42" s="10" t="s">
        <v>38</v>
      </c>
      <c r="N42" s="10">
        <v>11</v>
      </c>
      <c r="O42" s="10">
        <v>9</v>
      </c>
      <c r="P42" t="str">
        <f t="shared" si="1"/>
        <v>Em.11</v>
      </c>
      <c r="Q42" s="10" t="str">
        <f t="shared" si="2"/>
        <v>Em.11.9</v>
      </c>
      <c r="R42" s="11" t="s">
        <v>59</v>
      </c>
      <c r="S42" s="59">
        <v>120000</v>
      </c>
      <c r="U42" s="11" t="s">
        <v>39</v>
      </c>
      <c r="V42" s="100">
        <f t="shared" si="4"/>
        <v>120000</v>
      </c>
      <c r="W42" s="11" t="s">
        <v>39</v>
      </c>
      <c r="X42" s="11" t="s">
        <v>40</v>
      </c>
      <c r="Y42" s="11">
        <v>1</v>
      </c>
      <c r="Z42" s="11">
        <v>2</v>
      </c>
      <c r="AA42" s="11" t="s">
        <v>41</v>
      </c>
      <c r="AB42" s="11" t="s">
        <v>730</v>
      </c>
      <c r="AD42" s="11"/>
      <c r="AE42" s="10" t="s">
        <v>633</v>
      </c>
      <c r="AF42" s="10" t="s">
        <v>644</v>
      </c>
      <c r="AG42" s="81"/>
    </row>
    <row r="43" spans="1:33" s="10" customFormat="1" ht="13.25" customHeight="1" x14ac:dyDescent="0.15">
      <c r="A43" s="11" t="s">
        <v>31</v>
      </c>
      <c r="B43" s="11" t="s">
        <v>30</v>
      </c>
      <c r="C43" s="11" t="s">
        <v>32</v>
      </c>
      <c r="D43" s="11" t="s">
        <v>33</v>
      </c>
      <c r="E43" s="11" t="s">
        <v>34</v>
      </c>
      <c r="F43" s="11" t="s">
        <v>35</v>
      </c>
      <c r="G43" s="11" t="s">
        <v>35</v>
      </c>
      <c r="I43" s="5" t="str">
        <f t="shared" si="0"/>
        <v>2016-01-01</v>
      </c>
      <c r="J43" s="11" t="s">
        <v>69</v>
      </c>
      <c r="M43" s="10" t="s">
        <v>38</v>
      </c>
      <c r="N43" s="10">
        <v>12</v>
      </c>
      <c r="O43" s="10">
        <v>1</v>
      </c>
      <c r="P43" t="str">
        <f t="shared" si="1"/>
        <v>Em.12</v>
      </c>
      <c r="Q43" s="10" t="str">
        <f t="shared" si="2"/>
        <v>Em.12.1</v>
      </c>
      <c r="R43" s="11" t="s">
        <v>67</v>
      </c>
      <c r="S43" s="59">
        <v>17124000</v>
      </c>
      <c r="U43" s="11" t="s">
        <v>39</v>
      </c>
      <c r="V43" s="100">
        <f t="shared" si="4"/>
        <v>17124000</v>
      </c>
      <c r="W43" s="11" t="s">
        <v>39</v>
      </c>
      <c r="X43" s="11" t="s">
        <v>40</v>
      </c>
      <c r="Y43" s="11">
        <v>1</v>
      </c>
      <c r="Z43" s="11">
        <v>4</v>
      </c>
      <c r="AA43" s="11" t="s">
        <v>41</v>
      </c>
      <c r="AB43" s="11" t="s">
        <v>730</v>
      </c>
      <c r="AD43" s="11"/>
      <c r="AE43" s="10" t="s">
        <v>320</v>
      </c>
      <c r="AF43" s="10" t="s">
        <v>320</v>
      </c>
      <c r="AG43" s="81"/>
    </row>
    <row r="44" spans="1:33" s="5" customFormat="1" ht="13.25" customHeight="1" x14ac:dyDescent="0.15">
      <c r="A44" s="11" t="s">
        <v>31</v>
      </c>
      <c r="B44" s="11" t="s">
        <v>30</v>
      </c>
      <c r="C44" s="11" t="s">
        <v>32</v>
      </c>
      <c r="D44" s="11" t="s">
        <v>33</v>
      </c>
      <c r="E44" s="11" t="s">
        <v>34</v>
      </c>
      <c r="F44" s="11" t="s">
        <v>35</v>
      </c>
      <c r="G44" s="11" t="s">
        <v>35</v>
      </c>
      <c r="H44" s="11" t="s">
        <v>71</v>
      </c>
      <c r="I44" s="5" t="str">
        <f t="shared" si="0"/>
        <v>2016-01-01</v>
      </c>
      <c r="J44" s="11" t="s">
        <v>69</v>
      </c>
      <c r="K44" s="10"/>
      <c r="L44" s="10"/>
      <c r="M44" s="10" t="s">
        <v>38</v>
      </c>
      <c r="N44" s="10">
        <v>17</v>
      </c>
      <c r="O44" s="10">
        <v>1</v>
      </c>
      <c r="P44" t="str">
        <f t="shared" si="1"/>
        <v>Em.17</v>
      </c>
      <c r="Q44" s="10" t="str">
        <f t="shared" si="2"/>
        <v>Em.17.1</v>
      </c>
      <c r="R44" s="11" t="s">
        <v>155</v>
      </c>
      <c r="S44" s="59">
        <v>35</v>
      </c>
      <c r="T44" s="10"/>
      <c r="U44" s="11" t="s">
        <v>784</v>
      </c>
      <c r="V44" s="100">
        <f t="shared" si="4"/>
        <v>35</v>
      </c>
      <c r="W44" s="11" t="s">
        <v>784</v>
      </c>
      <c r="X44" s="11" t="s">
        <v>40</v>
      </c>
      <c r="Y44" s="11">
        <v>5</v>
      </c>
      <c r="Z44" s="10"/>
      <c r="AA44" s="11" t="s">
        <v>41</v>
      </c>
      <c r="AB44" s="11" t="s">
        <v>730</v>
      </c>
      <c r="AC44" s="10"/>
      <c r="AD44" s="11"/>
      <c r="AE44" s="10" t="s">
        <v>320</v>
      </c>
      <c r="AF44" s="10" t="s">
        <v>320</v>
      </c>
      <c r="AG44" s="21"/>
    </row>
    <row r="45" spans="1:33" s="5" customFormat="1" ht="13.25" customHeight="1" x14ac:dyDescent="0.15">
      <c r="A45" s="11" t="s">
        <v>31</v>
      </c>
      <c r="B45" s="11" t="s">
        <v>30</v>
      </c>
      <c r="C45" s="11" t="s">
        <v>32</v>
      </c>
      <c r="D45" s="11" t="s">
        <v>33</v>
      </c>
      <c r="E45" s="11" t="s">
        <v>34</v>
      </c>
      <c r="F45" s="11" t="s">
        <v>35</v>
      </c>
      <c r="G45" s="11" t="s">
        <v>35</v>
      </c>
      <c r="H45" s="11" t="s">
        <v>76</v>
      </c>
      <c r="I45" s="5" t="str">
        <f t="shared" si="0"/>
        <v>2016-01-01</v>
      </c>
      <c r="J45" s="11" t="s">
        <v>69</v>
      </c>
      <c r="K45" s="10"/>
      <c r="L45" s="10"/>
      <c r="M45" s="10" t="s">
        <v>38</v>
      </c>
      <c r="N45" s="10">
        <v>17</v>
      </c>
      <c r="O45" s="10">
        <v>10</v>
      </c>
      <c r="P45" t="str">
        <f t="shared" si="1"/>
        <v>Em.17</v>
      </c>
      <c r="Q45" s="10" t="str">
        <f t="shared" si="2"/>
        <v>Em.17.10</v>
      </c>
      <c r="R45" s="11" t="s">
        <v>136</v>
      </c>
      <c r="S45" s="59">
        <v>2</v>
      </c>
      <c r="T45" s="10"/>
      <c r="U45" s="11" t="s">
        <v>784</v>
      </c>
      <c r="V45" s="100">
        <f t="shared" si="4"/>
        <v>2</v>
      </c>
      <c r="W45" s="11" t="s">
        <v>784</v>
      </c>
      <c r="X45" s="11" t="s">
        <v>40</v>
      </c>
      <c r="Y45" s="11">
        <v>5</v>
      </c>
      <c r="Z45" s="10"/>
      <c r="AA45" s="11" t="s">
        <v>41</v>
      </c>
      <c r="AB45" s="11" t="s">
        <v>730</v>
      </c>
      <c r="AC45" s="10"/>
      <c r="AD45" s="11"/>
      <c r="AE45" s="10" t="s">
        <v>320</v>
      </c>
      <c r="AF45" s="10" t="s">
        <v>320</v>
      </c>
      <c r="AG45" s="21"/>
    </row>
    <row r="46" spans="1:33" s="5" customFormat="1" ht="13.25" customHeight="1" x14ac:dyDescent="0.15">
      <c r="A46" s="11" t="s">
        <v>31</v>
      </c>
      <c r="B46" s="11" t="s">
        <v>30</v>
      </c>
      <c r="C46" s="11" t="s">
        <v>32</v>
      </c>
      <c r="D46" s="11" t="s">
        <v>33</v>
      </c>
      <c r="E46" s="11" t="s">
        <v>34</v>
      </c>
      <c r="F46" s="11" t="s">
        <v>35</v>
      </c>
      <c r="G46" s="11" t="s">
        <v>35</v>
      </c>
      <c r="H46" s="11" t="s">
        <v>78</v>
      </c>
      <c r="I46" s="5" t="str">
        <f t="shared" si="0"/>
        <v>2016-01-01</v>
      </c>
      <c r="J46" s="11" t="s">
        <v>69</v>
      </c>
      <c r="K46" s="10"/>
      <c r="L46" s="10"/>
      <c r="M46" s="10" t="s">
        <v>38</v>
      </c>
      <c r="N46" s="10">
        <v>17</v>
      </c>
      <c r="O46" s="10">
        <v>10</v>
      </c>
      <c r="P46" t="str">
        <f t="shared" si="1"/>
        <v>Em.17</v>
      </c>
      <c r="Q46" s="10" t="str">
        <f t="shared" si="2"/>
        <v>Em.17.10</v>
      </c>
      <c r="R46" s="11" t="s">
        <v>137</v>
      </c>
      <c r="S46" s="59">
        <v>3</v>
      </c>
      <c r="T46" s="10"/>
      <c r="U46" s="11" t="s">
        <v>784</v>
      </c>
      <c r="V46" s="100">
        <f t="shared" si="4"/>
        <v>3</v>
      </c>
      <c r="W46" s="11" t="s">
        <v>784</v>
      </c>
      <c r="X46" s="11" t="s">
        <v>40</v>
      </c>
      <c r="Y46" s="11">
        <v>5</v>
      </c>
      <c r="Z46" s="10"/>
      <c r="AA46" s="11" t="s">
        <v>41</v>
      </c>
      <c r="AB46" s="11" t="s">
        <v>730</v>
      </c>
      <c r="AC46" s="10"/>
      <c r="AD46" s="11"/>
      <c r="AE46" s="10" t="s">
        <v>320</v>
      </c>
      <c r="AF46" s="10" t="s">
        <v>320</v>
      </c>
      <c r="AG46" s="21"/>
    </row>
    <row r="47" spans="1:33" s="5" customFormat="1" ht="13.25" customHeight="1" x14ac:dyDescent="0.15">
      <c r="A47" s="11" t="s">
        <v>31</v>
      </c>
      <c r="B47" s="11" t="s">
        <v>30</v>
      </c>
      <c r="C47" s="11" t="s">
        <v>32</v>
      </c>
      <c r="D47" s="11" t="s">
        <v>33</v>
      </c>
      <c r="E47" s="11" t="s">
        <v>34</v>
      </c>
      <c r="F47" s="11" t="s">
        <v>35</v>
      </c>
      <c r="G47" s="11" t="s">
        <v>35</v>
      </c>
      <c r="H47" s="11" t="s">
        <v>80</v>
      </c>
      <c r="I47" s="5" t="str">
        <f t="shared" si="0"/>
        <v>2016-01-01</v>
      </c>
      <c r="J47" s="11" t="s">
        <v>69</v>
      </c>
      <c r="K47" s="10"/>
      <c r="L47" s="10"/>
      <c r="M47" s="10" t="s">
        <v>38</v>
      </c>
      <c r="N47" s="10">
        <v>17</v>
      </c>
      <c r="O47" s="10">
        <v>10</v>
      </c>
      <c r="P47" t="str">
        <f t="shared" si="1"/>
        <v>Em.17</v>
      </c>
      <c r="Q47" s="10" t="str">
        <f t="shared" si="2"/>
        <v>Em.17.10</v>
      </c>
      <c r="R47" s="11" t="s">
        <v>138</v>
      </c>
      <c r="S47" s="59">
        <v>1</v>
      </c>
      <c r="T47" s="10"/>
      <c r="U47" s="11" t="s">
        <v>784</v>
      </c>
      <c r="V47" s="100">
        <f t="shared" si="4"/>
        <v>1</v>
      </c>
      <c r="W47" s="11" t="s">
        <v>784</v>
      </c>
      <c r="X47" s="11" t="s">
        <v>40</v>
      </c>
      <c r="Y47" s="11">
        <v>5</v>
      </c>
      <c r="Z47" s="10"/>
      <c r="AA47" s="11" t="s">
        <v>41</v>
      </c>
      <c r="AB47" s="11" t="s">
        <v>730</v>
      </c>
      <c r="AC47" s="10"/>
      <c r="AD47" s="11"/>
      <c r="AE47" s="10" t="s">
        <v>320</v>
      </c>
      <c r="AF47" s="10" t="s">
        <v>320</v>
      </c>
      <c r="AG47" s="21"/>
    </row>
    <row r="48" spans="1:33" s="5" customFormat="1" ht="13.25" customHeight="1" x14ac:dyDescent="0.15">
      <c r="A48" s="11" t="s">
        <v>31</v>
      </c>
      <c r="B48" s="11" t="s">
        <v>30</v>
      </c>
      <c r="C48" s="11" t="s">
        <v>32</v>
      </c>
      <c r="D48" s="11" t="s">
        <v>33</v>
      </c>
      <c r="E48" s="11" t="s">
        <v>34</v>
      </c>
      <c r="F48" s="11" t="s">
        <v>35</v>
      </c>
      <c r="G48" s="11" t="s">
        <v>35</v>
      </c>
      <c r="H48" s="11" t="s">
        <v>95</v>
      </c>
      <c r="I48" s="5" t="str">
        <f t="shared" si="0"/>
        <v>2016-01-01</v>
      </c>
      <c r="J48" s="11" t="s">
        <v>69</v>
      </c>
      <c r="K48" s="10"/>
      <c r="L48" s="10"/>
      <c r="M48" s="10" t="s">
        <v>38</v>
      </c>
      <c r="N48" s="10">
        <v>17</v>
      </c>
      <c r="O48" s="10">
        <v>10</v>
      </c>
      <c r="P48" t="str">
        <f t="shared" si="1"/>
        <v>Em.17</v>
      </c>
      <c r="Q48" s="10" t="str">
        <f t="shared" si="2"/>
        <v>Em.17.10</v>
      </c>
      <c r="R48" s="11" t="s">
        <v>139</v>
      </c>
      <c r="S48" s="59">
        <v>20</v>
      </c>
      <c r="T48" s="10"/>
      <c r="U48" s="11" t="s">
        <v>784</v>
      </c>
      <c r="V48" s="100">
        <f t="shared" si="4"/>
        <v>20</v>
      </c>
      <c r="W48" s="11" t="s">
        <v>784</v>
      </c>
      <c r="X48" s="11" t="s">
        <v>40</v>
      </c>
      <c r="Y48" s="11">
        <v>5</v>
      </c>
      <c r="Z48" s="10"/>
      <c r="AA48" s="11" t="s">
        <v>41</v>
      </c>
      <c r="AB48" s="11" t="s">
        <v>730</v>
      </c>
      <c r="AC48" s="10"/>
      <c r="AD48" s="11"/>
      <c r="AE48" s="10" t="s">
        <v>320</v>
      </c>
      <c r="AF48" s="10" t="s">
        <v>320</v>
      </c>
      <c r="AG48" s="21"/>
    </row>
    <row r="49" spans="1:33" s="5" customFormat="1" ht="13.25" customHeight="1" x14ac:dyDescent="0.15">
      <c r="A49" s="11" t="s">
        <v>31</v>
      </c>
      <c r="B49" s="11" t="s">
        <v>30</v>
      </c>
      <c r="C49" s="11" t="s">
        <v>32</v>
      </c>
      <c r="D49" s="11" t="s">
        <v>33</v>
      </c>
      <c r="E49" s="11" t="s">
        <v>34</v>
      </c>
      <c r="F49" s="11" t="s">
        <v>35</v>
      </c>
      <c r="G49" s="11" t="s">
        <v>35</v>
      </c>
      <c r="H49" s="11" t="s">
        <v>71</v>
      </c>
      <c r="I49" s="5" t="str">
        <f t="shared" si="0"/>
        <v>2016-01-01</v>
      </c>
      <c r="J49" s="11" t="s">
        <v>69</v>
      </c>
      <c r="K49" s="10"/>
      <c r="L49" s="10"/>
      <c r="M49" s="10" t="s">
        <v>38</v>
      </c>
      <c r="N49" s="10">
        <v>17</v>
      </c>
      <c r="O49" s="10">
        <v>10</v>
      </c>
      <c r="P49" t="str">
        <f t="shared" si="1"/>
        <v>Em.17</v>
      </c>
      <c r="Q49" s="10" t="str">
        <f t="shared" si="2"/>
        <v>Em.17.10</v>
      </c>
      <c r="R49" s="11" t="s">
        <v>135</v>
      </c>
      <c r="S49" s="59">
        <v>26</v>
      </c>
      <c r="T49" s="10"/>
      <c r="U49" s="11" t="s">
        <v>784</v>
      </c>
      <c r="V49" s="100">
        <f t="shared" si="4"/>
        <v>26</v>
      </c>
      <c r="W49" s="11" t="s">
        <v>784</v>
      </c>
      <c r="X49" s="11" t="s">
        <v>40</v>
      </c>
      <c r="Y49" s="11">
        <v>5</v>
      </c>
      <c r="Z49" s="10"/>
      <c r="AA49" s="11" t="s">
        <v>41</v>
      </c>
      <c r="AB49" s="11" t="s">
        <v>730</v>
      </c>
      <c r="AC49" s="10"/>
      <c r="AD49" s="11"/>
      <c r="AE49" s="10" t="s">
        <v>320</v>
      </c>
      <c r="AF49" s="10" t="s">
        <v>320</v>
      </c>
      <c r="AG49" s="21"/>
    </row>
    <row r="50" spans="1:33" s="5" customFormat="1" ht="13.25" customHeight="1" x14ac:dyDescent="0.15">
      <c r="A50" s="11" t="s">
        <v>31</v>
      </c>
      <c r="B50" s="11" t="s">
        <v>30</v>
      </c>
      <c r="C50" s="11" t="s">
        <v>32</v>
      </c>
      <c r="D50" s="11" t="s">
        <v>33</v>
      </c>
      <c r="E50" s="11" t="s">
        <v>34</v>
      </c>
      <c r="F50" s="11" t="s">
        <v>35</v>
      </c>
      <c r="G50" s="11" t="s">
        <v>35</v>
      </c>
      <c r="H50" s="11" t="s">
        <v>71</v>
      </c>
      <c r="I50" s="5" t="str">
        <f t="shared" si="0"/>
        <v>2016-01-01</v>
      </c>
      <c r="J50" s="11" t="s">
        <v>69</v>
      </c>
      <c r="K50" s="10"/>
      <c r="L50" s="10"/>
      <c r="M50" s="10" t="s">
        <v>38</v>
      </c>
      <c r="N50" s="10">
        <v>17</v>
      </c>
      <c r="O50" s="10">
        <v>11</v>
      </c>
      <c r="P50" t="str">
        <f t="shared" si="1"/>
        <v>Em.17</v>
      </c>
      <c r="Q50" s="10" t="str">
        <f t="shared" si="2"/>
        <v>Em.17.11</v>
      </c>
      <c r="R50" s="11" t="s">
        <v>153</v>
      </c>
      <c r="S50" s="59">
        <v>2</v>
      </c>
      <c r="T50" s="10"/>
      <c r="U50" s="11" t="s">
        <v>784</v>
      </c>
      <c r="V50" s="100">
        <f t="shared" si="4"/>
        <v>2</v>
      </c>
      <c r="W50" s="11" t="s">
        <v>784</v>
      </c>
      <c r="X50" s="11" t="s">
        <v>40</v>
      </c>
      <c r="Y50" s="11">
        <v>5</v>
      </c>
      <c r="Z50" s="10"/>
      <c r="AA50" s="11" t="s">
        <v>41</v>
      </c>
      <c r="AB50" s="11" t="s">
        <v>730</v>
      </c>
      <c r="AC50" s="10"/>
      <c r="AD50" s="11"/>
      <c r="AE50" s="10" t="s">
        <v>320</v>
      </c>
      <c r="AF50" s="10" t="s">
        <v>320</v>
      </c>
      <c r="AG50" s="21"/>
    </row>
    <row r="51" spans="1:33" s="5" customFormat="1" ht="13.25" customHeight="1" x14ac:dyDescent="0.15">
      <c r="A51" s="11" t="s">
        <v>31</v>
      </c>
      <c r="B51" s="11" t="s">
        <v>30</v>
      </c>
      <c r="C51" s="11" t="s">
        <v>32</v>
      </c>
      <c r="D51" s="11" t="s">
        <v>33</v>
      </c>
      <c r="E51" s="11" t="s">
        <v>34</v>
      </c>
      <c r="F51" s="11" t="s">
        <v>35</v>
      </c>
      <c r="G51" s="11" t="s">
        <v>35</v>
      </c>
      <c r="H51" s="11" t="s">
        <v>76</v>
      </c>
      <c r="I51" s="5" t="str">
        <f t="shared" si="0"/>
        <v>2016-01-01</v>
      </c>
      <c r="J51" s="11" t="s">
        <v>69</v>
      </c>
      <c r="K51" s="10"/>
      <c r="L51" s="10"/>
      <c r="M51" s="10" t="s">
        <v>38</v>
      </c>
      <c r="N51" s="10">
        <v>17</v>
      </c>
      <c r="O51" s="10">
        <v>13</v>
      </c>
      <c r="P51" t="str">
        <f t="shared" si="1"/>
        <v>Em.17</v>
      </c>
      <c r="Q51" s="10" t="str">
        <f t="shared" si="2"/>
        <v>Em.17.13</v>
      </c>
      <c r="R51" s="11" t="s">
        <v>141</v>
      </c>
      <c r="S51" s="59">
        <v>1</v>
      </c>
      <c r="T51" s="10"/>
      <c r="U51" s="11" t="s">
        <v>784</v>
      </c>
      <c r="V51" s="100">
        <f t="shared" si="4"/>
        <v>1</v>
      </c>
      <c r="W51" s="11" t="s">
        <v>784</v>
      </c>
      <c r="X51" s="11" t="s">
        <v>40</v>
      </c>
      <c r="Y51" s="11">
        <v>5</v>
      </c>
      <c r="Z51" s="10"/>
      <c r="AA51" s="11" t="s">
        <v>41</v>
      </c>
      <c r="AB51" s="11" t="s">
        <v>730</v>
      </c>
      <c r="AC51" s="10"/>
      <c r="AD51" s="11"/>
      <c r="AE51" s="10" t="s">
        <v>320</v>
      </c>
      <c r="AF51" s="10" t="s">
        <v>320</v>
      </c>
      <c r="AG51" s="21"/>
    </row>
    <row r="52" spans="1:33" s="5" customFormat="1" ht="13.25" customHeight="1" x14ac:dyDescent="0.15">
      <c r="A52" s="11" t="s">
        <v>31</v>
      </c>
      <c r="B52" s="11" t="s">
        <v>30</v>
      </c>
      <c r="C52" s="11" t="s">
        <v>32</v>
      </c>
      <c r="D52" s="11" t="s">
        <v>33</v>
      </c>
      <c r="E52" s="11" t="s">
        <v>34</v>
      </c>
      <c r="F52" s="11" t="s">
        <v>35</v>
      </c>
      <c r="G52" s="11" t="s">
        <v>35</v>
      </c>
      <c r="H52" s="11" t="s">
        <v>78</v>
      </c>
      <c r="I52" s="5" t="str">
        <f t="shared" si="0"/>
        <v>2016-01-01</v>
      </c>
      <c r="J52" s="11" t="s">
        <v>69</v>
      </c>
      <c r="K52" s="10"/>
      <c r="L52" s="10"/>
      <c r="M52" s="10" t="s">
        <v>38</v>
      </c>
      <c r="N52" s="10">
        <v>17</v>
      </c>
      <c r="O52" s="10">
        <v>13</v>
      </c>
      <c r="P52" t="str">
        <f t="shared" si="1"/>
        <v>Em.17</v>
      </c>
      <c r="Q52" s="10" t="str">
        <f t="shared" si="2"/>
        <v>Em.17.13</v>
      </c>
      <c r="R52" s="11" t="s">
        <v>142</v>
      </c>
      <c r="S52" s="59">
        <v>0</v>
      </c>
      <c r="T52" s="10"/>
      <c r="U52" s="11" t="s">
        <v>784</v>
      </c>
      <c r="V52" s="100">
        <f t="shared" si="4"/>
        <v>0</v>
      </c>
      <c r="W52" s="11" t="s">
        <v>784</v>
      </c>
      <c r="X52" s="11" t="s">
        <v>40</v>
      </c>
      <c r="Y52" s="11">
        <v>5</v>
      </c>
      <c r="Z52" s="10"/>
      <c r="AA52" s="11" t="s">
        <v>41</v>
      </c>
      <c r="AB52" s="11" t="s">
        <v>730</v>
      </c>
      <c r="AC52" s="10"/>
      <c r="AD52" s="11"/>
      <c r="AE52" s="10" t="s">
        <v>320</v>
      </c>
      <c r="AF52" s="10" t="s">
        <v>320</v>
      </c>
      <c r="AG52" s="21"/>
    </row>
    <row r="53" spans="1:33" s="5" customFormat="1" ht="13.25" customHeight="1" x14ac:dyDescent="0.15">
      <c r="A53" s="11" t="s">
        <v>31</v>
      </c>
      <c r="B53" s="11" t="s">
        <v>30</v>
      </c>
      <c r="C53" s="11" t="s">
        <v>32</v>
      </c>
      <c r="D53" s="11" t="s">
        <v>33</v>
      </c>
      <c r="E53" s="11" t="s">
        <v>34</v>
      </c>
      <c r="F53" s="11" t="s">
        <v>35</v>
      </c>
      <c r="G53" s="11" t="s">
        <v>35</v>
      </c>
      <c r="H53" s="11" t="s">
        <v>80</v>
      </c>
      <c r="I53" s="5" t="str">
        <f t="shared" si="0"/>
        <v>2016-01-01</v>
      </c>
      <c r="J53" s="11" t="s">
        <v>69</v>
      </c>
      <c r="K53" s="10"/>
      <c r="L53" s="10"/>
      <c r="M53" s="10" t="s">
        <v>38</v>
      </c>
      <c r="N53" s="10">
        <v>17</v>
      </c>
      <c r="O53" s="10">
        <v>13</v>
      </c>
      <c r="P53" t="str">
        <f t="shared" si="1"/>
        <v>Em.17</v>
      </c>
      <c r="Q53" s="10" t="str">
        <f t="shared" si="2"/>
        <v>Em.17.13</v>
      </c>
      <c r="R53" s="11" t="s">
        <v>143</v>
      </c>
      <c r="S53" s="59">
        <v>0</v>
      </c>
      <c r="T53" s="10"/>
      <c r="U53" s="11" t="s">
        <v>784</v>
      </c>
      <c r="V53" s="100">
        <f t="shared" si="4"/>
        <v>0</v>
      </c>
      <c r="W53" s="11" t="s">
        <v>784</v>
      </c>
      <c r="X53" s="11" t="s">
        <v>40</v>
      </c>
      <c r="Y53" s="11">
        <v>5</v>
      </c>
      <c r="Z53" s="10"/>
      <c r="AA53" s="11" t="s">
        <v>41</v>
      </c>
      <c r="AB53" s="11" t="s">
        <v>730</v>
      </c>
      <c r="AC53" s="10"/>
      <c r="AD53" s="11"/>
      <c r="AE53" s="10" t="s">
        <v>320</v>
      </c>
      <c r="AF53" s="10" t="s">
        <v>320</v>
      </c>
      <c r="AG53" s="21"/>
    </row>
    <row r="54" spans="1:33" s="5" customFormat="1" ht="13.25" customHeight="1" x14ac:dyDescent="0.15">
      <c r="A54" s="11" t="s">
        <v>31</v>
      </c>
      <c r="B54" s="11" t="s">
        <v>30</v>
      </c>
      <c r="C54" s="11" t="s">
        <v>32</v>
      </c>
      <c r="D54" s="11" t="s">
        <v>33</v>
      </c>
      <c r="E54" s="11" t="s">
        <v>34</v>
      </c>
      <c r="F54" s="11" t="s">
        <v>35</v>
      </c>
      <c r="G54" s="11" t="s">
        <v>35</v>
      </c>
      <c r="H54" s="11" t="s">
        <v>95</v>
      </c>
      <c r="I54" s="5" t="str">
        <f t="shared" si="0"/>
        <v>2016-01-01</v>
      </c>
      <c r="J54" s="11" t="s">
        <v>69</v>
      </c>
      <c r="K54" s="10"/>
      <c r="L54" s="10"/>
      <c r="M54" s="10" t="s">
        <v>38</v>
      </c>
      <c r="N54" s="10">
        <v>17</v>
      </c>
      <c r="O54" s="10">
        <v>13</v>
      </c>
      <c r="P54" t="str">
        <f t="shared" si="1"/>
        <v>Em.17</v>
      </c>
      <c r="Q54" s="10" t="str">
        <f t="shared" si="2"/>
        <v>Em.17.13</v>
      </c>
      <c r="R54" s="11" t="s">
        <v>144</v>
      </c>
      <c r="S54" s="59">
        <v>1</v>
      </c>
      <c r="T54" s="10"/>
      <c r="U54" s="11" t="s">
        <v>784</v>
      </c>
      <c r="V54" s="100">
        <f t="shared" si="4"/>
        <v>1</v>
      </c>
      <c r="W54" s="11" t="s">
        <v>784</v>
      </c>
      <c r="X54" s="11" t="s">
        <v>40</v>
      </c>
      <c r="Y54" s="11">
        <v>5</v>
      </c>
      <c r="Z54" s="10"/>
      <c r="AA54" s="11" t="s">
        <v>41</v>
      </c>
      <c r="AB54" s="11" t="s">
        <v>730</v>
      </c>
      <c r="AC54" s="10"/>
      <c r="AD54" s="11"/>
      <c r="AE54" s="10" t="s">
        <v>320</v>
      </c>
      <c r="AF54" s="10" t="s">
        <v>320</v>
      </c>
      <c r="AG54" s="21"/>
    </row>
    <row r="55" spans="1:33" s="5" customFormat="1" ht="13.25" customHeight="1" x14ac:dyDescent="0.15">
      <c r="A55" s="11" t="s">
        <v>31</v>
      </c>
      <c r="B55" s="11" t="s">
        <v>30</v>
      </c>
      <c r="C55" s="11" t="s">
        <v>32</v>
      </c>
      <c r="D55" s="11" t="s">
        <v>33</v>
      </c>
      <c r="E55" s="11" t="s">
        <v>34</v>
      </c>
      <c r="F55" s="11" t="s">
        <v>35</v>
      </c>
      <c r="G55" s="11" t="s">
        <v>35</v>
      </c>
      <c r="H55" s="11" t="s">
        <v>71</v>
      </c>
      <c r="I55" s="5" t="str">
        <f t="shared" si="0"/>
        <v>2016-01-01</v>
      </c>
      <c r="J55" s="11" t="s">
        <v>69</v>
      </c>
      <c r="K55" s="10"/>
      <c r="L55" s="10"/>
      <c r="M55" s="10" t="s">
        <v>38</v>
      </c>
      <c r="N55" s="10">
        <v>17</v>
      </c>
      <c r="O55" s="10">
        <v>13</v>
      </c>
      <c r="P55" t="str">
        <f t="shared" si="1"/>
        <v>Em.17</v>
      </c>
      <c r="Q55" s="10" t="str">
        <f t="shared" si="2"/>
        <v>Em.17.13</v>
      </c>
      <c r="R55" s="11" t="s">
        <v>140</v>
      </c>
      <c r="S55" s="59">
        <v>2</v>
      </c>
      <c r="T55" s="10"/>
      <c r="U55" s="11" t="s">
        <v>784</v>
      </c>
      <c r="V55" s="100">
        <f t="shared" si="4"/>
        <v>2</v>
      </c>
      <c r="W55" s="11" t="s">
        <v>784</v>
      </c>
      <c r="X55" s="11" t="s">
        <v>40</v>
      </c>
      <c r="Y55" s="11">
        <v>5</v>
      </c>
      <c r="Z55" s="10"/>
      <c r="AA55" s="11" t="s">
        <v>41</v>
      </c>
      <c r="AB55" s="11" t="s">
        <v>730</v>
      </c>
      <c r="AC55" s="10"/>
      <c r="AD55" s="11"/>
      <c r="AE55" s="10" t="s">
        <v>320</v>
      </c>
      <c r="AF55" s="10" t="s">
        <v>320</v>
      </c>
      <c r="AG55" s="21"/>
    </row>
    <row r="56" spans="1:33" s="5" customFormat="1" ht="13.25" customHeight="1" x14ac:dyDescent="0.15">
      <c r="A56" s="11" t="s">
        <v>31</v>
      </c>
      <c r="B56" s="11" t="s">
        <v>30</v>
      </c>
      <c r="C56" s="11" t="s">
        <v>32</v>
      </c>
      <c r="D56" s="11" t="s">
        <v>33</v>
      </c>
      <c r="E56" s="11" t="s">
        <v>34</v>
      </c>
      <c r="F56" s="11" t="s">
        <v>35</v>
      </c>
      <c r="G56" s="11" t="s">
        <v>35</v>
      </c>
      <c r="H56" s="11" t="s">
        <v>76</v>
      </c>
      <c r="I56" s="5" t="str">
        <f t="shared" si="0"/>
        <v>2016-01-01</v>
      </c>
      <c r="J56" s="11" t="s">
        <v>69</v>
      </c>
      <c r="K56" s="10"/>
      <c r="L56" s="10"/>
      <c r="M56" s="10" t="s">
        <v>38</v>
      </c>
      <c r="N56" s="10">
        <v>17</v>
      </c>
      <c r="O56" s="10">
        <v>14</v>
      </c>
      <c r="P56" t="str">
        <f t="shared" si="1"/>
        <v>Em.17</v>
      </c>
      <c r="Q56" s="10" t="str">
        <f t="shared" si="2"/>
        <v>Em.17.14</v>
      </c>
      <c r="R56" s="11" t="s">
        <v>148</v>
      </c>
      <c r="S56" s="59">
        <v>0</v>
      </c>
      <c r="T56" s="10"/>
      <c r="U56" s="11" t="s">
        <v>784</v>
      </c>
      <c r="V56" s="100">
        <f t="shared" si="4"/>
        <v>0</v>
      </c>
      <c r="W56" s="11" t="s">
        <v>784</v>
      </c>
      <c r="X56" s="11" t="s">
        <v>40</v>
      </c>
      <c r="Y56" s="11">
        <v>5</v>
      </c>
      <c r="Z56" s="10"/>
      <c r="AA56" s="11" t="s">
        <v>41</v>
      </c>
      <c r="AB56" s="11" t="s">
        <v>730</v>
      </c>
      <c r="AC56" s="10"/>
      <c r="AD56" s="11"/>
      <c r="AE56" s="10" t="s">
        <v>320</v>
      </c>
      <c r="AF56" s="10" t="s">
        <v>320</v>
      </c>
      <c r="AG56" s="21"/>
    </row>
    <row r="57" spans="1:33" s="5" customFormat="1" ht="13.25" customHeight="1" x14ac:dyDescent="0.15">
      <c r="A57" s="11" t="s">
        <v>31</v>
      </c>
      <c r="B57" s="11" t="s">
        <v>30</v>
      </c>
      <c r="C57" s="11" t="s">
        <v>32</v>
      </c>
      <c r="D57" s="11" t="s">
        <v>33</v>
      </c>
      <c r="E57" s="11" t="s">
        <v>34</v>
      </c>
      <c r="F57" s="11" t="s">
        <v>35</v>
      </c>
      <c r="G57" s="11" t="s">
        <v>35</v>
      </c>
      <c r="H57" s="11" t="s">
        <v>78</v>
      </c>
      <c r="I57" s="5" t="str">
        <f t="shared" si="0"/>
        <v>2016-01-01</v>
      </c>
      <c r="J57" s="11" t="s">
        <v>69</v>
      </c>
      <c r="K57" s="10"/>
      <c r="L57" s="10"/>
      <c r="M57" s="10" t="s">
        <v>38</v>
      </c>
      <c r="N57" s="10">
        <v>17</v>
      </c>
      <c r="O57" s="10">
        <v>14</v>
      </c>
      <c r="P57" t="str">
        <f t="shared" si="1"/>
        <v>Em.17</v>
      </c>
      <c r="Q57" s="10" t="str">
        <f t="shared" si="2"/>
        <v>Em.17.14</v>
      </c>
      <c r="R57" s="11" t="s">
        <v>149</v>
      </c>
      <c r="S57" s="59">
        <v>0</v>
      </c>
      <c r="T57" s="10"/>
      <c r="U57" s="11" t="s">
        <v>784</v>
      </c>
      <c r="V57" s="100">
        <f t="shared" si="4"/>
        <v>0</v>
      </c>
      <c r="W57" s="11" t="s">
        <v>784</v>
      </c>
      <c r="X57" s="11" t="s">
        <v>40</v>
      </c>
      <c r="Y57" s="11">
        <v>5</v>
      </c>
      <c r="Z57" s="10"/>
      <c r="AA57" s="11" t="s">
        <v>41</v>
      </c>
      <c r="AB57" s="11" t="s">
        <v>730</v>
      </c>
      <c r="AC57" s="10"/>
      <c r="AD57" s="11"/>
      <c r="AE57" s="10" t="s">
        <v>320</v>
      </c>
      <c r="AF57" s="10" t="s">
        <v>320</v>
      </c>
      <c r="AG57" s="21"/>
    </row>
    <row r="58" spans="1:33" s="5" customFormat="1" ht="13.25" customHeight="1" x14ac:dyDescent="0.15">
      <c r="A58" s="11" t="s">
        <v>31</v>
      </c>
      <c r="B58" s="11" t="s">
        <v>30</v>
      </c>
      <c r="C58" s="11" t="s">
        <v>32</v>
      </c>
      <c r="D58" s="11" t="s">
        <v>33</v>
      </c>
      <c r="E58" s="11" t="s">
        <v>34</v>
      </c>
      <c r="F58" s="11" t="s">
        <v>35</v>
      </c>
      <c r="G58" s="11" t="s">
        <v>35</v>
      </c>
      <c r="H58" s="11" t="s">
        <v>80</v>
      </c>
      <c r="I58" s="5" t="str">
        <f t="shared" si="0"/>
        <v>2016-01-01</v>
      </c>
      <c r="J58" s="11" t="s">
        <v>69</v>
      </c>
      <c r="K58" s="10"/>
      <c r="L58" s="10"/>
      <c r="M58" s="10" t="s">
        <v>38</v>
      </c>
      <c r="N58" s="10">
        <v>17</v>
      </c>
      <c r="O58" s="10">
        <v>14</v>
      </c>
      <c r="P58" t="str">
        <f t="shared" si="1"/>
        <v>Em.17</v>
      </c>
      <c r="Q58" s="10" t="str">
        <f t="shared" si="2"/>
        <v>Em.17.14</v>
      </c>
      <c r="R58" s="11" t="s">
        <v>150</v>
      </c>
      <c r="S58" s="59">
        <v>0</v>
      </c>
      <c r="T58" s="10"/>
      <c r="U58" s="11" t="s">
        <v>784</v>
      </c>
      <c r="V58" s="100">
        <f t="shared" si="4"/>
        <v>0</v>
      </c>
      <c r="W58" s="11" t="s">
        <v>784</v>
      </c>
      <c r="X58" s="11" t="s">
        <v>40</v>
      </c>
      <c r="Y58" s="11">
        <v>5</v>
      </c>
      <c r="Z58" s="10"/>
      <c r="AA58" s="11" t="s">
        <v>41</v>
      </c>
      <c r="AB58" s="11" t="s">
        <v>730</v>
      </c>
      <c r="AC58" s="10"/>
      <c r="AD58" s="11"/>
      <c r="AE58" s="10" t="s">
        <v>320</v>
      </c>
      <c r="AF58" s="10" t="s">
        <v>320</v>
      </c>
      <c r="AG58" s="21"/>
    </row>
    <row r="59" spans="1:33" s="5" customFormat="1" ht="13.25" customHeight="1" x14ac:dyDescent="0.15">
      <c r="A59" s="11" t="s">
        <v>31</v>
      </c>
      <c r="B59" s="11" t="s">
        <v>30</v>
      </c>
      <c r="C59" s="11" t="s">
        <v>32</v>
      </c>
      <c r="D59" s="11" t="s">
        <v>33</v>
      </c>
      <c r="E59" s="11" t="s">
        <v>34</v>
      </c>
      <c r="F59" s="11" t="s">
        <v>35</v>
      </c>
      <c r="G59" s="11" t="s">
        <v>35</v>
      </c>
      <c r="H59" s="11" t="s">
        <v>95</v>
      </c>
      <c r="I59" s="5" t="str">
        <f t="shared" si="0"/>
        <v>2016-01-01</v>
      </c>
      <c r="J59" s="11" t="s">
        <v>69</v>
      </c>
      <c r="K59" s="10"/>
      <c r="L59" s="10"/>
      <c r="M59" s="10" t="s">
        <v>38</v>
      </c>
      <c r="N59" s="10">
        <v>17</v>
      </c>
      <c r="O59" s="10">
        <v>14</v>
      </c>
      <c r="P59" t="str">
        <f t="shared" si="1"/>
        <v>Em.17</v>
      </c>
      <c r="Q59" s="10" t="str">
        <f t="shared" si="2"/>
        <v>Em.17.14</v>
      </c>
      <c r="R59" s="11" t="s">
        <v>151</v>
      </c>
      <c r="S59" s="59">
        <v>10</v>
      </c>
      <c r="T59" s="10"/>
      <c r="U59" s="11" t="s">
        <v>784</v>
      </c>
      <c r="V59" s="100">
        <f t="shared" si="4"/>
        <v>10</v>
      </c>
      <c r="W59" s="11" t="s">
        <v>784</v>
      </c>
      <c r="X59" s="11" t="s">
        <v>40</v>
      </c>
      <c r="Y59" s="11">
        <v>5</v>
      </c>
      <c r="Z59" s="10"/>
      <c r="AA59" s="11" t="s">
        <v>41</v>
      </c>
      <c r="AB59" s="11" t="s">
        <v>730</v>
      </c>
      <c r="AC59" s="10"/>
      <c r="AD59" s="11"/>
      <c r="AE59" s="10" t="s">
        <v>320</v>
      </c>
      <c r="AF59" s="10" t="s">
        <v>320</v>
      </c>
      <c r="AG59" s="21"/>
    </row>
    <row r="60" spans="1:33" s="5" customFormat="1" ht="13.25" customHeight="1" x14ac:dyDescent="0.15">
      <c r="A60" s="11" t="s">
        <v>31</v>
      </c>
      <c r="B60" s="11" t="s">
        <v>30</v>
      </c>
      <c r="C60" s="11" t="s">
        <v>32</v>
      </c>
      <c r="D60" s="11" t="s">
        <v>33</v>
      </c>
      <c r="E60" s="11" t="s">
        <v>34</v>
      </c>
      <c r="F60" s="11" t="s">
        <v>35</v>
      </c>
      <c r="G60" s="11" t="s">
        <v>35</v>
      </c>
      <c r="H60" s="11" t="s">
        <v>71</v>
      </c>
      <c r="I60" s="5" t="str">
        <f t="shared" si="0"/>
        <v>2016-01-01</v>
      </c>
      <c r="J60" s="11" t="s">
        <v>69</v>
      </c>
      <c r="K60" s="10"/>
      <c r="L60" s="10"/>
      <c r="M60" s="10" t="s">
        <v>38</v>
      </c>
      <c r="N60" s="10">
        <v>17</v>
      </c>
      <c r="O60" s="10">
        <v>14</v>
      </c>
      <c r="P60" t="str">
        <f t="shared" si="1"/>
        <v>Em.17</v>
      </c>
      <c r="Q60" s="10" t="str">
        <f t="shared" si="2"/>
        <v>Em.17.14</v>
      </c>
      <c r="R60" s="11" t="s">
        <v>147</v>
      </c>
      <c r="S60" s="59">
        <v>10</v>
      </c>
      <c r="T60" s="10"/>
      <c r="U60" s="11" t="s">
        <v>784</v>
      </c>
      <c r="V60" s="100">
        <f t="shared" si="4"/>
        <v>10</v>
      </c>
      <c r="W60" s="11" t="s">
        <v>784</v>
      </c>
      <c r="X60" s="11" t="s">
        <v>40</v>
      </c>
      <c r="Y60" s="11">
        <v>5</v>
      </c>
      <c r="Z60" s="10"/>
      <c r="AA60" s="11" t="s">
        <v>41</v>
      </c>
      <c r="AB60" s="11" t="s">
        <v>730</v>
      </c>
      <c r="AC60" s="10"/>
      <c r="AD60" s="11"/>
      <c r="AE60" s="10" t="s">
        <v>320</v>
      </c>
      <c r="AF60" s="10" t="s">
        <v>320</v>
      </c>
      <c r="AG60" s="21"/>
    </row>
    <row r="61" spans="1:33" s="5" customFormat="1" ht="13.25" customHeight="1" x14ac:dyDescent="0.15">
      <c r="A61" s="11" t="s">
        <v>31</v>
      </c>
      <c r="B61" s="11" t="s">
        <v>30</v>
      </c>
      <c r="C61" s="11" t="s">
        <v>32</v>
      </c>
      <c r="D61" s="11" t="s">
        <v>33</v>
      </c>
      <c r="E61" s="11" t="s">
        <v>34</v>
      </c>
      <c r="F61" s="11" t="s">
        <v>35</v>
      </c>
      <c r="G61" s="11" t="s">
        <v>35</v>
      </c>
      <c r="H61" s="11" t="s">
        <v>71</v>
      </c>
      <c r="I61" s="5" t="str">
        <f t="shared" si="0"/>
        <v>2016-01-01</v>
      </c>
      <c r="J61" s="11" t="s">
        <v>69</v>
      </c>
      <c r="K61" s="10"/>
      <c r="L61" s="10"/>
      <c r="M61" s="10" t="s">
        <v>38</v>
      </c>
      <c r="N61" s="10">
        <v>17</v>
      </c>
      <c r="O61" s="10">
        <v>2</v>
      </c>
      <c r="P61" t="str">
        <f t="shared" si="1"/>
        <v>Em.17</v>
      </c>
      <c r="Q61" s="10" t="str">
        <f t="shared" si="2"/>
        <v>Em.17.2</v>
      </c>
      <c r="R61" s="11" t="s">
        <v>157</v>
      </c>
      <c r="S61" s="59">
        <v>996</v>
      </c>
      <c r="T61" s="10"/>
      <c r="U61" s="11" t="s">
        <v>784</v>
      </c>
      <c r="V61" s="100">
        <f t="shared" si="4"/>
        <v>996</v>
      </c>
      <c r="W61" s="11" t="s">
        <v>784</v>
      </c>
      <c r="X61" s="11" t="s">
        <v>40</v>
      </c>
      <c r="Y61" s="11">
        <v>5</v>
      </c>
      <c r="Z61" s="10"/>
      <c r="AA61" s="11" t="s">
        <v>41</v>
      </c>
      <c r="AB61" s="11" t="s">
        <v>730</v>
      </c>
      <c r="AC61" s="10"/>
      <c r="AD61" s="11"/>
      <c r="AE61" s="10" t="s">
        <v>320</v>
      </c>
      <c r="AF61" s="10" t="s">
        <v>320</v>
      </c>
      <c r="AG61" s="21"/>
    </row>
    <row r="62" spans="1:33" s="5" customFormat="1" ht="13.25" customHeight="1" x14ac:dyDescent="0.15">
      <c r="A62" s="11" t="s">
        <v>31</v>
      </c>
      <c r="B62" s="11" t="s">
        <v>30</v>
      </c>
      <c r="C62" s="11" t="s">
        <v>32</v>
      </c>
      <c r="D62" s="11" t="s">
        <v>33</v>
      </c>
      <c r="E62" s="11" t="s">
        <v>34</v>
      </c>
      <c r="F62" s="11" t="s">
        <v>35</v>
      </c>
      <c r="G62" s="11" t="s">
        <v>35</v>
      </c>
      <c r="H62" s="11" t="s">
        <v>76</v>
      </c>
      <c r="I62" s="5" t="str">
        <f t="shared" si="0"/>
        <v>2016-01-01</v>
      </c>
      <c r="J62" s="11" t="s">
        <v>69</v>
      </c>
      <c r="K62" s="10"/>
      <c r="L62" s="10"/>
      <c r="M62" s="10" t="s">
        <v>38</v>
      </c>
      <c r="N62" s="10">
        <v>3</v>
      </c>
      <c r="O62" s="10">
        <v>1</v>
      </c>
      <c r="P62" t="str">
        <f t="shared" si="1"/>
        <v>Em.3</v>
      </c>
      <c r="Q62" s="10" t="str">
        <f t="shared" si="2"/>
        <v>Em.3.1</v>
      </c>
      <c r="R62" s="11" t="s">
        <v>92</v>
      </c>
      <c r="S62" s="59">
        <v>8264</v>
      </c>
      <c r="T62" s="10"/>
      <c r="U62" s="11" t="s">
        <v>784</v>
      </c>
      <c r="V62" s="99">
        <f t="shared" si="4"/>
        <v>8264</v>
      </c>
      <c r="W62" s="11" t="s">
        <v>784</v>
      </c>
      <c r="X62" s="11" t="s">
        <v>40</v>
      </c>
      <c r="Y62" s="11">
        <v>4</v>
      </c>
      <c r="Z62" s="10"/>
      <c r="AA62" s="11" t="s">
        <v>41</v>
      </c>
      <c r="AB62" s="11" t="s">
        <v>730</v>
      </c>
      <c r="AC62" s="10"/>
      <c r="AD62" s="11"/>
      <c r="AE62" s="10" t="s">
        <v>655</v>
      </c>
      <c r="AF62" s="10" t="s">
        <v>320</v>
      </c>
      <c r="AG62" s="21"/>
    </row>
    <row r="63" spans="1:33" s="5" customFormat="1" ht="13.25" customHeight="1" x14ac:dyDescent="0.15">
      <c r="A63" s="11" t="s">
        <v>31</v>
      </c>
      <c r="B63" s="11" t="s">
        <v>30</v>
      </c>
      <c r="C63" s="11" t="s">
        <v>32</v>
      </c>
      <c r="D63" s="11" t="s">
        <v>33</v>
      </c>
      <c r="E63" s="11" t="s">
        <v>34</v>
      </c>
      <c r="F63" s="11" t="s">
        <v>35</v>
      </c>
      <c r="G63" s="11" t="s">
        <v>35</v>
      </c>
      <c r="H63" s="11" t="s">
        <v>78</v>
      </c>
      <c r="I63" s="5" t="str">
        <f t="shared" si="0"/>
        <v>2016-01-01</v>
      </c>
      <c r="J63" s="11" t="s">
        <v>69</v>
      </c>
      <c r="K63" s="10"/>
      <c r="L63" s="10"/>
      <c r="M63" s="10" t="s">
        <v>38</v>
      </c>
      <c r="N63" s="10">
        <v>3</v>
      </c>
      <c r="O63" s="10">
        <v>1</v>
      </c>
      <c r="P63" t="str">
        <f t="shared" si="1"/>
        <v>Em.3</v>
      </c>
      <c r="Q63" s="10" t="str">
        <f t="shared" si="2"/>
        <v>Em.3.1</v>
      </c>
      <c r="R63" s="11" t="s">
        <v>93</v>
      </c>
      <c r="S63" s="59">
        <v>44206</v>
      </c>
      <c r="T63" s="10"/>
      <c r="U63" s="11" t="s">
        <v>784</v>
      </c>
      <c r="V63" s="99">
        <f t="shared" si="4"/>
        <v>44206</v>
      </c>
      <c r="W63" s="11" t="s">
        <v>784</v>
      </c>
      <c r="X63" s="11" t="s">
        <v>40</v>
      </c>
      <c r="Y63" s="11">
        <v>4</v>
      </c>
      <c r="Z63" s="10"/>
      <c r="AA63" s="11" t="s">
        <v>41</v>
      </c>
      <c r="AB63" s="11" t="s">
        <v>730</v>
      </c>
      <c r="AC63" s="10"/>
      <c r="AD63" s="11"/>
      <c r="AE63" s="10" t="s">
        <v>655</v>
      </c>
      <c r="AF63" s="10" t="s">
        <v>320</v>
      </c>
      <c r="AG63" s="21"/>
    </row>
    <row r="64" spans="1:33" s="5" customFormat="1" ht="13.25" customHeight="1" x14ac:dyDescent="0.15">
      <c r="A64" s="11" t="s">
        <v>31</v>
      </c>
      <c r="B64" s="11" t="s">
        <v>30</v>
      </c>
      <c r="C64" s="11" t="s">
        <v>32</v>
      </c>
      <c r="D64" s="11" t="s">
        <v>33</v>
      </c>
      <c r="E64" s="11" t="s">
        <v>34</v>
      </c>
      <c r="F64" s="11" t="s">
        <v>35</v>
      </c>
      <c r="G64" s="11" t="s">
        <v>35</v>
      </c>
      <c r="H64" s="11" t="s">
        <v>80</v>
      </c>
      <c r="I64" s="5" t="str">
        <f t="shared" si="0"/>
        <v>2016-01-01</v>
      </c>
      <c r="J64" s="11" t="s">
        <v>69</v>
      </c>
      <c r="K64" s="10"/>
      <c r="L64" s="10"/>
      <c r="M64" s="10" t="s">
        <v>38</v>
      </c>
      <c r="N64" s="10">
        <v>3</v>
      </c>
      <c r="O64" s="10">
        <v>1</v>
      </c>
      <c r="P64" t="str">
        <f t="shared" si="1"/>
        <v>Em.3</v>
      </c>
      <c r="Q64" s="10" t="str">
        <f t="shared" si="2"/>
        <v>Em.3.1</v>
      </c>
      <c r="R64" s="11" t="s">
        <v>94</v>
      </c>
      <c r="S64" s="59">
        <v>3726</v>
      </c>
      <c r="T64" s="10"/>
      <c r="U64" s="11" t="s">
        <v>784</v>
      </c>
      <c r="V64" s="99">
        <f t="shared" si="4"/>
        <v>3726</v>
      </c>
      <c r="W64" s="11" t="s">
        <v>784</v>
      </c>
      <c r="X64" s="11" t="s">
        <v>40</v>
      </c>
      <c r="Y64" s="11">
        <v>4</v>
      </c>
      <c r="Z64" s="10"/>
      <c r="AA64" s="11" t="s">
        <v>41</v>
      </c>
      <c r="AB64" s="11" t="s">
        <v>730</v>
      </c>
      <c r="AC64" s="10"/>
      <c r="AD64" s="11"/>
      <c r="AE64" s="10" t="s">
        <v>655</v>
      </c>
      <c r="AF64" s="10" t="s">
        <v>320</v>
      </c>
      <c r="AG64" s="21"/>
    </row>
    <row r="65" spans="1:33" s="5" customFormat="1" ht="13.25" customHeight="1" x14ac:dyDescent="0.15">
      <c r="A65" s="11" t="s">
        <v>31</v>
      </c>
      <c r="B65" s="11" t="s">
        <v>30</v>
      </c>
      <c r="C65" s="11" t="s">
        <v>32</v>
      </c>
      <c r="D65" s="11" t="s">
        <v>33</v>
      </c>
      <c r="E65" s="11" t="s">
        <v>34</v>
      </c>
      <c r="F65" s="11" t="s">
        <v>35</v>
      </c>
      <c r="G65" s="11" t="s">
        <v>35</v>
      </c>
      <c r="H65" s="11" t="s">
        <v>95</v>
      </c>
      <c r="I65" s="5" t="str">
        <f t="shared" si="0"/>
        <v>2016-01-01</v>
      </c>
      <c r="J65" s="11" t="s">
        <v>69</v>
      </c>
      <c r="K65" s="10"/>
      <c r="L65" s="10"/>
      <c r="M65" s="10" t="s">
        <v>38</v>
      </c>
      <c r="N65" s="10">
        <v>3</v>
      </c>
      <c r="O65" s="10">
        <v>1</v>
      </c>
      <c r="P65" t="str">
        <f t="shared" si="1"/>
        <v>Em.3</v>
      </c>
      <c r="Q65" s="10" t="str">
        <f t="shared" si="2"/>
        <v>Em.3.1</v>
      </c>
      <c r="R65" s="11" t="s">
        <v>96</v>
      </c>
      <c r="S65" s="59">
        <v>38454</v>
      </c>
      <c r="T65" s="10"/>
      <c r="U65" s="11" t="s">
        <v>784</v>
      </c>
      <c r="V65" s="99">
        <f t="shared" si="4"/>
        <v>38454</v>
      </c>
      <c r="W65" s="11" t="s">
        <v>784</v>
      </c>
      <c r="X65" s="11" t="s">
        <v>40</v>
      </c>
      <c r="Y65" s="11">
        <v>4</v>
      </c>
      <c r="Z65" s="10"/>
      <c r="AA65" s="11" t="s">
        <v>41</v>
      </c>
      <c r="AB65" s="11" t="s">
        <v>730</v>
      </c>
      <c r="AC65" s="10"/>
      <c r="AD65" s="11"/>
      <c r="AE65" s="10" t="s">
        <v>655</v>
      </c>
      <c r="AF65" s="10" t="s">
        <v>320</v>
      </c>
      <c r="AG65" s="21"/>
    </row>
    <row r="66" spans="1:33" s="8" customFormat="1" ht="13.25" customHeight="1" x14ac:dyDescent="0.15">
      <c r="A66" s="11" t="s">
        <v>31</v>
      </c>
      <c r="B66" s="11" t="s">
        <v>30</v>
      </c>
      <c r="C66" s="11" t="s">
        <v>32</v>
      </c>
      <c r="D66" s="11" t="s">
        <v>33</v>
      </c>
      <c r="E66" s="11" t="s">
        <v>34</v>
      </c>
      <c r="F66" s="11" t="s">
        <v>35</v>
      </c>
      <c r="G66" s="11" t="s">
        <v>35</v>
      </c>
      <c r="H66" s="11" t="s">
        <v>71</v>
      </c>
      <c r="I66" s="5" t="str">
        <f t="shared" ref="I66:I129" si="5">_xlfn.CONCAT(SUBSTITUTE(J66,"FY","20"),"-01-01")</f>
        <v>2016-01-01</v>
      </c>
      <c r="J66" s="11" t="s">
        <v>69</v>
      </c>
      <c r="K66" s="10"/>
      <c r="L66" s="10"/>
      <c r="M66" s="10" t="s">
        <v>38</v>
      </c>
      <c r="N66" s="10">
        <v>4</v>
      </c>
      <c r="O66" s="10">
        <v>10</v>
      </c>
      <c r="P66" t="str">
        <f t="shared" ref="P66:P129" si="6">_xlfn.CONCAT(M66,".",N66)</f>
        <v>Em.4</v>
      </c>
      <c r="Q66" s="10" t="str">
        <f t="shared" ref="Q66:Q129" si="7">_xlfn.CONCAT(M66,".",N66,".",O66)</f>
        <v>Em.4.10</v>
      </c>
      <c r="R66" s="11" t="s">
        <v>87</v>
      </c>
      <c r="S66" s="59">
        <v>18638</v>
      </c>
      <c r="T66" s="10"/>
      <c r="U66" s="11" t="s">
        <v>784</v>
      </c>
      <c r="V66" s="99">
        <f t="shared" ref="V66:V98" si="8">S66</f>
        <v>18638</v>
      </c>
      <c r="W66" s="11" t="s">
        <v>784</v>
      </c>
      <c r="X66" s="11" t="s">
        <v>40</v>
      </c>
      <c r="Y66" s="11">
        <v>4</v>
      </c>
      <c r="Z66" s="10"/>
      <c r="AA66" s="11" t="s">
        <v>41</v>
      </c>
      <c r="AB66" s="11" t="s">
        <v>730</v>
      </c>
      <c r="AC66" s="10"/>
      <c r="AD66" s="11"/>
      <c r="AE66" s="10" t="s">
        <v>320</v>
      </c>
      <c r="AF66" s="10" t="s">
        <v>320</v>
      </c>
      <c r="AG66" s="21"/>
    </row>
    <row r="67" spans="1:33" s="8" customFormat="1" ht="13.25" customHeight="1" x14ac:dyDescent="0.15">
      <c r="A67" s="11" t="s">
        <v>31</v>
      </c>
      <c r="B67" s="11" t="s">
        <v>30</v>
      </c>
      <c r="C67" s="11" t="s">
        <v>32</v>
      </c>
      <c r="D67" s="11" t="s">
        <v>33</v>
      </c>
      <c r="E67" s="11" t="s">
        <v>34</v>
      </c>
      <c r="F67" s="11" t="s">
        <v>35</v>
      </c>
      <c r="G67" s="11" t="s">
        <v>35</v>
      </c>
      <c r="H67" s="11" t="s">
        <v>71</v>
      </c>
      <c r="I67" s="5" t="str">
        <f t="shared" si="5"/>
        <v>2016-01-01</v>
      </c>
      <c r="J67" s="11" t="s">
        <v>69</v>
      </c>
      <c r="K67" s="10"/>
      <c r="L67" s="10"/>
      <c r="M67" s="10" t="s">
        <v>38</v>
      </c>
      <c r="N67" s="10">
        <v>4</v>
      </c>
      <c r="O67" s="10">
        <v>11</v>
      </c>
      <c r="P67" t="str">
        <f t="shared" si="6"/>
        <v>Em.4</v>
      </c>
      <c r="Q67" s="10" t="str">
        <f t="shared" si="7"/>
        <v>Em.4.11</v>
      </c>
      <c r="R67" s="11" t="s">
        <v>89</v>
      </c>
      <c r="S67" s="59">
        <v>0</v>
      </c>
      <c r="T67" s="10"/>
      <c r="U67" s="11" t="s">
        <v>784</v>
      </c>
      <c r="V67" s="99">
        <f t="shared" si="8"/>
        <v>0</v>
      </c>
      <c r="W67" s="11" t="s">
        <v>784</v>
      </c>
      <c r="X67" s="11" t="s">
        <v>40</v>
      </c>
      <c r="Y67" s="11">
        <v>4</v>
      </c>
      <c r="Z67" s="10"/>
      <c r="AA67" s="11" t="s">
        <v>41</v>
      </c>
      <c r="AB67" s="11" t="s">
        <v>730</v>
      </c>
      <c r="AC67" s="10"/>
      <c r="AD67" s="11"/>
      <c r="AE67" s="10" t="s">
        <v>320</v>
      </c>
      <c r="AF67" s="10" t="s">
        <v>320</v>
      </c>
      <c r="AG67" s="21"/>
    </row>
    <row r="68" spans="1:33" s="8" customFormat="1" ht="13.25" customHeight="1" x14ac:dyDescent="0.15">
      <c r="A68" s="11" t="s">
        <v>31</v>
      </c>
      <c r="B68" s="11" t="s">
        <v>30</v>
      </c>
      <c r="C68" s="11" t="s">
        <v>32</v>
      </c>
      <c r="D68" s="11" t="s">
        <v>33</v>
      </c>
      <c r="E68" s="11" t="s">
        <v>34</v>
      </c>
      <c r="F68" s="11" t="s">
        <v>35</v>
      </c>
      <c r="G68" s="11" t="s">
        <v>35</v>
      </c>
      <c r="H68" s="11" t="s">
        <v>71</v>
      </c>
      <c r="I68" s="5" t="str">
        <f t="shared" si="5"/>
        <v>2016-01-01</v>
      </c>
      <c r="J68" s="11" t="s">
        <v>69</v>
      </c>
      <c r="K68" s="10"/>
      <c r="L68" s="10"/>
      <c r="M68" s="10" t="s">
        <v>38</v>
      </c>
      <c r="N68" s="10">
        <v>4</v>
      </c>
      <c r="O68" s="10">
        <v>12</v>
      </c>
      <c r="P68" t="str">
        <f t="shared" si="6"/>
        <v>Em.4</v>
      </c>
      <c r="Q68" s="10" t="str">
        <f t="shared" si="7"/>
        <v>Em.4.12</v>
      </c>
      <c r="R68" s="11" t="s">
        <v>91</v>
      </c>
      <c r="S68" s="59">
        <v>0</v>
      </c>
      <c r="T68" s="10"/>
      <c r="U68" s="11" t="s">
        <v>784</v>
      </c>
      <c r="V68" s="99">
        <f t="shared" si="8"/>
        <v>0</v>
      </c>
      <c r="W68" s="11" t="s">
        <v>784</v>
      </c>
      <c r="X68" s="11" t="s">
        <v>40</v>
      </c>
      <c r="Y68" s="11">
        <v>4</v>
      </c>
      <c r="Z68" s="11">
        <v>11</v>
      </c>
      <c r="AA68" s="11" t="s">
        <v>41</v>
      </c>
      <c r="AB68" s="11" t="s">
        <v>730</v>
      </c>
      <c r="AC68" s="10"/>
      <c r="AD68" s="11"/>
      <c r="AE68" s="10" t="s">
        <v>320</v>
      </c>
      <c r="AF68" s="10" t="s">
        <v>320</v>
      </c>
      <c r="AG68" s="21"/>
    </row>
    <row r="69" spans="1:33" s="8" customFormat="1" ht="13.25" customHeight="1" x14ac:dyDescent="0.15">
      <c r="A69" s="11" t="s">
        <v>31</v>
      </c>
      <c r="B69" s="11" t="s">
        <v>30</v>
      </c>
      <c r="C69" s="11" t="s">
        <v>32</v>
      </c>
      <c r="D69" s="11" t="s">
        <v>33</v>
      </c>
      <c r="E69" s="11" t="s">
        <v>34</v>
      </c>
      <c r="F69" s="11" t="s">
        <v>35</v>
      </c>
      <c r="G69" s="11" t="s">
        <v>35</v>
      </c>
      <c r="H69" s="11" t="s">
        <v>71</v>
      </c>
      <c r="I69" s="5" t="str">
        <f t="shared" si="5"/>
        <v>2016-01-01</v>
      </c>
      <c r="J69" s="11" t="s">
        <v>69</v>
      </c>
      <c r="K69" s="10"/>
      <c r="L69" s="10"/>
      <c r="M69" s="10" t="s">
        <v>38</v>
      </c>
      <c r="N69" s="10">
        <v>4</v>
      </c>
      <c r="O69" s="10">
        <v>7</v>
      </c>
      <c r="P69" t="str">
        <f t="shared" si="6"/>
        <v>Em.4</v>
      </c>
      <c r="Q69" s="10" t="str">
        <f t="shared" si="7"/>
        <v>Em.4.7</v>
      </c>
      <c r="R69" s="11" t="s">
        <v>72</v>
      </c>
      <c r="S69" s="59">
        <v>75794</v>
      </c>
      <c r="T69" s="10"/>
      <c r="U69" s="11" t="s">
        <v>784</v>
      </c>
      <c r="V69" s="99">
        <f t="shared" si="8"/>
        <v>75794</v>
      </c>
      <c r="W69" s="11" t="s">
        <v>784</v>
      </c>
      <c r="X69" s="11" t="s">
        <v>40</v>
      </c>
      <c r="Y69" s="11">
        <v>4</v>
      </c>
      <c r="Z69" s="10"/>
      <c r="AA69" s="11" t="s">
        <v>41</v>
      </c>
      <c r="AB69" s="11" t="s">
        <v>730</v>
      </c>
      <c r="AC69" s="10"/>
      <c r="AD69" s="11"/>
      <c r="AE69" s="10" t="s">
        <v>320</v>
      </c>
      <c r="AF69" s="10" t="s">
        <v>320</v>
      </c>
      <c r="AG69" s="82"/>
    </row>
    <row r="70" spans="1:33" s="8" customFormat="1" ht="13.25" customHeight="1" x14ac:dyDescent="0.15">
      <c r="A70" s="11" t="s">
        <v>31</v>
      </c>
      <c r="B70" s="11" t="s">
        <v>30</v>
      </c>
      <c r="C70" s="11" t="s">
        <v>32</v>
      </c>
      <c r="D70" s="11" t="s">
        <v>33</v>
      </c>
      <c r="E70" s="11" t="s">
        <v>34</v>
      </c>
      <c r="F70" s="11" t="s">
        <v>35</v>
      </c>
      <c r="G70" s="11" t="s">
        <v>35</v>
      </c>
      <c r="H70" s="11" t="s">
        <v>76</v>
      </c>
      <c r="I70" s="5" t="str">
        <f t="shared" si="5"/>
        <v>2016-01-01</v>
      </c>
      <c r="J70" s="11" t="s">
        <v>69</v>
      </c>
      <c r="K70" s="10"/>
      <c r="L70" s="10"/>
      <c r="M70" s="10" t="s">
        <v>38</v>
      </c>
      <c r="N70" s="10">
        <v>4</v>
      </c>
      <c r="O70" s="10">
        <v>8</v>
      </c>
      <c r="P70" t="str">
        <f t="shared" si="6"/>
        <v>Em.4</v>
      </c>
      <c r="Q70" s="10" t="str">
        <f t="shared" si="7"/>
        <v>Em.4.8</v>
      </c>
      <c r="R70" s="11" t="s">
        <v>77</v>
      </c>
      <c r="S70" s="59">
        <v>3</v>
      </c>
      <c r="T70" s="10"/>
      <c r="U70" s="11" t="s">
        <v>784</v>
      </c>
      <c r="V70" s="99">
        <f t="shared" si="8"/>
        <v>3</v>
      </c>
      <c r="W70" s="11" t="s">
        <v>784</v>
      </c>
      <c r="X70" s="11" t="s">
        <v>40</v>
      </c>
      <c r="Y70" s="11">
        <v>4</v>
      </c>
      <c r="Z70" s="10"/>
      <c r="AA70" s="11" t="s">
        <v>41</v>
      </c>
      <c r="AB70" s="11" t="s">
        <v>730</v>
      </c>
      <c r="AC70" s="10"/>
      <c r="AD70" s="11"/>
      <c r="AE70" s="10" t="s">
        <v>320</v>
      </c>
      <c r="AF70" s="10" t="s">
        <v>320</v>
      </c>
      <c r="AG70" s="21"/>
    </row>
    <row r="71" spans="1:33" s="8" customFormat="1" ht="13.25" customHeight="1" x14ac:dyDescent="0.15">
      <c r="A71" s="11" t="s">
        <v>31</v>
      </c>
      <c r="B71" s="11" t="s">
        <v>30</v>
      </c>
      <c r="C71" s="11" t="s">
        <v>32</v>
      </c>
      <c r="D71" s="11" t="s">
        <v>33</v>
      </c>
      <c r="E71" s="11" t="s">
        <v>34</v>
      </c>
      <c r="F71" s="11" t="s">
        <v>35</v>
      </c>
      <c r="G71" s="11" t="s">
        <v>35</v>
      </c>
      <c r="H71" s="11" t="s">
        <v>78</v>
      </c>
      <c r="I71" s="5" t="str">
        <f t="shared" si="5"/>
        <v>2016-01-01</v>
      </c>
      <c r="J71" s="11" t="s">
        <v>69</v>
      </c>
      <c r="K71" s="10"/>
      <c r="L71" s="10"/>
      <c r="M71" s="10" t="s">
        <v>38</v>
      </c>
      <c r="N71" s="10">
        <v>4</v>
      </c>
      <c r="O71" s="10">
        <v>8</v>
      </c>
      <c r="P71" t="str">
        <f t="shared" si="6"/>
        <v>Em.4</v>
      </c>
      <c r="Q71" s="10" t="str">
        <f t="shared" si="7"/>
        <v>Em.4.8</v>
      </c>
      <c r="R71" s="11" t="s">
        <v>79</v>
      </c>
      <c r="S71" s="59">
        <v>10</v>
      </c>
      <c r="T71" s="10"/>
      <c r="U71" s="11" t="s">
        <v>784</v>
      </c>
      <c r="V71" s="99">
        <f t="shared" si="8"/>
        <v>10</v>
      </c>
      <c r="W71" s="11" t="s">
        <v>784</v>
      </c>
      <c r="X71" s="11" t="s">
        <v>40</v>
      </c>
      <c r="Y71" s="11">
        <v>4</v>
      </c>
      <c r="Z71" s="10"/>
      <c r="AA71" s="11" t="s">
        <v>41</v>
      </c>
      <c r="AB71" s="11" t="s">
        <v>730</v>
      </c>
      <c r="AC71" s="10"/>
      <c r="AD71" s="11"/>
      <c r="AE71" s="10" t="s">
        <v>320</v>
      </c>
      <c r="AF71" s="10" t="s">
        <v>320</v>
      </c>
      <c r="AG71" s="21"/>
    </row>
    <row r="72" spans="1:33" s="8" customFormat="1" ht="13.25" customHeight="1" x14ac:dyDescent="0.15">
      <c r="A72" s="11" t="s">
        <v>31</v>
      </c>
      <c r="B72" s="11" t="s">
        <v>30</v>
      </c>
      <c r="C72" s="11" t="s">
        <v>32</v>
      </c>
      <c r="D72" s="11" t="s">
        <v>33</v>
      </c>
      <c r="E72" s="11" t="s">
        <v>34</v>
      </c>
      <c r="F72" s="11" t="s">
        <v>35</v>
      </c>
      <c r="G72" s="11" t="s">
        <v>35</v>
      </c>
      <c r="H72" s="11" t="s">
        <v>80</v>
      </c>
      <c r="I72" s="5" t="str">
        <f t="shared" si="5"/>
        <v>2016-01-01</v>
      </c>
      <c r="J72" s="11" t="s">
        <v>69</v>
      </c>
      <c r="K72" s="10"/>
      <c r="L72" s="10"/>
      <c r="M72" s="10" t="s">
        <v>38</v>
      </c>
      <c r="N72" s="10">
        <v>4</v>
      </c>
      <c r="O72" s="10">
        <v>8</v>
      </c>
      <c r="P72" t="str">
        <f t="shared" si="6"/>
        <v>Em.4</v>
      </c>
      <c r="Q72" s="10" t="str">
        <f t="shared" si="7"/>
        <v>Em.4.8</v>
      </c>
      <c r="R72" s="11" t="s">
        <v>81</v>
      </c>
      <c r="S72" s="59">
        <v>3</v>
      </c>
      <c r="T72" s="10"/>
      <c r="U72" s="11" t="s">
        <v>784</v>
      </c>
      <c r="V72" s="99">
        <f t="shared" si="8"/>
        <v>3</v>
      </c>
      <c r="W72" s="11" t="s">
        <v>784</v>
      </c>
      <c r="X72" s="11" t="s">
        <v>40</v>
      </c>
      <c r="Y72" s="11">
        <v>4</v>
      </c>
      <c r="Z72" s="10"/>
      <c r="AA72" s="11" t="s">
        <v>41</v>
      </c>
      <c r="AB72" s="11" t="s">
        <v>730</v>
      </c>
      <c r="AC72" s="10"/>
      <c r="AD72" s="11"/>
      <c r="AE72" s="10" t="s">
        <v>320</v>
      </c>
      <c r="AF72" s="10" t="s">
        <v>320</v>
      </c>
      <c r="AG72" s="21"/>
    </row>
    <row r="73" spans="1:33" s="8" customFormat="1" ht="13.25" customHeight="1" x14ac:dyDescent="0.15">
      <c r="A73" s="11" t="s">
        <v>31</v>
      </c>
      <c r="B73" s="11" t="s">
        <v>30</v>
      </c>
      <c r="C73" s="11" t="s">
        <v>32</v>
      </c>
      <c r="D73" s="11" t="s">
        <v>33</v>
      </c>
      <c r="E73" s="11" t="s">
        <v>34</v>
      </c>
      <c r="F73" s="11" t="s">
        <v>35</v>
      </c>
      <c r="G73" s="11" t="s">
        <v>35</v>
      </c>
      <c r="H73" s="11" t="s">
        <v>82</v>
      </c>
      <c r="I73" s="5" t="str">
        <f t="shared" si="5"/>
        <v>2016-01-01</v>
      </c>
      <c r="J73" s="11" t="s">
        <v>69</v>
      </c>
      <c r="K73" s="10"/>
      <c r="L73" s="10"/>
      <c r="M73" s="10" t="s">
        <v>38</v>
      </c>
      <c r="N73" s="10">
        <v>4</v>
      </c>
      <c r="O73" s="10">
        <v>8</v>
      </c>
      <c r="P73" t="str">
        <f t="shared" si="6"/>
        <v>Em.4</v>
      </c>
      <c r="Q73" s="10" t="str">
        <f t="shared" si="7"/>
        <v>Em.4.8</v>
      </c>
      <c r="R73" s="11" t="s">
        <v>83</v>
      </c>
      <c r="S73" s="59">
        <v>11</v>
      </c>
      <c r="T73" s="10"/>
      <c r="U73" s="11" t="s">
        <v>784</v>
      </c>
      <c r="V73" s="99">
        <f t="shared" si="8"/>
        <v>11</v>
      </c>
      <c r="W73" s="11" t="s">
        <v>784</v>
      </c>
      <c r="X73" s="11" t="s">
        <v>40</v>
      </c>
      <c r="Y73" s="11">
        <v>4</v>
      </c>
      <c r="Z73" s="10"/>
      <c r="AA73" s="11" t="s">
        <v>41</v>
      </c>
      <c r="AB73" s="11" t="s">
        <v>730</v>
      </c>
      <c r="AC73" s="10"/>
      <c r="AD73" s="11"/>
      <c r="AE73" s="10" t="s">
        <v>320</v>
      </c>
      <c r="AF73" s="10" t="s">
        <v>320</v>
      </c>
      <c r="AG73" s="21"/>
    </row>
    <row r="74" spans="1:33" s="8" customFormat="1" ht="13.25" customHeight="1" x14ac:dyDescent="0.15">
      <c r="A74" s="11" t="s">
        <v>31</v>
      </c>
      <c r="B74" s="11" t="s">
        <v>30</v>
      </c>
      <c r="C74" s="11" t="s">
        <v>32</v>
      </c>
      <c r="D74" s="11" t="s">
        <v>33</v>
      </c>
      <c r="E74" s="11" t="s">
        <v>34</v>
      </c>
      <c r="F74" s="11" t="s">
        <v>35</v>
      </c>
      <c r="G74" s="11" t="s">
        <v>35</v>
      </c>
      <c r="H74" s="11" t="s">
        <v>71</v>
      </c>
      <c r="I74" s="5" t="str">
        <f t="shared" si="5"/>
        <v>2016-01-01</v>
      </c>
      <c r="J74" s="11" t="s">
        <v>69</v>
      </c>
      <c r="K74" s="10"/>
      <c r="L74" s="10"/>
      <c r="M74" s="10" t="s">
        <v>38</v>
      </c>
      <c r="N74" s="10">
        <v>4</v>
      </c>
      <c r="O74" s="10">
        <v>8</v>
      </c>
      <c r="P74" t="str">
        <f t="shared" si="6"/>
        <v>Em.4</v>
      </c>
      <c r="Q74" s="10" t="str">
        <f t="shared" si="7"/>
        <v>Em.4.8</v>
      </c>
      <c r="R74" s="11" t="s">
        <v>75</v>
      </c>
      <c r="S74" s="59">
        <v>27</v>
      </c>
      <c r="T74" s="10"/>
      <c r="U74" s="11" t="s">
        <v>784</v>
      </c>
      <c r="V74" s="99">
        <f t="shared" si="8"/>
        <v>27</v>
      </c>
      <c r="W74" s="11" t="s">
        <v>784</v>
      </c>
      <c r="X74" s="11" t="s">
        <v>40</v>
      </c>
      <c r="Y74" s="11">
        <v>4</v>
      </c>
      <c r="Z74" s="10"/>
      <c r="AA74" s="11" t="s">
        <v>41</v>
      </c>
      <c r="AB74" s="11" t="s">
        <v>730</v>
      </c>
      <c r="AC74" s="10"/>
      <c r="AD74" s="11"/>
      <c r="AE74" s="10" t="s">
        <v>320</v>
      </c>
      <c r="AF74" s="10" t="s">
        <v>320</v>
      </c>
      <c r="AG74" s="21"/>
    </row>
    <row r="75" spans="1:33" s="8" customFormat="1" ht="13.25" customHeight="1" x14ac:dyDescent="0.15">
      <c r="A75" s="11" t="s">
        <v>31</v>
      </c>
      <c r="B75" s="11" t="s">
        <v>30</v>
      </c>
      <c r="C75" s="11" t="s">
        <v>32</v>
      </c>
      <c r="D75" s="11" t="s">
        <v>33</v>
      </c>
      <c r="E75" s="11" t="s">
        <v>34</v>
      </c>
      <c r="F75" s="11" t="s">
        <v>35</v>
      </c>
      <c r="G75" s="11" t="s">
        <v>35</v>
      </c>
      <c r="H75" s="11" t="s">
        <v>71</v>
      </c>
      <c r="I75" s="5" t="str">
        <f t="shared" si="5"/>
        <v>2016-01-01</v>
      </c>
      <c r="J75" s="11" t="s">
        <v>69</v>
      </c>
      <c r="K75" s="10"/>
      <c r="L75" s="10"/>
      <c r="M75" s="10" t="s">
        <v>38</v>
      </c>
      <c r="N75" s="10">
        <v>4</v>
      </c>
      <c r="O75" s="10">
        <v>9</v>
      </c>
      <c r="P75" t="str">
        <f t="shared" si="6"/>
        <v>Em.4</v>
      </c>
      <c r="Q75" s="10" t="str">
        <f t="shared" si="7"/>
        <v>Em.4.9</v>
      </c>
      <c r="R75" s="11" t="s">
        <v>85</v>
      </c>
      <c r="S75" s="59">
        <v>192</v>
      </c>
      <c r="T75" s="10"/>
      <c r="U75" s="11" t="s">
        <v>784</v>
      </c>
      <c r="V75" s="99">
        <f t="shared" si="8"/>
        <v>192</v>
      </c>
      <c r="W75" s="11" t="s">
        <v>784</v>
      </c>
      <c r="X75" s="11" t="s">
        <v>40</v>
      </c>
      <c r="Y75" s="11">
        <v>4</v>
      </c>
      <c r="Z75" s="10"/>
      <c r="AA75" s="11" t="s">
        <v>41</v>
      </c>
      <c r="AB75" s="11" t="s">
        <v>730</v>
      </c>
      <c r="AC75" s="10"/>
      <c r="AD75" s="11"/>
      <c r="AE75" s="10" t="s">
        <v>320</v>
      </c>
      <c r="AF75" s="10" t="s">
        <v>320</v>
      </c>
      <c r="AG75" s="21"/>
    </row>
    <row r="76" spans="1:33" s="8" customFormat="1" ht="13.25" customHeight="1" x14ac:dyDescent="0.15">
      <c r="A76" s="11" t="s">
        <v>31</v>
      </c>
      <c r="B76" s="11" t="s">
        <v>30</v>
      </c>
      <c r="C76" s="11" t="s">
        <v>32</v>
      </c>
      <c r="D76" s="11" t="s">
        <v>33</v>
      </c>
      <c r="E76" s="11" t="s">
        <v>34</v>
      </c>
      <c r="F76" s="11" t="s">
        <v>35</v>
      </c>
      <c r="G76" s="11" t="s">
        <v>35</v>
      </c>
      <c r="H76" s="11" t="s">
        <v>76</v>
      </c>
      <c r="I76" s="5" t="str">
        <f t="shared" si="5"/>
        <v>2016-01-01</v>
      </c>
      <c r="J76" s="11" t="s">
        <v>69</v>
      </c>
      <c r="K76" s="10"/>
      <c r="L76" s="10"/>
      <c r="M76" s="10" t="s">
        <v>38</v>
      </c>
      <c r="N76" s="10">
        <v>7</v>
      </c>
      <c r="O76" s="10">
        <v>1</v>
      </c>
      <c r="P76" t="str">
        <f t="shared" si="6"/>
        <v>Em.7</v>
      </c>
      <c r="Q76" s="10" t="str">
        <f t="shared" si="7"/>
        <v>Em.7.1</v>
      </c>
      <c r="R76" s="11" t="s">
        <v>97</v>
      </c>
      <c r="S76" s="59">
        <v>384432</v>
      </c>
      <c r="T76" s="10"/>
      <c r="U76" s="11" t="s">
        <v>784</v>
      </c>
      <c r="V76" s="99">
        <f t="shared" si="8"/>
        <v>384432</v>
      </c>
      <c r="W76" s="11" t="s">
        <v>784</v>
      </c>
      <c r="X76" s="11" t="s">
        <v>40</v>
      </c>
      <c r="Y76" s="11">
        <v>4</v>
      </c>
      <c r="Z76" s="10"/>
      <c r="AA76" s="11" t="s">
        <v>41</v>
      </c>
      <c r="AB76" s="11" t="s">
        <v>730</v>
      </c>
      <c r="AC76" s="10"/>
      <c r="AD76" s="11"/>
      <c r="AE76" s="10" t="s">
        <v>381</v>
      </c>
      <c r="AF76" s="10" t="s">
        <v>382</v>
      </c>
      <c r="AG76" s="81"/>
    </row>
    <row r="77" spans="1:33" s="8" customFormat="1" ht="13.25" customHeight="1" x14ac:dyDescent="0.15">
      <c r="A77" s="11" t="s">
        <v>31</v>
      </c>
      <c r="B77" s="11" t="s">
        <v>30</v>
      </c>
      <c r="C77" s="11" t="s">
        <v>32</v>
      </c>
      <c r="D77" s="11" t="s">
        <v>33</v>
      </c>
      <c r="E77" s="11" t="s">
        <v>34</v>
      </c>
      <c r="F77" s="11" t="s">
        <v>35</v>
      </c>
      <c r="G77" s="11" t="s">
        <v>35</v>
      </c>
      <c r="H77" s="11" t="s">
        <v>78</v>
      </c>
      <c r="I77" s="5" t="str">
        <f t="shared" si="5"/>
        <v>2016-01-01</v>
      </c>
      <c r="J77" s="11" t="s">
        <v>69</v>
      </c>
      <c r="K77" s="10"/>
      <c r="L77" s="10"/>
      <c r="M77" s="10" t="s">
        <v>38</v>
      </c>
      <c r="N77" s="10">
        <v>7</v>
      </c>
      <c r="O77" s="10">
        <v>1</v>
      </c>
      <c r="P77" t="str">
        <f t="shared" si="6"/>
        <v>Em.7</v>
      </c>
      <c r="Q77" s="10" t="str">
        <f t="shared" si="7"/>
        <v>Em.7.1</v>
      </c>
      <c r="R77" s="11" t="s">
        <v>98</v>
      </c>
      <c r="S77" s="59">
        <v>356987</v>
      </c>
      <c r="T77" s="10"/>
      <c r="U77" s="11" t="s">
        <v>784</v>
      </c>
      <c r="V77" s="99">
        <f t="shared" si="8"/>
        <v>356987</v>
      </c>
      <c r="W77" s="11" t="s">
        <v>784</v>
      </c>
      <c r="X77" s="11" t="s">
        <v>40</v>
      </c>
      <c r="Y77" s="11">
        <v>4</v>
      </c>
      <c r="Z77" s="10"/>
      <c r="AA77" s="11" t="s">
        <v>41</v>
      </c>
      <c r="AB77" s="11" t="s">
        <v>730</v>
      </c>
      <c r="AC77" s="10"/>
      <c r="AD77" s="11"/>
      <c r="AE77" s="10" t="s">
        <v>381</v>
      </c>
      <c r="AF77" s="10" t="s">
        <v>382</v>
      </c>
      <c r="AG77" s="81"/>
    </row>
    <row r="78" spans="1:33" s="8" customFormat="1" ht="13.25" customHeight="1" x14ac:dyDescent="0.15">
      <c r="A78" s="11" t="s">
        <v>31</v>
      </c>
      <c r="B78" s="11" t="s">
        <v>30</v>
      </c>
      <c r="C78" s="11" t="s">
        <v>32</v>
      </c>
      <c r="D78" s="11" t="s">
        <v>33</v>
      </c>
      <c r="E78" s="11" t="s">
        <v>34</v>
      </c>
      <c r="F78" s="11" t="s">
        <v>35</v>
      </c>
      <c r="G78" s="11" t="s">
        <v>35</v>
      </c>
      <c r="H78" s="11" t="s">
        <v>80</v>
      </c>
      <c r="I78" s="5" t="str">
        <f t="shared" si="5"/>
        <v>2016-01-01</v>
      </c>
      <c r="J78" s="11" t="s">
        <v>69</v>
      </c>
      <c r="K78" s="10"/>
      <c r="L78" s="10"/>
      <c r="M78" s="10" t="s">
        <v>38</v>
      </c>
      <c r="N78" s="10">
        <v>7</v>
      </c>
      <c r="O78" s="10">
        <v>1</v>
      </c>
      <c r="P78" t="str">
        <f t="shared" si="6"/>
        <v>Em.7</v>
      </c>
      <c r="Q78" s="10" t="str">
        <f t="shared" si="7"/>
        <v>Em.7.1</v>
      </c>
      <c r="R78" s="11" t="s">
        <v>99</v>
      </c>
      <c r="S78" s="59">
        <v>18952</v>
      </c>
      <c r="T78" s="10"/>
      <c r="U78" s="11" t="s">
        <v>784</v>
      </c>
      <c r="V78" s="99">
        <f t="shared" si="8"/>
        <v>18952</v>
      </c>
      <c r="W78" s="11" t="s">
        <v>784</v>
      </c>
      <c r="X78" s="11" t="s">
        <v>40</v>
      </c>
      <c r="Y78" s="11">
        <v>4</v>
      </c>
      <c r="Z78" s="10"/>
      <c r="AA78" s="11" t="s">
        <v>41</v>
      </c>
      <c r="AB78" s="11" t="s">
        <v>730</v>
      </c>
      <c r="AC78" s="10"/>
      <c r="AD78" s="11"/>
      <c r="AE78" s="10" t="s">
        <v>381</v>
      </c>
      <c r="AF78" s="10" t="s">
        <v>382</v>
      </c>
      <c r="AG78" s="21"/>
    </row>
    <row r="79" spans="1:33" s="8" customFormat="1" ht="13.25" customHeight="1" x14ac:dyDescent="0.15">
      <c r="A79" s="11" t="s">
        <v>31</v>
      </c>
      <c r="B79" s="11" t="s">
        <v>30</v>
      </c>
      <c r="C79" s="11" t="s">
        <v>32</v>
      </c>
      <c r="D79" s="11" t="s">
        <v>33</v>
      </c>
      <c r="E79" s="11" t="s">
        <v>34</v>
      </c>
      <c r="F79" s="11" t="s">
        <v>35</v>
      </c>
      <c r="G79" s="11" t="s">
        <v>35</v>
      </c>
      <c r="H79" s="11" t="s">
        <v>95</v>
      </c>
      <c r="I79" s="5" t="str">
        <f t="shared" si="5"/>
        <v>2016-01-01</v>
      </c>
      <c r="J79" s="11" t="s">
        <v>69</v>
      </c>
      <c r="K79" s="10"/>
      <c r="L79" s="10"/>
      <c r="M79" s="10" t="s">
        <v>38</v>
      </c>
      <c r="N79" s="10">
        <v>7</v>
      </c>
      <c r="O79" s="10">
        <v>1</v>
      </c>
      <c r="P79" t="str">
        <f t="shared" si="6"/>
        <v>Em.7</v>
      </c>
      <c r="Q79" s="10" t="str">
        <f t="shared" si="7"/>
        <v>Em.7.1</v>
      </c>
      <c r="R79" s="11" t="s">
        <v>100</v>
      </c>
      <c r="S79" s="59">
        <v>1378971</v>
      </c>
      <c r="T79" s="10"/>
      <c r="U79" s="11" t="s">
        <v>784</v>
      </c>
      <c r="V79" s="99">
        <f t="shared" si="8"/>
        <v>1378971</v>
      </c>
      <c r="W79" s="11" t="s">
        <v>784</v>
      </c>
      <c r="X79" s="11" t="s">
        <v>40</v>
      </c>
      <c r="Y79" s="11">
        <v>4</v>
      </c>
      <c r="Z79" s="10"/>
      <c r="AA79" s="11" t="s">
        <v>41</v>
      </c>
      <c r="AB79" s="11" t="s">
        <v>730</v>
      </c>
      <c r="AC79" s="10"/>
      <c r="AD79" s="11"/>
      <c r="AE79" s="10" t="s">
        <v>381</v>
      </c>
      <c r="AF79" s="10" t="s">
        <v>382</v>
      </c>
      <c r="AG79" s="80"/>
    </row>
    <row r="80" spans="1:33" s="8" customFormat="1" ht="13.25" customHeight="1" x14ac:dyDescent="0.15">
      <c r="A80" s="11" t="s">
        <v>31</v>
      </c>
      <c r="B80" s="11" t="s">
        <v>30</v>
      </c>
      <c r="C80" s="11" t="s">
        <v>32</v>
      </c>
      <c r="D80" s="11" t="s">
        <v>33</v>
      </c>
      <c r="E80" s="11" t="s">
        <v>34</v>
      </c>
      <c r="F80" s="11" t="s">
        <v>35</v>
      </c>
      <c r="G80" s="11" t="s">
        <v>35</v>
      </c>
      <c r="H80" s="10"/>
      <c r="I80" s="5" t="str">
        <f t="shared" si="5"/>
        <v>2016-01-01</v>
      </c>
      <c r="J80" s="11" t="s">
        <v>69</v>
      </c>
      <c r="K80" s="10"/>
      <c r="L80" s="10"/>
      <c r="M80" s="10" t="s">
        <v>38</v>
      </c>
      <c r="N80" s="10">
        <v>7</v>
      </c>
      <c r="O80" s="10">
        <v>1</v>
      </c>
      <c r="P80" t="str">
        <f t="shared" si="6"/>
        <v>Em.7</v>
      </c>
      <c r="Q80" s="10" t="str">
        <f t="shared" si="7"/>
        <v>Em.7.1</v>
      </c>
      <c r="R80" s="11" t="s">
        <v>43</v>
      </c>
      <c r="S80" s="59">
        <v>2139343</v>
      </c>
      <c r="T80" s="10"/>
      <c r="U80" s="11" t="s">
        <v>39</v>
      </c>
      <c r="V80" s="100">
        <f t="shared" si="8"/>
        <v>2139343</v>
      </c>
      <c r="W80" s="11" t="s">
        <v>39</v>
      </c>
      <c r="X80" s="11" t="s">
        <v>40</v>
      </c>
      <c r="Y80" s="11">
        <v>1</v>
      </c>
      <c r="Z80" s="10"/>
      <c r="AA80" s="11" t="s">
        <v>41</v>
      </c>
      <c r="AB80" s="11" t="s">
        <v>730</v>
      </c>
      <c r="AC80" s="10"/>
      <c r="AD80" s="11"/>
      <c r="AE80" s="10" t="s">
        <v>381</v>
      </c>
      <c r="AF80" s="10" t="s">
        <v>382</v>
      </c>
      <c r="AG80" s="82"/>
    </row>
    <row r="81" spans="1:33" s="8" customFormat="1" ht="13.25" customHeight="1" x14ac:dyDescent="0.15">
      <c r="A81" s="11" t="s">
        <v>31</v>
      </c>
      <c r="B81" s="11" t="s">
        <v>30</v>
      </c>
      <c r="C81" s="11" t="s">
        <v>32</v>
      </c>
      <c r="D81" s="11" t="s">
        <v>33</v>
      </c>
      <c r="E81" s="11" t="s">
        <v>34</v>
      </c>
      <c r="F81" s="11" t="s">
        <v>35</v>
      </c>
      <c r="G81" s="11" t="s">
        <v>35</v>
      </c>
      <c r="H81" s="11" t="s">
        <v>76</v>
      </c>
      <c r="I81" s="5" t="str">
        <f t="shared" si="5"/>
        <v>2016-01-01</v>
      </c>
      <c r="J81" s="11" t="s">
        <v>69</v>
      </c>
      <c r="K81" s="10"/>
      <c r="L81" s="10"/>
      <c r="M81" s="10" t="s">
        <v>38</v>
      </c>
      <c r="N81" s="10">
        <v>7</v>
      </c>
      <c r="O81" s="10">
        <v>2</v>
      </c>
      <c r="P81" t="str">
        <f t="shared" si="6"/>
        <v>Em.7</v>
      </c>
      <c r="Q81" s="10" t="str">
        <f t="shared" si="7"/>
        <v>Em.7.2</v>
      </c>
      <c r="R81" s="11" t="s">
        <v>101</v>
      </c>
      <c r="S81" s="59">
        <v>28849</v>
      </c>
      <c r="T81" s="10"/>
      <c r="U81" s="11" t="s">
        <v>784</v>
      </c>
      <c r="V81" s="99">
        <f t="shared" si="8"/>
        <v>28849</v>
      </c>
      <c r="W81" s="11" t="s">
        <v>784</v>
      </c>
      <c r="X81" s="11" t="s">
        <v>40</v>
      </c>
      <c r="Y81" s="11">
        <v>4</v>
      </c>
      <c r="Z81" s="10"/>
      <c r="AA81" s="11" t="s">
        <v>41</v>
      </c>
      <c r="AB81" s="11" t="s">
        <v>730</v>
      </c>
      <c r="AC81" s="10"/>
      <c r="AD81" s="11"/>
      <c r="AE81" s="10" t="s">
        <v>381</v>
      </c>
      <c r="AF81" s="10" t="s">
        <v>385</v>
      </c>
      <c r="AG81" s="21"/>
    </row>
    <row r="82" spans="1:33" s="8" customFormat="1" ht="13.25" customHeight="1" x14ac:dyDescent="0.15">
      <c r="A82" s="11" t="s">
        <v>31</v>
      </c>
      <c r="B82" s="11" t="s">
        <v>30</v>
      </c>
      <c r="C82" s="11" t="s">
        <v>32</v>
      </c>
      <c r="D82" s="11" t="s">
        <v>33</v>
      </c>
      <c r="E82" s="11" t="s">
        <v>34</v>
      </c>
      <c r="F82" s="11" t="s">
        <v>35</v>
      </c>
      <c r="G82" s="11" t="s">
        <v>35</v>
      </c>
      <c r="H82" s="11" t="s">
        <v>78</v>
      </c>
      <c r="I82" s="5" t="str">
        <f t="shared" si="5"/>
        <v>2016-01-01</v>
      </c>
      <c r="J82" s="11" t="s">
        <v>69</v>
      </c>
      <c r="K82" s="10"/>
      <c r="L82" s="10"/>
      <c r="M82" s="10" t="s">
        <v>38</v>
      </c>
      <c r="N82" s="10">
        <v>7</v>
      </c>
      <c r="O82" s="10">
        <v>2</v>
      </c>
      <c r="P82" t="str">
        <f t="shared" si="6"/>
        <v>Em.7</v>
      </c>
      <c r="Q82" s="10" t="str">
        <f t="shared" si="7"/>
        <v>Em.7.2</v>
      </c>
      <c r="R82" s="11" t="s">
        <v>102</v>
      </c>
      <c r="S82" s="59">
        <v>17682</v>
      </c>
      <c r="T82" s="10"/>
      <c r="U82" s="11" t="s">
        <v>784</v>
      </c>
      <c r="V82" s="99">
        <f t="shared" si="8"/>
        <v>17682</v>
      </c>
      <c r="W82" s="11" t="s">
        <v>784</v>
      </c>
      <c r="X82" s="11" t="s">
        <v>40</v>
      </c>
      <c r="Y82" s="11">
        <v>4</v>
      </c>
      <c r="Z82" s="10"/>
      <c r="AA82" s="11" t="s">
        <v>41</v>
      </c>
      <c r="AB82" s="11" t="s">
        <v>730</v>
      </c>
      <c r="AC82" s="10"/>
      <c r="AD82" s="11"/>
      <c r="AE82" s="10" t="s">
        <v>381</v>
      </c>
      <c r="AF82" s="10" t="s">
        <v>385</v>
      </c>
      <c r="AG82" s="21"/>
    </row>
    <row r="83" spans="1:33" s="8" customFormat="1" ht="13.25" customHeight="1" x14ac:dyDescent="0.15">
      <c r="A83" s="11" t="s">
        <v>31</v>
      </c>
      <c r="B83" s="11" t="s">
        <v>30</v>
      </c>
      <c r="C83" s="11" t="s">
        <v>32</v>
      </c>
      <c r="D83" s="11" t="s">
        <v>33</v>
      </c>
      <c r="E83" s="11" t="s">
        <v>34</v>
      </c>
      <c r="F83" s="11" t="s">
        <v>35</v>
      </c>
      <c r="G83" s="11" t="s">
        <v>35</v>
      </c>
      <c r="H83" s="11" t="s">
        <v>80</v>
      </c>
      <c r="I83" s="5" t="str">
        <f t="shared" si="5"/>
        <v>2016-01-01</v>
      </c>
      <c r="J83" s="11" t="s">
        <v>69</v>
      </c>
      <c r="K83" s="10"/>
      <c r="L83" s="10"/>
      <c r="M83" s="10" t="s">
        <v>38</v>
      </c>
      <c r="N83" s="10">
        <v>7</v>
      </c>
      <c r="O83" s="10">
        <v>2</v>
      </c>
      <c r="P83" t="str">
        <f t="shared" si="6"/>
        <v>Em.7</v>
      </c>
      <c r="Q83" s="10" t="str">
        <f t="shared" si="7"/>
        <v>Em.7.2</v>
      </c>
      <c r="R83" s="11" t="s">
        <v>103</v>
      </c>
      <c r="S83" s="59">
        <v>1037</v>
      </c>
      <c r="T83" s="10"/>
      <c r="U83" s="11" t="s">
        <v>784</v>
      </c>
      <c r="V83" s="99">
        <f t="shared" si="8"/>
        <v>1037</v>
      </c>
      <c r="W83" s="11" t="s">
        <v>784</v>
      </c>
      <c r="X83" s="11" t="s">
        <v>40</v>
      </c>
      <c r="Y83" s="11">
        <v>4</v>
      </c>
      <c r="Z83" s="10"/>
      <c r="AA83" s="11" t="s">
        <v>41</v>
      </c>
      <c r="AB83" s="11" t="s">
        <v>730</v>
      </c>
      <c r="AC83" s="10"/>
      <c r="AD83" s="11"/>
      <c r="AE83" s="10" t="s">
        <v>381</v>
      </c>
      <c r="AF83" s="10" t="s">
        <v>385</v>
      </c>
      <c r="AG83" s="21"/>
    </row>
    <row r="84" spans="1:33" s="8" customFormat="1" ht="13.25" customHeight="1" x14ac:dyDescent="0.15">
      <c r="A84" s="11" t="s">
        <v>31</v>
      </c>
      <c r="B84" s="11" t="s">
        <v>30</v>
      </c>
      <c r="C84" s="11" t="s">
        <v>32</v>
      </c>
      <c r="D84" s="11" t="s">
        <v>33</v>
      </c>
      <c r="E84" s="11" t="s">
        <v>34</v>
      </c>
      <c r="F84" s="11" t="s">
        <v>35</v>
      </c>
      <c r="G84" s="11" t="s">
        <v>35</v>
      </c>
      <c r="H84" s="11" t="s">
        <v>95</v>
      </c>
      <c r="I84" s="5" t="str">
        <f t="shared" si="5"/>
        <v>2016-01-01</v>
      </c>
      <c r="J84" s="11" t="s">
        <v>69</v>
      </c>
      <c r="K84" s="10"/>
      <c r="L84" s="10"/>
      <c r="M84" s="10" t="s">
        <v>38</v>
      </c>
      <c r="N84" s="10">
        <v>7</v>
      </c>
      <c r="O84" s="10">
        <v>2</v>
      </c>
      <c r="P84" t="str">
        <f t="shared" si="6"/>
        <v>Em.7</v>
      </c>
      <c r="Q84" s="10" t="str">
        <f t="shared" si="7"/>
        <v>Em.7.2</v>
      </c>
      <c r="R84" s="11" t="s">
        <v>104</v>
      </c>
      <c r="S84" s="59">
        <v>68387</v>
      </c>
      <c r="T84" s="10"/>
      <c r="U84" s="11" t="s">
        <v>784</v>
      </c>
      <c r="V84" s="99">
        <f t="shared" si="8"/>
        <v>68387</v>
      </c>
      <c r="W84" s="11" t="s">
        <v>784</v>
      </c>
      <c r="X84" s="11" t="s">
        <v>40</v>
      </c>
      <c r="Y84" s="11">
        <v>4</v>
      </c>
      <c r="Z84" s="10"/>
      <c r="AA84" s="11" t="s">
        <v>41</v>
      </c>
      <c r="AB84" s="11" t="s">
        <v>730</v>
      </c>
      <c r="AC84" s="10"/>
      <c r="AD84" s="11"/>
      <c r="AE84" s="10" t="s">
        <v>381</v>
      </c>
      <c r="AF84" s="10" t="s">
        <v>385</v>
      </c>
      <c r="AG84" s="82"/>
    </row>
    <row r="85" spans="1:33" s="8" customFormat="1" ht="13.25" customHeight="1" x14ac:dyDescent="0.15">
      <c r="A85" s="11" t="s">
        <v>31</v>
      </c>
      <c r="B85" s="11" t="s">
        <v>30</v>
      </c>
      <c r="C85" s="11" t="s">
        <v>32</v>
      </c>
      <c r="D85" s="11" t="s">
        <v>33</v>
      </c>
      <c r="E85" s="11" t="s">
        <v>34</v>
      </c>
      <c r="F85" s="11" t="s">
        <v>35</v>
      </c>
      <c r="G85" s="11" t="s">
        <v>35</v>
      </c>
      <c r="H85" s="10"/>
      <c r="I85" s="5" t="str">
        <f t="shared" si="5"/>
        <v>2016-01-01</v>
      </c>
      <c r="J85" s="11" t="s">
        <v>69</v>
      </c>
      <c r="K85" s="10"/>
      <c r="L85" s="10"/>
      <c r="M85" s="10" t="s">
        <v>38</v>
      </c>
      <c r="N85" s="10">
        <v>7</v>
      </c>
      <c r="O85" s="10">
        <v>2</v>
      </c>
      <c r="P85" t="str">
        <f t="shared" si="6"/>
        <v>Em.7</v>
      </c>
      <c r="Q85" s="10" t="str">
        <f t="shared" si="7"/>
        <v>Em.7.2</v>
      </c>
      <c r="R85" s="11" t="s">
        <v>45</v>
      </c>
      <c r="S85" s="59">
        <v>115955</v>
      </c>
      <c r="T85" s="10"/>
      <c r="U85" s="11" t="s">
        <v>39</v>
      </c>
      <c r="V85" s="100">
        <f t="shared" si="8"/>
        <v>115955</v>
      </c>
      <c r="W85" s="11" t="s">
        <v>39</v>
      </c>
      <c r="X85" s="11" t="s">
        <v>40</v>
      </c>
      <c r="Y85" s="11">
        <v>1</v>
      </c>
      <c r="Z85" s="11">
        <v>1</v>
      </c>
      <c r="AA85" s="11" t="s">
        <v>41</v>
      </c>
      <c r="AB85" s="11" t="s">
        <v>730</v>
      </c>
      <c r="AC85" s="10"/>
      <c r="AD85" s="11"/>
      <c r="AE85" s="10" t="s">
        <v>381</v>
      </c>
      <c r="AF85" s="10" t="s">
        <v>385</v>
      </c>
      <c r="AG85" s="81"/>
    </row>
    <row r="86" spans="1:33" s="8" customFormat="1" ht="13.25" customHeight="1" x14ac:dyDescent="0.15">
      <c r="A86" s="11" t="s">
        <v>31</v>
      </c>
      <c r="B86" s="11" t="s">
        <v>30</v>
      </c>
      <c r="C86" s="11" t="s">
        <v>32</v>
      </c>
      <c r="D86" s="11" t="s">
        <v>33</v>
      </c>
      <c r="E86" s="11" t="s">
        <v>34</v>
      </c>
      <c r="F86" s="11" t="s">
        <v>35</v>
      </c>
      <c r="G86" s="11" t="s">
        <v>35</v>
      </c>
      <c r="H86" s="11" t="s">
        <v>76</v>
      </c>
      <c r="I86" s="5" t="str">
        <f t="shared" si="5"/>
        <v>2016-01-01</v>
      </c>
      <c r="J86" s="11" t="s">
        <v>69</v>
      </c>
      <c r="K86" s="10"/>
      <c r="L86" s="10"/>
      <c r="M86" s="10" t="s">
        <v>206</v>
      </c>
      <c r="N86" s="10">
        <v>-1</v>
      </c>
      <c r="O86" s="10">
        <v>0</v>
      </c>
      <c r="P86" t="str">
        <f t="shared" si="6"/>
        <v>HOLD OFF.-1</v>
      </c>
      <c r="Q86" s="10" t="str">
        <f t="shared" si="7"/>
        <v>HOLD OFF.-1.0</v>
      </c>
      <c r="R86" s="11" t="s">
        <v>207</v>
      </c>
      <c r="S86" s="59">
        <v>30970</v>
      </c>
      <c r="T86" s="11" t="s">
        <v>165</v>
      </c>
      <c r="U86" s="11" t="s">
        <v>108</v>
      </c>
      <c r="V86" s="99">
        <f t="shared" si="8"/>
        <v>30970</v>
      </c>
      <c r="W86" s="11" t="s">
        <v>108</v>
      </c>
      <c r="X86" s="11" t="s">
        <v>40</v>
      </c>
      <c r="Y86" s="11">
        <v>6</v>
      </c>
      <c r="Z86" s="11">
        <v>12</v>
      </c>
      <c r="AA86" s="11" t="s">
        <v>41</v>
      </c>
      <c r="AB86" s="11" t="s">
        <v>730</v>
      </c>
      <c r="AC86" s="10"/>
      <c r="AD86" s="11"/>
      <c r="AE86" s="10" t="e">
        <v>#N/A</v>
      </c>
      <c r="AF86" s="10" t="e">
        <v>#N/A</v>
      </c>
      <c r="AG86" s="21"/>
    </row>
    <row r="87" spans="1:33" s="8" customFormat="1" ht="13.25" customHeight="1" x14ac:dyDescent="0.15">
      <c r="A87" s="11" t="s">
        <v>31</v>
      </c>
      <c r="B87" s="11" t="s">
        <v>30</v>
      </c>
      <c r="C87" s="11" t="s">
        <v>32</v>
      </c>
      <c r="D87" s="11" t="s">
        <v>33</v>
      </c>
      <c r="E87" s="11" t="s">
        <v>34</v>
      </c>
      <c r="F87" s="11" t="s">
        <v>35</v>
      </c>
      <c r="G87" s="11" t="s">
        <v>35</v>
      </c>
      <c r="H87" s="11" t="s">
        <v>78</v>
      </c>
      <c r="I87" s="5" t="str">
        <f t="shared" si="5"/>
        <v>2016-01-01</v>
      </c>
      <c r="J87" s="11" t="s">
        <v>69</v>
      </c>
      <c r="K87" s="10"/>
      <c r="L87" s="10"/>
      <c r="M87" s="10" t="s">
        <v>206</v>
      </c>
      <c r="N87" s="10">
        <v>-1</v>
      </c>
      <c r="O87" s="10">
        <v>0</v>
      </c>
      <c r="P87" t="str">
        <f t="shared" si="6"/>
        <v>HOLD OFF.-1</v>
      </c>
      <c r="Q87" s="10" t="str">
        <f t="shared" si="7"/>
        <v>HOLD OFF.-1.0</v>
      </c>
      <c r="R87" s="11" t="s">
        <v>208</v>
      </c>
      <c r="S87" s="59">
        <v>189362</v>
      </c>
      <c r="T87" s="11" t="s">
        <v>165</v>
      </c>
      <c r="U87" s="11" t="s">
        <v>108</v>
      </c>
      <c r="V87" s="99">
        <f t="shared" si="8"/>
        <v>189362</v>
      </c>
      <c r="W87" s="11" t="s">
        <v>108</v>
      </c>
      <c r="X87" s="11" t="s">
        <v>40</v>
      </c>
      <c r="Y87" s="11">
        <v>6</v>
      </c>
      <c r="Z87" s="11">
        <v>12</v>
      </c>
      <c r="AA87" s="11" t="s">
        <v>41</v>
      </c>
      <c r="AB87" s="11" t="s">
        <v>730</v>
      </c>
      <c r="AC87" s="10"/>
      <c r="AD87" s="11"/>
      <c r="AE87" s="10" t="e">
        <v>#N/A</v>
      </c>
      <c r="AF87" s="10" t="e">
        <v>#N/A</v>
      </c>
      <c r="AG87" s="80"/>
    </row>
    <row r="88" spans="1:33" s="10" customFormat="1" ht="13.25" customHeight="1" x14ac:dyDescent="0.15">
      <c r="A88" s="11" t="s">
        <v>31</v>
      </c>
      <c r="B88" s="11" t="s">
        <v>30</v>
      </c>
      <c r="C88" s="11" t="s">
        <v>32</v>
      </c>
      <c r="D88" s="11" t="s">
        <v>33</v>
      </c>
      <c r="E88" s="11" t="s">
        <v>34</v>
      </c>
      <c r="F88" s="11" t="s">
        <v>35</v>
      </c>
      <c r="G88" s="11" t="s">
        <v>35</v>
      </c>
      <c r="H88" s="11" t="s">
        <v>80</v>
      </c>
      <c r="I88" s="5" t="str">
        <f t="shared" si="5"/>
        <v>2016-01-01</v>
      </c>
      <c r="J88" s="11" t="s">
        <v>69</v>
      </c>
      <c r="M88" s="10" t="s">
        <v>206</v>
      </c>
      <c r="N88" s="10">
        <v>-1</v>
      </c>
      <c r="O88" s="10">
        <v>0</v>
      </c>
      <c r="P88" t="str">
        <f t="shared" si="6"/>
        <v>HOLD OFF.-1</v>
      </c>
      <c r="Q88" s="10" t="str">
        <f t="shared" si="7"/>
        <v>HOLD OFF.-1.0</v>
      </c>
      <c r="R88" s="11" t="s">
        <v>209</v>
      </c>
      <c r="S88" s="59">
        <v>13717</v>
      </c>
      <c r="T88" s="11" t="s">
        <v>165</v>
      </c>
      <c r="U88" s="11" t="s">
        <v>108</v>
      </c>
      <c r="V88" s="99">
        <f t="shared" si="8"/>
        <v>13717</v>
      </c>
      <c r="W88" s="11" t="s">
        <v>108</v>
      </c>
      <c r="X88" s="11" t="s">
        <v>40</v>
      </c>
      <c r="Y88" s="11">
        <v>6</v>
      </c>
      <c r="Z88" s="11">
        <v>12</v>
      </c>
      <c r="AA88" s="11" t="s">
        <v>41</v>
      </c>
      <c r="AB88" s="11" t="s">
        <v>730</v>
      </c>
      <c r="AD88" s="11"/>
      <c r="AE88" s="10" t="e">
        <v>#N/A</v>
      </c>
      <c r="AF88" s="10" t="e">
        <v>#N/A</v>
      </c>
      <c r="AG88" s="21"/>
    </row>
    <row r="89" spans="1:33" s="10" customFormat="1" ht="13.25" customHeight="1" x14ac:dyDescent="0.15">
      <c r="A89" s="11" t="s">
        <v>31</v>
      </c>
      <c r="B89" s="11" t="s">
        <v>30</v>
      </c>
      <c r="C89" s="11" t="s">
        <v>32</v>
      </c>
      <c r="D89" s="11" t="s">
        <v>33</v>
      </c>
      <c r="E89" s="11" t="s">
        <v>34</v>
      </c>
      <c r="F89" s="11" t="s">
        <v>35</v>
      </c>
      <c r="G89" s="11" t="s">
        <v>35</v>
      </c>
      <c r="H89" s="11" t="s">
        <v>95</v>
      </c>
      <c r="I89" s="5" t="str">
        <f t="shared" si="5"/>
        <v>2016-01-01</v>
      </c>
      <c r="J89" s="11" t="s">
        <v>69</v>
      </c>
      <c r="M89" s="10" t="s">
        <v>206</v>
      </c>
      <c r="N89" s="10">
        <v>-1</v>
      </c>
      <c r="O89" s="10">
        <v>0</v>
      </c>
      <c r="P89" t="str">
        <f t="shared" si="6"/>
        <v>HOLD OFF.-1</v>
      </c>
      <c r="Q89" s="10" t="str">
        <f t="shared" si="7"/>
        <v>HOLD OFF.-1.0</v>
      </c>
      <c r="R89" s="11" t="s">
        <v>210</v>
      </c>
      <c r="S89" s="59">
        <v>131256</v>
      </c>
      <c r="T89" s="11" t="s">
        <v>165</v>
      </c>
      <c r="U89" s="11" t="s">
        <v>108</v>
      </c>
      <c r="V89" s="99">
        <f t="shared" si="8"/>
        <v>131256</v>
      </c>
      <c r="W89" s="11" t="s">
        <v>108</v>
      </c>
      <c r="X89" s="11" t="s">
        <v>40</v>
      </c>
      <c r="Y89" s="11">
        <v>6</v>
      </c>
      <c r="Z89" s="11">
        <v>12</v>
      </c>
      <c r="AA89" s="11" t="s">
        <v>41</v>
      </c>
      <c r="AB89" s="11" t="s">
        <v>730</v>
      </c>
      <c r="AD89" s="11"/>
      <c r="AE89" s="10" t="e">
        <v>#N/A</v>
      </c>
      <c r="AF89" s="10" t="e">
        <v>#N/A</v>
      </c>
      <c r="AG89" s="80"/>
    </row>
    <row r="90" spans="1:33" s="10" customFormat="1" ht="13.25" customHeight="1" x14ac:dyDescent="0.15">
      <c r="A90" s="11" t="s">
        <v>31</v>
      </c>
      <c r="B90" s="11" t="s">
        <v>30</v>
      </c>
      <c r="C90" s="11" t="s">
        <v>32</v>
      </c>
      <c r="D90" s="11" t="s">
        <v>33</v>
      </c>
      <c r="E90" s="11" t="s">
        <v>34</v>
      </c>
      <c r="F90" s="11" t="s">
        <v>35</v>
      </c>
      <c r="G90" s="11" t="s">
        <v>35</v>
      </c>
      <c r="H90" s="11" t="s">
        <v>71</v>
      </c>
      <c r="I90" s="5" t="str">
        <f t="shared" si="5"/>
        <v>2016-01-01</v>
      </c>
      <c r="J90" s="11" t="s">
        <v>69</v>
      </c>
      <c r="M90" s="10" t="s">
        <v>206</v>
      </c>
      <c r="N90" s="10">
        <v>-1</v>
      </c>
      <c r="O90" s="10">
        <v>0</v>
      </c>
      <c r="P90" t="str">
        <f t="shared" si="6"/>
        <v>HOLD OFF.-1</v>
      </c>
      <c r="Q90" s="10" t="str">
        <f t="shared" si="7"/>
        <v>HOLD OFF.-1.0</v>
      </c>
      <c r="R90" s="11" t="s">
        <v>205</v>
      </c>
      <c r="S90" s="59">
        <v>365306</v>
      </c>
      <c r="T90" s="11" t="s">
        <v>165</v>
      </c>
      <c r="U90" s="11" t="s">
        <v>108</v>
      </c>
      <c r="V90" s="99">
        <f t="shared" si="8"/>
        <v>365306</v>
      </c>
      <c r="W90" s="11" t="s">
        <v>108</v>
      </c>
      <c r="X90" s="11" t="s">
        <v>40</v>
      </c>
      <c r="Y90" s="11">
        <v>6</v>
      </c>
      <c r="Z90" s="11">
        <v>12</v>
      </c>
      <c r="AA90" s="11" t="s">
        <v>41</v>
      </c>
      <c r="AB90" s="11" t="s">
        <v>730</v>
      </c>
      <c r="AD90" s="11"/>
      <c r="AE90" s="10" t="e">
        <v>#N/A</v>
      </c>
      <c r="AF90" s="10" t="e">
        <v>#N/A</v>
      </c>
      <c r="AG90" s="81"/>
    </row>
    <row r="91" spans="1:33" s="10" customFormat="1" ht="13.25" customHeight="1" x14ac:dyDescent="0.15">
      <c r="A91" s="11" t="s">
        <v>31</v>
      </c>
      <c r="B91" s="11" t="s">
        <v>30</v>
      </c>
      <c r="C91" s="11" t="s">
        <v>32</v>
      </c>
      <c r="D91" s="11" t="s">
        <v>33</v>
      </c>
      <c r="E91" s="11" t="s">
        <v>34</v>
      </c>
      <c r="F91" s="11" t="s">
        <v>35</v>
      </c>
      <c r="G91" s="11" t="s">
        <v>35</v>
      </c>
      <c r="I91" s="5" t="str">
        <f t="shared" si="5"/>
        <v>2016-01-01</v>
      </c>
      <c r="J91" s="11" t="s">
        <v>69</v>
      </c>
      <c r="M91" s="10" t="s">
        <v>206</v>
      </c>
      <c r="N91" s="10">
        <v>-1</v>
      </c>
      <c r="O91" s="10">
        <v>0</v>
      </c>
      <c r="P91" t="str">
        <f t="shared" si="6"/>
        <v>HOLD OFF.-1</v>
      </c>
      <c r="Q91" s="10" t="str">
        <f t="shared" si="7"/>
        <v>HOLD OFF.-1.0</v>
      </c>
      <c r="R91" s="11" t="s">
        <v>216</v>
      </c>
      <c r="S91" s="59">
        <v>8659</v>
      </c>
      <c r="T91" s="11" t="s">
        <v>165</v>
      </c>
      <c r="U91" s="11" t="s">
        <v>108</v>
      </c>
      <c r="V91" s="99">
        <f t="shared" si="8"/>
        <v>8659</v>
      </c>
      <c r="W91" s="11" t="s">
        <v>108</v>
      </c>
      <c r="X91" s="11" t="s">
        <v>40</v>
      </c>
      <c r="Y91" s="11">
        <v>6</v>
      </c>
      <c r="Z91" s="11">
        <v>12</v>
      </c>
      <c r="AA91" s="11" t="s">
        <v>41</v>
      </c>
      <c r="AB91" s="11" t="s">
        <v>730</v>
      </c>
      <c r="AD91" s="11"/>
      <c r="AE91" s="10" t="e">
        <v>#N/A</v>
      </c>
      <c r="AF91" s="10" t="e">
        <v>#N/A</v>
      </c>
      <c r="AG91" s="21"/>
    </row>
    <row r="92" spans="1:33" s="10" customFormat="1" ht="13.25" customHeight="1" x14ac:dyDescent="0.15">
      <c r="A92" s="11" t="s">
        <v>31</v>
      </c>
      <c r="B92" s="11" t="s">
        <v>30</v>
      </c>
      <c r="C92" s="11" t="s">
        <v>32</v>
      </c>
      <c r="D92" s="11" t="s">
        <v>33</v>
      </c>
      <c r="E92" s="11" t="s">
        <v>34</v>
      </c>
      <c r="F92" s="11" t="s">
        <v>35</v>
      </c>
      <c r="G92" s="11" t="s">
        <v>35</v>
      </c>
      <c r="I92" s="5" t="str">
        <f t="shared" si="5"/>
        <v>2016-01-01</v>
      </c>
      <c r="J92" s="11" t="s">
        <v>69</v>
      </c>
      <c r="M92" s="10" t="s">
        <v>206</v>
      </c>
      <c r="N92" s="10">
        <v>-1</v>
      </c>
      <c r="O92" s="10">
        <v>0</v>
      </c>
      <c r="P92" t="str">
        <f t="shared" si="6"/>
        <v>HOLD OFF.-1</v>
      </c>
      <c r="Q92" s="10" t="str">
        <f t="shared" si="7"/>
        <v>HOLD OFF.-1.0</v>
      </c>
      <c r="R92" s="11" t="s">
        <v>211</v>
      </c>
      <c r="S92" s="59">
        <v>0</v>
      </c>
      <c r="T92" s="11" t="s">
        <v>165</v>
      </c>
      <c r="U92" s="11" t="s">
        <v>108</v>
      </c>
      <c r="V92" s="99">
        <f t="shared" si="8"/>
        <v>0</v>
      </c>
      <c r="W92" s="11" t="s">
        <v>108</v>
      </c>
      <c r="X92" s="11" t="s">
        <v>40</v>
      </c>
      <c r="Y92" s="11">
        <v>6</v>
      </c>
      <c r="Z92" s="11">
        <v>12</v>
      </c>
      <c r="AA92" s="11" t="s">
        <v>41</v>
      </c>
      <c r="AB92" s="11" t="s">
        <v>730</v>
      </c>
      <c r="AD92" s="11"/>
      <c r="AE92" s="10" t="e">
        <v>#N/A</v>
      </c>
      <c r="AF92" s="10" t="e">
        <v>#N/A</v>
      </c>
      <c r="AG92" s="21"/>
    </row>
    <row r="93" spans="1:33" s="10" customFormat="1" ht="13.25" customHeight="1" x14ac:dyDescent="0.15">
      <c r="A93" s="11" t="s">
        <v>31</v>
      </c>
      <c r="B93" s="11" t="s">
        <v>30</v>
      </c>
      <c r="C93" s="11" t="s">
        <v>32</v>
      </c>
      <c r="D93" s="11" t="s">
        <v>33</v>
      </c>
      <c r="E93" s="11" t="s">
        <v>34</v>
      </c>
      <c r="F93" s="11" t="s">
        <v>35</v>
      </c>
      <c r="G93" s="11" t="s">
        <v>35</v>
      </c>
      <c r="I93" s="5" t="str">
        <f t="shared" si="5"/>
        <v>2016-01-01</v>
      </c>
      <c r="J93" s="11" t="s">
        <v>69</v>
      </c>
      <c r="M93" s="10" t="s">
        <v>206</v>
      </c>
      <c r="N93" s="10">
        <v>-1</v>
      </c>
      <c r="O93" s="10">
        <v>0</v>
      </c>
      <c r="P93" t="str">
        <f t="shared" si="6"/>
        <v>HOLD OFF.-1</v>
      </c>
      <c r="Q93" s="10" t="str">
        <f t="shared" si="7"/>
        <v>HOLD OFF.-1.0</v>
      </c>
      <c r="R93" s="11" t="s">
        <v>213</v>
      </c>
      <c r="S93" s="59">
        <v>139631</v>
      </c>
      <c r="T93" s="11" t="s">
        <v>165</v>
      </c>
      <c r="U93" s="11" t="s">
        <v>108</v>
      </c>
      <c r="V93" s="99">
        <f t="shared" si="8"/>
        <v>139631</v>
      </c>
      <c r="W93" s="11" t="s">
        <v>108</v>
      </c>
      <c r="X93" s="11" t="s">
        <v>40</v>
      </c>
      <c r="Y93" s="11">
        <v>6</v>
      </c>
      <c r="Z93" s="11">
        <v>12</v>
      </c>
      <c r="AA93" s="11" t="s">
        <v>41</v>
      </c>
      <c r="AB93" s="11" t="s">
        <v>730</v>
      </c>
      <c r="AD93" s="11"/>
      <c r="AE93" s="10" t="e">
        <v>#N/A</v>
      </c>
      <c r="AF93" s="10" t="e">
        <v>#N/A</v>
      </c>
      <c r="AG93" s="80"/>
    </row>
    <row r="94" spans="1:33" s="10" customFormat="1" ht="13.25" customHeight="1" x14ac:dyDescent="0.15">
      <c r="A94" s="11" t="s">
        <v>31</v>
      </c>
      <c r="B94" s="11" t="s">
        <v>30</v>
      </c>
      <c r="C94" s="11" t="s">
        <v>32</v>
      </c>
      <c r="D94" s="11" t="s">
        <v>33</v>
      </c>
      <c r="E94" s="11" t="s">
        <v>34</v>
      </c>
      <c r="F94" s="11" t="s">
        <v>35</v>
      </c>
      <c r="G94" s="11" t="s">
        <v>35</v>
      </c>
      <c r="I94" s="5" t="str">
        <f t="shared" si="5"/>
        <v>2016-01-01</v>
      </c>
      <c r="J94" s="11" t="s">
        <v>69</v>
      </c>
      <c r="M94" s="10" t="s">
        <v>206</v>
      </c>
      <c r="N94" s="10">
        <v>-1</v>
      </c>
      <c r="O94" s="10">
        <v>0</v>
      </c>
      <c r="P94" t="str">
        <f t="shared" si="6"/>
        <v>HOLD OFF.-1</v>
      </c>
      <c r="Q94" s="10" t="str">
        <f t="shared" si="7"/>
        <v>HOLD OFF.-1.0</v>
      </c>
      <c r="R94" s="11" t="s">
        <v>215</v>
      </c>
      <c r="S94" s="59">
        <v>37638</v>
      </c>
      <c r="T94" s="11" t="s">
        <v>165</v>
      </c>
      <c r="U94" s="11" t="s">
        <v>108</v>
      </c>
      <c r="V94" s="99">
        <f t="shared" si="8"/>
        <v>37638</v>
      </c>
      <c r="W94" s="11" t="s">
        <v>108</v>
      </c>
      <c r="X94" s="11" t="s">
        <v>40</v>
      </c>
      <c r="Y94" s="11">
        <v>6</v>
      </c>
      <c r="Z94" s="11">
        <v>12</v>
      </c>
      <c r="AA94" s="11" t="s">
        <v>41</v>
      </c>
      <c r="AB94" s="11" t="s">
        <v>730</v>
      </c>
      <c r="AD94" s="11"/>
      <c r="AE94" s="10" t="e">
        <v>#N/A</v>
      </c>
      <c r="AF94" s="10" t="e">
        <v>#N/A</v>
      </c>
      <c r="AG94" s="21"/>
    </row>
    <row r="95" spans="1:33" s="10" customFormat="1" ht="13.25" customHeight="1" x14ac:dyDescent="0.15">
      <c r="A95" s="11" t="s">
        <v>31</v>
      </c>
      <c r="B95" s="11" t="s">
        <v>30</v>
      </c>
      <c r="C95" s="11" t="s">
        <v>32</v>
      </c>
      <c r="D95" s="11" t="s">
        <v>33</v>
      </c>
      <c r="E95" s="11" t="s">
        <v>34</v>
      </c>
      <c r="F95" s="11" t="s">
        <v>35</v>
      </c>
      <c r="G95" s="11" t="s">
        <v>35</v>
      </c>
      <c r="I95" s="5" t="str">
        <f t="shared" si="5"/>
        <v>2016-01-01</v>
      </c>
      <c r="J95" s="11" t="s">
        <v>69</v>
      </c>
      <c r="M95" s="10" t="s">
        <v>206</v>
      </c>
      <c r="N95" s="10">
        <v>-1</v>
      </c>
      <c r="O95" s="10">
        <v>0</v>
      </c>
      <c r="P95" t="str">
        <f t="shared" si="6"/>
        <v>HOLD OFF.-1</v>
      </c>
      <c r="Q95" s="10" t="str">
        <f t="shared" si="7"/>
        <v>HOLD OFF.-1.0</v>
      </c>
      <c r="R95" s="11" t="s">
        <v>217</v>
      </c>
      <c r="S95" s="59">
        <v>20242</v>
      </c>
      <c r="T95" s="11" t="s">
        <v>165</v>
      </c>
      <c r="U95" s="11" t="s">
        <v>108</v>
      </c>
      <c r="V95" s="99">
        <f t="shared" si="8"/>
        <v>20242</v>
      </c>
      <c r="W95" s="11" t="s">
        <v>108</v>
      </c>
      <c r="X95" s="11" t="s">
        <v>40</v>
      </c>
      <c r="Y95" s="11">
        <v>6</v>
      </c>
      <c r="Z95" s="11">
        <v>12</v>
      </c>
      <c r="AA95" s="11" t="s">
        <v>41</v>
      </c>
      <c r="AB95" s="11" t="s">
        <v>730</v>
      </c>
      <c r="AD95" s="11"/>
      <c r="AE95" s="10" t="e">
        <v>#N/A</v>
      </c>
      <c r="AF95" s="10" t="e">
        <v>#N/A</v>
      </c>
      <c r="AG95" s="21"/>
    </row>
    <row r="96" spans="1:33" s="10" customFormat="1" ht="13.25" customHeight="1" x14ac:dyDescent="0.15">
      <c r="A96" s="11" t="s">
        <v>31</v>
      </c>
      <c r="B96" s="11" t="s">
        <v>30</v>
      </c>
      <c r="C96" s="11" t="s">
        <v>32</v>
      </c>
      <c r="D96" s="11" t="s">
        <v>33</v>
      </c>
      <c r="E96" s="11" t="s">
        <v>34</v>
      </c>
      <c r="F96" s="11" t="s">
        <v>35</v>
      </c>
      <c r="G96" s="11" t="s">
        <v>35</v>
      </c>
      <c r="I96" s="5" t="str">
        <f t="shared" si="5"/>
        <v>2016-01-01</v>
      </c>
      <c r="J96" s="11" t="s">
        <v>69</v>
      </c>
      <c r="M96" s="10" t="s">
        <v>206</v>
      </c>
      <c r="N96" s="10">
        <v>-1</v>
      </c>
      <c r="O96" s="10">
        <v>0</v>
      </c>
      <c r="P96" t="str">
        <f t="shared" si="6"/>
        <v>HOLD OFF.-1</v>
      </c>
      <c r="Q96" s="10" t="str">
        <f t="shared" si="7"/>
        <v>HOLD OFF.-1.0</v>
      </c>
      <c r="R96" s="11" t="s">
        <v>214</v>
      </c>
      <c r="S96" s="59">
        <v>47853</v>
      </c>
      <c r="T96" s="11" t="s">
        <v>165</v>
      </c>
      <c r="U96" s="11" t="s">
        <v>108</v>
      </c>
      <c r="V96" s="99">
        <f t="shared" si="8"/>
        <v>47853</v>
      </c>
      <c r="W96" s="11" t="s">
        <v>108</v>
      </c>
      <c r="X96" s="11" t="s">
        <v>40</v>
      </c>
      <c r="Y96" s="11">
        <v>6</v>
      </c>
      <c r="Z96" s="11">
        <v>12</v>
      </c>
      <c r="AA96" s="11" t="s">
        <v>41</v>
      </c>
      <c r="AB96" s="11" t="s">
        <v>730</v>
      </c>
      <c r="AD96" s="11"/>
      <c r="AE96" s="10" t="e">
        <v>#N/A</v>
      </c>
      <c r="AF96" s="10" t="e">
        <v>#N/A</v>
      </c>
      <c r="AG96" s="82"/>
    </row>
    <row r="97" spans="1:33" s="10" customFormat="1" ht="13.25" customHeight="1" x14ac:dyDescent="0.15">
      <c r="A97" s="11" t="s">
        <v>31</v>
      </c>
      <c r="B97" s="11" t="s">
        <v>30</v>
      </c>
      <c r="C97" s="11" t="s">
        <v>32</v>
      </c>
      <c r="D97" s="11" t="s">
        <v>33</v>
      </c>
      <c r="E97" s="11" t="s">
        <v>34</v>
      </c>
      <c r="F97" s="11" t="s">
        <v>35</v>
      </c>
      <c r="G97" s="11" t="s">
        <v>35</v>
      </c>
      <c r="I97" s="5" t="str">
        <f t="shared" si="5"/>
        <v>2016-01-01</v>
      </c>
      <c r="J97" s="11" t="s">
        <v>69</v>
      </c>
      <c r="M97" s="10" t="s">
        <v>206</v>
      </c>
      <c r="N97" s="10">
        <v>-1</v>
      </c>
      <c r="O97" s="10">
        <v>0</v>
      </c>
      <c r="P97" t="str">
        <f t="shared" si="6"/>
        <v>HOLD OFF.-1</v>
      </c>
      <c r="Q97" s="10" t="str">
        <f t="shared" si="7"/>
        <v>HOLD OFF.-1.0</v>
      </c>
      <c r="R97" s="11" t="s">
        <v>212</v>
      </c>
      <c r="S97" s="59">
        <v>111283</v>
      </c>
      <c r="T97" s="11" t="s">
        <v>165</v>
      </c>
      <c r="U97" s="11" t="s">
        <v>108</v>
      </c>
      <c r="V97" s="99">
        <f t="shared" si="8"/>
        <v>111283</v>
      </c>
      <c r="W97" s="11" t="s">
        <v>108</v>
      </c>
      <c r="X97" s="11" t="s">
        <v>40</v>
      </c>
      <c r="Y97" s="11">
        <v>6</v>
      </c>
      <c r="Z97" s="11">
        <v>12</v>
      </c>
      <c r="AA97" s="11" t="s">
        <v>41</v>
      </c>
      <c r="AB97" s="11" t="s">
        <v>730</v>
      </c>
      <c r="AD97" s="11"/>
      <c r="AE97" s="10" t="e">
        <v>#N/A</v>
      </c>
      <c r="AF97" s="10" t="e">
        <v>#N/A</v>
      </c>
      <c r="AG97" s="81"/>
    </row>
    <row r="98" spans="1:33" s="10" customFormat="1" ht="13.25" customHeight="1" x14ac:dyDescent="0.15">
      <c r="A98" s="11" t="s">
        <v>31</v>
      </c>
      <c r="B98" s="11" t="s">
        <v>30</v>
      </c>
      <c r="C98" s="11" t="s">
        <v>32</v>
      </c>
      <c r="D98" s="11" t="s">
        <v>33</v>
      </c>
      <c r="E98" s="11" t="s">
        <v>34</v>
      </c>
      <c r="F98" s="11" t="s">
        <v>35</v>
      </c>
      <c r="G98" s="11" t="s">
        <v>35</v>
      </c>
      <c r="I98" s="5" t="str">
        <f t="shared" si="5"/>
        <v>2016-01-01</v>
      </c>
      <c r="J98" s="11" t="s">
        <v>69</v>
      </c>
      <c r="M98" s="10" t="s">
        <v>206</v>
      </c>
      <c r="N98" s="10">
        <v>-1</v>
      </c>
      <c r="O98" s="10">
        <v>0</v>
      </c>
      <c r="P98" t="str">
        <f t="shared" si="6"/>
        <v>HOLD OFF.-1</v>
      </c>
      <c r="Q98" s="10" t="str">
        <f t="shared" si="7"/>
        <v>HOLD OFF.-1.0</v>
      </c>
      <c r="R98" s="11" t="s">
        <v>218</v>
      </c>
      <c r="S98" s="59">
        <v>410000</v>
      </c>
      <c r="U98" s="11" t="s">
        <v>108</v>
      </c>
      <c r="V98" s="99">
        <f t="shared" si="8"/>
        <v>410000</v>
      </c>
      <c r="W98" s="11" t="s">
        <v>108</v>
      </c>
      <c r="X98" s="11" t="s">
        <v>40</v>
      </c>
      <c r="Y98" s="11">
        <v>6</v>
      </c>
      <c r="Z98" s="11">
        <v>12</v>
      </c>
      <c r="AA98" s="11" t="s">
        <v>41</v>
      </c>
      <c r="AB98" s="11" t="s">
        <v>730</v>
      </c>
      <c r="AD98" s="11"/>
      <c r="AE98" s="10" t="e">
        <v>#N/A</v>
      </c>
      <c r="AF98" s="10" t="e">
        <v>#N/A</v>
      </c>
      <c r="AG98" s="80"/>
    </row>
    <row r="99" spans="1:33" s="10" customFormat="1" ht="13.25" customHeight="1" x14ac:dyDescent="0.15">
      <c r="A99" s="11" t="s">
        <v>31</v>
      </c>
      <c r="B99" s="11" t="s">
        <v>30</v>
      </c>
      <c r="C99" s="11" t="s">
        <v>32</v>
      </c>
      <c r="D99" s="11" t="s">
        <v>33</v>
      </c>
      <c r="E99" s="11" t="s">
        <v>34</v>
      </c>
      <c r="F99" s="11" t="s">
        <v>35</v>
      </c>
      <c r="G99" s="11" t="s">
        <v>35</v>
      </c>
      <c r="I99" s="5" t="str">
        <f t="shared" si="5"/>
        <v>2016-01-01</v>
      </c>
      <c r="J99" s="11" t="s">
        <v>69</v>
      </c>
      <c r="M99" s="10" t="s">
        <v>123</v>
      </c>
      <c r="N99" s="10">
        <v>-1</v>
      </c>
      <c r="O99" s="10">
        <v>0</v>
      </c>
      <c r="P99" t="str">
        <f t="shared" si="6"/>
        <v>OE.-1</v>
      </c>
      <c r="Q99" s="10" t="str">
        <f t="shared" si="7"/>
        <v>OE.-1.0</v>
      </c>
      <c r="R99" s="11" t="s">
        <v>122</v>
      </c>
      <c r="S99" s="59">
        <v>1602</v>
      </c>
      <c r="U99" s="11" t="s">
        <v>784</v>
      </c>
      <c r="V99" s="99"/>
      <c r="W99" s="11"/>
      <c r="X99" s="11" t="s">
        <v>40</v>
      </c>
      <c r="Y99" s="11">
        <v>2</v>
      </c>
      <c r="Z99" s="11">
        <v>10</v>
      </c>
      <c r="AA99" s="11" t="s">
        <v>41</v>
      </c>
      <c r="AB99" s="11" t="s">
        <v>730</v>
      </c>
      <c r="AD99" s="11"/>
      <c r="AE99" s="10" t="e">
        <v>#N/A</v>
      </c>
      <c r="AF99" s="10" t="e">
        <v>#N/A</v>
      </c>
      <c r="AG99" s="21"/>
    </row>
    <row r="100" spans="1:33" s="10" customFormat="1" ht="13.25" customHeight="1" x14ac:dyDescent="0.15">
      <c r="A100" s="11" t="s">
        <v>31</v>
      </c>
      <c r="B100" s="11" t="s">
        <v>30</v>
      </c>
      <c r="C100" s="11" t="s">
        <v>32</v>
      </c>
      <c r="D100" s="11" t="s">
        <v>33</v>
      </c>
      <c r="E100" s="11" t="s">
        <v>34</v>
      </c>
      <c r="F100" s="11" t="s">
        <v>35</v>
      </c>
      <c r="G100" s="11" t="s">
        <v>35</v>
      </c>
      <c r="I100" s="5" t="str">
        <f t="shared" si="5"/>
        <v>2016-01-01</v>
      </c>
      <c r="J100" s="11" t="s">
        <v>69</v>
      </c>
      <c r="M100" s="10" t="s">
        <v>123</v>
      </c>
      <c r="N100" s="10">
        <v>-1</v>
      </c>
      <c r="O100" s="10">
        <v>0</v>
      </c>
      <c r="P100" t="str">
        <f t="shared" si="6"/>
        <v>OE.-1</v>
      </c>
      <c r="Q100" s="10" t="str">
        <f t="shared" si="7"/>
        <v>OE.-1.0</v>
      </c>
      <c r="R100" s="11" t="s">
        <v>134</v>
      </c>
      <c r="S100" s="59">
        <v>1376</v>
      </c>
      <c r="U100" s="11" t="s">
        <v>784</v>
      </c>
      <c r="V100" s="99"/>
      <c r="W100" s="11"/>
      <c r="X100" s="11" t="s">
        <v>40</v>
      </c>
      <c r="Y100" s="11">
        <v>2</v>
      </c>
      <c r="Z100" s="11">
        <v>10</v>
      </c>
      <c r="AA100" s="11" t="s">
        <v>41</v>
      </c>
      <c r="AB100" s="11" t="s">
        <v>730</v>
      </c>
      <c r="AD100" s="11"/>
      <c r="AE100" s="10" t="e">
        <v>#N/A</v>
      </c>
      <c r="AF100" s="10" t="e">
        <v>#N/A</v>
      </c>
      <c r="AG100" s="21"/>
    </row>
    <row r="101" spans="1:33" s="10" customFormat="1" ht="13.25" customHeight="1" x14ac:dyDescent="0.15">
      <c r="A101" s="11" t="s">
        <v>31</v>
      </c>
      <c r="B101" s="11" t="s">
        <v>30</v>
      </c>
      <c r="C101" s="11" t="s">
        <v>32</v>
      </c>
      <c r="D101" s="11" t="s">
        <v>33</v>
      </c>
      <c r="E101" s="11" t="s">
        <v>34</v>
      </c>
      <c r="F101" s="11" t="s">
        <v>35</v>
      </c>
      <c r="G101" s="11" t="s">
        <v>35</v>
      </c>
      <c r="I101" s="5" t="str">
        <f t="shared" si="5"/>
        <v>2016-01-01</v>
      </c>
      <c r="J101" s="11" t="s">
        <v>69</v>
      </c>
      <c r="M101" s="10" t="s">
        <v>123</v>
      </c>
      <c r="N101" s="10">
        <v>1</v>
      </c>
      <c r="O101" s="10">
        <v>1</v>
      </c>
      <c r="P101" t="str">
        <f t="shared" si="6"/>
        <v>OE.1</v>
      </c>
      <c r="Q101" s="10" t="str">
        <f t="shared" si="7"/>
        <v>OE.1.1</v>
      </c>
      <c r="R101" s="11" t="s">
        <v>128</v>
      </c>
      <c r="S101" s="59">
        <v>342</v>
      </c>
      <c r="U101" s="11" t="s">
        <v>784</v>
      </c>
      <c r="V101" s="99"/>
      <c r="W101" s="11"/>
      <c r="X101" s="11" t="s">
        <v>40</v>
      </c>
      <c r="Y101" s="11">
        <v>2</v>
      </c>
      <c r="Z101" s="11">
        <v>10</v>
      </c>
      <c r="AA101" s="11" t="s">
        <v>41</v>
      </c>
      <c r="AB101" s="11" t="s">
        <v>730</v>
      </c>
      <c r="AD101" s="11"/>
      <c r="AE101" s="10" t="e">
        <v>#N/A</v>
      </c>
      <c r="AF101" s="10" t="e">
        <v>#N/A</v>
      </c>
      <c r="AG101" s="21"/>
    </row>
    <row r="102" spans="1:33" s="10" customFormat="1" ht="13.25" customHeight="1" x14ac:dyDescent="0.15">
      <c r="A102" s="11" t="s">
        <v>31</v>
      </c>
      <c r="B102" s="11" t="s">
        <v>30</v>
      </c>
      <c r="C102" s="11" t="s">
        <v>32</v>
      </c>
      <c r="D102" s="11" t="s">
        <v>33</v>
      </c>
      <c r="E102" s="11" t="s">
        <v>34</v>
      </c>
      <c r="F102" s="11" t="s">
        <v>35</v>
      </c>
      <c r="G102" s="11" t="s">
        <v>35</v>
      </c>
      <c r="I102" s="5" t="str">
        <f t="shared" si="5"/>
        <v>2016-01-01</v>
      </c>
      <c r="J102" s="11" t="s">
        <v>69</v>
      </c>
      <c r="M102" s="10" t="s">
        <v>123</v>
      </c>
      <c r="N102" s="10">
        <v>1</v>
      </c>
      <c r="O102" s="10">
        <v>2</v>
      </c>
      <c r="P102" t="str">
        <f t="shared" si="6"/>
        <v>OE.1</v>
      </c>
      <c r="Q102" s="10" t="str">
        <f t="shared" si="7"/>
        <v>OE.1.2</v>
      </c>
      <c r="R102" s="11" t="s">
        <v>132</v>
      </c>
      <c r="S102" s="59">
        <v>1405</v>
      </c>
      <c r="U102" s="11" t="s">
        <v>784</v>
      </c>
      <c r="V102" s="99"/>
      <c r="W102" s="11"/>
      <c r="X102" s="11" t="s">
        <v>40</v>
      </c>
      <c r="Y102" s="11">
        <v>2</v>
      </c>
      <c r="Z102" s="11">
        <v>10</v>
      </c>
      <c r="AA102" s="11" t="s">
        <v>41</v>
      </c>
      <c r="AB102" s="11" t="s">
        <v>730</v>
      </c>
      <c r="AD102" s="11"/>
      <c r="AE102" s="10" t="e">
        <v>#N/A</v>
      </c>
      <c r="AF102" s="10" t="e">
        <v>#N/A</v>
      </c>
      <c r="AG102" s="21"/>
    </row>
    <row r="103" spans="1:33" s="10" customFormat="1" ht="13.25" customHeight="1" x14ac:dyDescent="0.15">
      <c r="A103" s="11" t="s">
        <v>31</v>
      </c>
      <c r="B103" s="11" t="s">
        <v>30</v>
      </c>
      <c r="C103" s="11" t="s">
        <v>32</v>
      </c>
      <c r="D103" s="11" t="s">
        <v>33</v>
      </c>
      <c r="E103" s="11" t="s">
        <v>34</v>
      </c>
      <c r="F103" s="11" t="s">
        <v>35</v>
      </c>
      <c r="G103" s="11" t="s">
        <v>35</v>
      </c>
      <c r="I103" s="5" t="str">
        <f t="shared" si="5"/>
        <v>2016-01-01</v>
      </c>
      <c r="J103" s="11" t="s">
        <v>69</v>
      </c>
      <c r="M103" s="10" t="s">
        <v>123</v>
      </c>
      <c r="N103" s="10">
        <v>4</v>
      </c>
      <c r="O103" s="10">
        <v>1</v>
      </c>
      <c r="P103" t="str">
        <f t="shared" si="6"/>
        <v>OE.4</v>
      </c>
      <c r="Q103" s="10" t="str">
        <f t="shared" si="7"/>
        <v>OE.4.1</v>
      </c>
      <c r="R103" s="11" t="s">
        <v>126</v>
      </c>
      <c r="S103" s="59">
        <v>11236</v>
      </c>
      <c r="U103" s="11" t="s">
        <v>784</v>
      </c>
      <c r="V103" s="99"/>
      <c r="W103" s="11"/>
      <c r="X103" s="11" t="s">
        <v>40</v>
      </c>
      <c r="Y103" s="11">
        <v>2</v>
      </c>
      <c r="Z103" s="11">
        <v>10</v>
      </c>
      <c r="AA103" s="11" t="s">
        <v>41</v>
      </c>
      <c r="AB103" s="11" t="s">
        <v>730</v>
      </c>
      <c r="AD103" s="11"/>
      <c r="AE103" s="10" t="e">
        <v>#N/A</v>
      </c>
      <c r="AF103" s="10" t="e">
        <v>#N/A</v>
      </c>
      <c r="AG103" s="21"/>
    </row>
    <row r="104" spans="1:33" s="10" customFormat="1" ht="13.25" customHeight="1" x14ac:dyDescent="0.15">
      <c r="A104" s="11" t="s">
        <v>31</v>
      </c>
      <c r="B104" s="11" t="s">
        <v>30</v>
      </c>
      <c r="C104" s="11" t="s">
        <v>32</v>
      </c>
      <c r="D104" s="11" t="s">
        <v>33</v>
      </c>
      <c r="E104" s="11" t="s">
        <v>34</v>
      </c>
      <c r="F104" s="11" t="s">
        <v>35</v>
      </c>
      <c r="G104" s="11" t="s">
        <v>35</v>
      </c>
      <c r="I104" s="5" t="str">
        <f t="shared" si="5"/>
        <v>2016-01-01</v>
      </c>
      <c r="J104" s="11" t="s">
        <v>69</v>
      </c>
      <c r="M104" s="10" t="s">
        <v>123</v>
      </c>
      <c r="N104" s="10">
        <v>4</v>
      </c>
      <c r="O104" s="10">
        <v>2</v>
      </c>
      <c r="P104" t="str">
        <f t="shared" si="6"/>
        <v>OE.4</v>
      </c>
      <c r="Q104" s="10" t="str">
        <f t="shared" si="7"/>
        <v>OE.4.2</v>
      </c>
      <c r="R104" s="11" t="s">
        <v>130</v>
      </c>
      <c r="S104" s="59">
        <v>5886</v>
      </c>
      <c r="U104" s="11" t="s">
        <v>784</v>
      </c>
      <c r="V104" s="99"/>
      <c r="W104" s="11"/>
      <c r="X104" s="11" t="s">
        <v>40</v>
      </c>
      <c r="Y104" s="11">
        <v>2</v>
      </c>
      <c r="Z104" s="11">
        <v>10</v>
      </c>
      <c r="AA104" s="11" t="s">
        <v>41</v>
      </c>
      <c r="AB104" s="11" t="s">
        <v>730</v>
      </c>
      <c r="AD104" s="11"/>
      <c r="AE104" s="10" t="e">
        <v>#N/A</v>
      </c>
      <c r="AF104" s="10" t="e">
        <v>#N/A</v>
      </c>
      <c r="AG104" s="21"/>
    </row>
    <row r="105" spans="1:33" s="10" customFormat="1" ht="13.25" customHeight="1" x14ac:dyDescent="0.15">
      <c r="A105" s="11" t="s">
        <v>31</v>
      </c>
      <c r="B105" s="11" t="s">
        <v>30</v>
      </c>
      <c r="C105" s="11" t="s">
        <v>32</v>
      </c>
      <c r="D105" s="11" t="s">
        <v>33</v>
      </c>
      <c r="E105" s="11" t="s">
        <v>34</v>
      </c>
      <c r="F105" s="11" t="s">
        <v>35</v>
      </c>
      <c r="G105" s="11" t="s">
        <v>35</v>
      </c>
      <c r="H105" s="11" t="s">
        <v>76</v>
      </c>
      <c r="I105" s="5" t="str">
        <f t="shared" si="5"/>
        <v>2016-01-01</v>
      </c>
      <c r="J105" s="11" t="s">
        <v>69</v>
      </c>
      <c r="M105" s="10" t="s">
        <v>221</v>
      </c>
      <c r="N105" s="10">
        <v>1</v>
      </c>
      <c r="O105" s="10">
        <v>0</v>
      </c>
      <c r="P105" t="str">
        <f t="shared" si="6"/>
        <v>WR.1</v>
      </c>
      <c r="Q105" s="10" t="str">
        <f t="shared" si="7"/>
        <v>WR.1.0</v>
      </c>
      <c r="R105" s="11" t="s">
        <v>243</v>
      </c>
      <c r="S105" s="59">
        <v>1021132</v>
      </c>
      <c r="U105" s="11" t="s">
        <v>222</v>
      </c>
      <c r="V105" s="100">
        <f t="shared" ref="V105:V134" si="9">S105/1000</f>
        <v>1021.1319999999999</v>
      </c>
      <c r="W105" s="11" t="s">
        <v>782</v>
      </c>
      <c r="X105" s="11" t="s">
        <v>40</v>
      </c>
      <c r="Y105" s="11">
        <v>7</v>
      </c>
      <c r="Z105" s="11">
        <v>13</v>
      </c>
      <c r="AA105" s="11" t="s">
        <v>41</v>
      </c>
      <c r="AB105" s="11" t="s">
        <v>730</v>
      </c>
      <c r="AD105" s="11"/>
      <c r="AE105" s="10" t="e">
        <v>#N/A</v>
      </c>
      <c r="AF105" s="10" t="e">
        <v>#N/A</v>
      </c>
      <c r="AG105" s="80"/>
    </row>
    <row r="106" spans="1:33" s="10" customFormat="1" ht="13.25" customHeight="1" x14ac:dyDescent="0.15">
      <c r="A106" s="11" t="s">
        <v>31</v>
      </c>
      <c r="B106" s="11" t="s">
        <v>30</v>
      </c>
      <c r="C106" s="11" t="s">
        <v>32</v>
      </c>
      <c r="D106" s="11" t="s">
        <v>33</v>
      </c>
      <c r="E106" s="11" t="s">
        <v>34</v>
      </c>
      <c r="F106" s="11" t="s">
        <v>35</v>
      </c>
      <c r="G106" s="11" t="s">
        <v>35</v>
      </c>
      <c r="H106" s="11" t="s">
        <v>78</v>
      </c>
      <c r="I106" s="5" t="str">
        <f t="shared" si="5"/>
        <v>2016-01-01</v>
      </c>
      <c r="J106" s="11" t="s">
        <v>69</v>
      </c>
      <c r="M106" s="10" t="s">
        <v>221</v>
      </c>
      <c r="N106" s="10">
        <v>1</v>
      </c>
      <c r="O106" s="10">
        <v>0</v>
      </c>
      <c r="P106" t="str">
        <f t="shared" si="6"/>
        <v>WR.1</v>
      </c>
      <c r="Q106" s="10" t="str">
        <f t="shared" si="7"/>
        <v>WR.1.0</v>
      </c>
      <c r="R106" s="11" t="s">
        <v>244</v>
      </c>
      <c r="S106" s="59">
        <v>760582</v>
      </c>
      <c r="U106" s="11" t="s">
        <v>222</v>
      </c>
      <c r="V106" s="100">
        <f t="shared" si="9"/>
        <v>760.58199999999999</v>
      </c>
      <c r="W106" s="11" t="s">
        <v>782</v>
      </c>
      <c r="X106" s="11" t="s">
        <v>40</v>
      </c>
      <c r="Y106" s="11">
        <v>7</v>
      </c>
      <c r="Z106" s="11">
        <v>13</v>
      </c>
      <c r="AA106" s="11" t="s">
        <v>41</v>
      </c>
      <c r="AB106" s="11" t="s">
        <v>730</v>
      </c>
      <c r="AD106" s="11"/>
      <c r="AE106" s="10" t="e">
        <v>#N/A</v>
      </c>
      <c r="AF106" s="10" t="e">
        <v>#N/A</v>
      </c>
      <c r="AG106" s="81"/>
    </row>
    <row r="107" spans="1:33" s="10" customFormat="1" ht="13.25" customHeight="1" x14ac:dyDescent="0.15">
      <c r="A107" s="11" t="s">
        <v>31</v>
      </c>
      <c r="B107" s="11" t="s">
        <v>30</v>
      </c>
      <c r="C107" s="11" t="s">
        <v>32</v>
      </c>
      <c r="D107" s="11" t="s">
        <v>33</v>
      </c>
      <c r="E107" s="11" t="s">
        <v>34</v>
      </c>
      <c r="F107" s="11" t="s">
        <v>35</v>
      </c>
      <c r="G107" s="11" t="s">
        <v>35</v>
      </c>
      <c r="H107" s="11" t="s">
        <v>80</v>
      </c>
      <c r="I107" s="5" t="str">
        <f t="shared" si="5"/>
        <v>2016-01-01</v>
      </c>
      <c r="J107" s="11" t="s">
        <v>69</v>
      </c>
      <c r="M107" s="10" t="s">
        <v>221</v>
      </c>
      <c r="N107" s="10">
        <v>1</v>
      </c>
      <c r="O107" s="10">
        <v>0</v>
      </c>
      <c r="P107" t="str">
        <f t="shared" si="6"/>
        <v>WR.1</v>
      </c>
      <c r="Q107" s="10" t="str">
        <f t="shared" si="7"/>
        <v>WR.1.0</v>
      </c>
      <c r="R107" s="11" t="s">
        <v>245</v>
      </c>
      <c r="S107" s="59">
        <v>115667</v>
      </c>
      <c r="U107" s="11" t="s">
        <v>222</v>
      </c>
      <c r="V107" s="100">
        <f t="shared" si="9"/>
        <v>115.667</v>
      </c>
      <c r="W107" s="11" t="s">
        <v>782</v>
      </c>
      <c r="X107" s="11" t="s">
        <v>40</v>
      </c>
      <c r="Y107" s="11">
        <v>7</v>
      </c>
      <c r="Z107" s="11">
        <v>13</v>
      </c>
      <c r="AA107" s="11" t="s">
        <v>41</v>
      </c>
      <c r="AB107" s="11" t="s">
        <v>730</v>
      </c>
      <c r="AD107" s="11"/>
      <c r="AE107" s="10" t="e">
        <v>#N/A</v>
      </c>
      <c r="AF107" s="10" t="e">
        <v>#N/A</v>
      </c>
      <c r="AG107" s="81"/>
    </row>
    <row r="108" spans="1:33" s="10" customFormat="1" ht="13.25" customHeight="1" x14ac:dyDescent="0.15">
      <c r="A108" s="11" t="s">
        <v>31</v>
      </c>
      <c r="B108" s="11" t="s">
        <v>30</v>
      </c>
      <c r="C108" s="11" t="s">
        <v>32</v>
      </c>
      <c r="D108" s="11" t="s">
        <v>33</v>
      </c>
      <c r="E108" s="11" t="s">
        <v>34</v>
      </c>
      <c r="F108" s="11" t="s">
        <v>35</v>
      </c>
      <c r="G108" s="11" t="s">
        <v>35</v>
      </c>
      <c r="H108" s="11" t="s">
        <v>95</v>
      </c>
      <c r="I108" s="5" t="str">
        <f t="shared" si="5"/>
        <v>2016-01-01</v>
      </c>
      <c r="J108" s="11" t="s">
        <v>69</v>
      </c>
      <c r="M108" s="10" t="s">
        <v>221</v>
      </c>
      <c r="N108" s="10">
        <v>1</v>
      </c>
      <c r="O108" s="10">
        <v>0</v>
      </c>
      <c r="P108" t="str">
        <f t="shared" si="6"/>
        <v>WR.1</v>
      </c>
      <c r="Q108" s="10" t="str">
        <f t="shared" si="7"/>
        <v>WR.1.0</v>
      </c>
      <c r="R108" s="11" t="s">
        <v>246</v>
      </c>
      <c r="S108" s="59">
        <v>2860006</v>
      </c>
      <c r="U108" s="11" t="s">
        <v>222</v>
      </c>
      <c r="V108" s="100">
        <f t="shared" si="9"/>
        <v>2860.0059999999999</v>
      </c>
      <c r="W108" s="11" t="s">
        <v>782</v>
      </c>
      <c r="X108" s="11" t="s">
        <v>40</v>
      </c>
      <c r="Y108" s="11">
        <v>7</v>
      </c>
      <c r="Z108" s="11">
        <v>13</v>
      </c>
      <c r="AA108" s="11" t="s">
        <v>41</v>
      </c>
      <c r="AB108" s="11" t="s">
        <v>730</v>
      </c>
      <c r="AD108" s="11"/>
      <c r="AE108" s="10" t="e">
        <v>#N/A</v>
      </c>
      <c r="AF108" s="10" t="e">
        <v>#N/A</v>
      </c>
      <c r="AG108" s="82"/>
    </row>
    <row r="109" spans="1:33" s="10" customFormat="1" ht="13.25" customHeight="1" x14ac:dyDescent="0.15">
      <c r="A109" s="11" t="s">
        <v>31</v>
      </c>
      <c r="B109" s="11" t="s">
        <v>30</v>
      </c>
      <c r="C109" s="11" t="s">
        <v>32</v>
      </c>
      <c r="D109" s="11" t="s">
        <v>33</v>
      </c>
      <c r="E109" s="11" t="s">
        <v>34</v>
      </c>
      <c r="F109" s="11" t="s">
        <v>35</v>
      </c>
      <c r="G109" s="11" t="s">
        <v>35</v>
      </c>
      <c r="H109" s="11" t="s">
        <v>71</v>
      </c>
      <c r="I109" s="5" t="str">
        <f t="shared" si="5"/>
        <v>2016-01-01</v>
      </c>
      <c r="J109" s="11" t="s">
        <v>69</v>
      </c>
      <c r="M109" s="10" t="s">
        <v>221</v>
      </c>
      <c r="N109" s="10">
        <v>1</v>
      </c>
      <c r="O109" s="10">
        <v>0</v>
      </c>
      <c r="P109" t="str">
        <f t="shared" si="6"/>
        <v>WR.1</v>
      </c>
      <c r="Q109" s="10" t="str">
        <f t="shared" si="7"/>
        <v>WR.1.0</v>
      </c>
      <c r="R109" s="11" t="s">
        <v>230</v>
      </c>
      <c r="S109" s="59">
        <v>4757387</v>
      </c>
      <c r="U109" s="11" t="s">
        <v>222</v>
      </c>
      <c r="V109" s="100">
        <f t="shared" si="9"/>
        <v>4757.3869999999997</v>
      </c>
      <c r="W109" s="11" t="s">
        <v>782</v>
      </c>
      <c r="X109" s="11" t="s">
        <v>40</v>
      </c>
      <c r="Y109" s="11">
        <v>7</v>
      </c>
      <c r="Z109" s="11">
        <v>13</v>
      </c>
      <c r="AA109" s="11" t="s">
        <v>41</v>
      </c>
      <c r="AB109" s="11" t="s">
        <v>730</v>
      </c>
      <c r="AD109" s="11"/>
      <c r="AE109" s="10" t="e">
        <v>#N/A</v>
      </c>
      <c r="AF109" s="10" t="e">
        <v>#N/A</v>
      </c>
      <c r="AG109" s="80"/>
    </row>
    <row r="110" spans="1:33" s="5" customFormat="1" ht="13.25" customHeight="1" x14ac:dyDescent="0.15">
      <c r="A110" s="11" t="s">
        <v>31</v>
      </c>
      <c r="B110" s="11" t="s">
        <v>30</v>
      </c>
      <c r="C110" s="11" t="s">
        <v>32</v>
      </c>
      <c r="D110" s="11" t="s">
        <v>33</v>
      </c>
      <c r="E110" s="11" t="s">
        <v>34</v>
      </c>
      <c r="F110" s="11" t="s">
        <v>35</v>
      </c>
      <c r="G110" s="11" t="s">
        <v>35</v>
      </c>
      <c r="H110" s="11"/>
      <c r="I110" s="5" t="str">
        <f t="shared" si="5"/>
        <v>2016-01-01</v>
      </c>
      <c r="J110" s="11" t="s">
        <v>69</v>
      </c>
      <c r="K110" s="10"/>
      <c r="L110" s="10"/>
      <c r="M110" s="10" t="s">
        <v>221</v>
      </c>
      <c r="N110" s="10">
        <v>1</v>
      </c>
      <c r="O110" s="10">
        <v>0</v>
      </c>
      <c r="P110" t="str">
        <f t="shared" si="6"/>
        <v>WR.1</v>
      </c>
      <c r="Q110" s="10" t="str">
        <f t="shared" si="7"/>
        <v>WR.1.0</v>
      </c>
      <c r="R110" s="11" t="s">
        <v>236</v>
      </c>
      <c r="S110" s="59">
        <v>45663</v>
      </c>
      <c r="T110" s="10"/>
      <c r="U110" s="11" t="s">
        <v>222</v>
      </c>
      <c r="V110" s="100">
        <f t="shared" si="9"/>
        <v>45.662999999999997</v>
      </c>
      <c r="W110" s="11" t="s">
        <v>782</v>
      </c>
      <c r="X110" s="11" t="s">
        <v>40</v>
      </c>
      <c r="Y110" s="11">
        <v>7</v>
      </c>
      <c r="Z110" s="11">
        <v>13</v>
      </c>
      <c r="AA110" s="11" t="s">
        <v>41</v>
      </c>
      <c r="AB110" s="11" t="s">
        <v>730</v>
      </c>
      <c r="AC110" s="10"/>
      <c r="AD110" s="11"/>
      <c r="AE110" s="10" t="e">
        <v>#N/A</v>
      </c>
      <c r="AF110" s="10" t="e">
        <v>#N/A</v>
      </c>
      <c r="AG110" s="21"/>
    </row>
    <row r="111" spans="1:33" s="5" customFormat="1" ht="13.25" customHeight="1" x14ac:dyDescent="0.15">
      <c r="A111" s="11" t="s">
        <v>31</v>
      </c>
      <c r="B111" s="11" t="s">
        <v>30</v>
      </c>
      <c r="C111" s="11" t="s">
        <v>32</v>
      </c>
      <c r="D111" s="11" t="s">
        <v>33</v>
      </c>
      <c r="E111" s="11" t="s">
        <v>34</v>
      </c>
      <c r="F111" s="11" t="s">
        <v>35</v>
      </c>
      <c r="G111" s="11" t="s">
        <v>35</v>
      </c>
      <c r="H111" s="11"/>
      <c r="I111" s="5" t="str">
        <f t="shared" si="5"/>
        <v>2016-01-01</v>
      </c>
      <c r="J111" s="11" t="s">
        <v>69</v>
      </c>
      <c r="K111" s="10"/>
      <c r="L111" s="10"/>
      <c r="M111" s="10" t="s">
        <v>221</v>
      </c>
      <c r="N111" s="10">
        <v>1</v>
      </c>
      <c r="O111" s="10">
        <v>0</v>
      </c>
      <c r="P111" t="str">
        <f t="shared" si="6"/>
        <v>WR.1</v>
      </c>
      <c r="Q111" s="10" t="str">
        <f t="shared" si="7"/>
        <v>WR.1.0</v>
      </c>
      <c r="R111" s="11" t="s">
        <v>232</v>
      </c>
      <c r="S111" s="59">
        <v>4698116</v>
      </c>
      <c r="T111" s="10"/>
      <c r="U111" s="11" t="s">
        <v>222</v>
      </c>
      <c r="V111" s="100">
        <f t="shared" si="9"/>
        <v>4698.116</v>
      </c>
      <c r="W111" s="11" t="s">
        <v>782</v>
      </c>
      <c r="X111" s="11" t="s">
        <v>40</v>
      </c>
      <c r="Y111" s="11">
        <v>7</v>
      </c>
      <c r="Z111" s="11">
        <v>13</v>
      </c>
      <c r="AA111" s="11" t="s">
        <v>41</v>
      </c>
      <c r="AB111" s="11" t="s">
        <v>730</v>
      </c>
      <c r="AC111" s="10"/>
      <c r="AD111" s="11"/>
      <c r="AE111" s="10" t="e">
        <v>#N/A</v>
      </c>
      <c r="AF111" s="10" t="e">
        <v>#N/A</v>
      </c>
      <c r="AG111" s="80"/>
    </row>
    <row r="112" spans="1:33" s="5" customFormat="1" ht="13.25" customHeight="1" x14ac:dyDescent="0.15">
      <c r="A112" s="11" t="s">
        <v>31</v>
      </c>
      <c r="B112" s="11" t="s">
        <v>30</v>
      </c>
      <c r="C112" s="11" t="s">
        <v>32</v>
      </c>
      <c r="D112" s="11" t="s">
        <v>33</v>
      </c>
      <c r="E112" s="11" t="s">
        <v>34</v>
      </c>
      <c r="F112" s="11" t="s">
        <v>35</v>
      </c>
      <c r="G112" s="11" t="s">
        <v>35</v>
      </c>
      <c r="H112" s="11"/>
      <c r="I112" s="5" t="str">
        <f t="shared" si="5"/>
        <v>2016-01-01</v>
      </c>
      <c r="J112" s="11" t="s">
        <v>69</v>
      </c>
      <c r="K112" s="10"/>
      <c r="L112" s="10"/>
      <c r="M112" s="10" t="s">
        <v>221</v>
      </c>
      <c r="N112" s="10">
        <v>1</v>
      </c>
      <c r="O112" s="10">
        <v>0</v>
      </c>
      <c r="P112" t="str">
        <f t="shared" si="6"/>
        <v>WR.1</v>
      </c>
      <c r="Q112" s="10" t="str">
        <f t="shared" si="7"/>
        <v>WR.1.0</v>
      </c>
      <c r="R112" s="11" t="s">
        <v>242</v>
      </c>
      <c r="S112" s="59">
        <v>12672</v>
      </c>
      <c r="T112" s="10"/>
      <c r="U112" s="11" t="s">
        <v>222</v>
      </c>
      <c r="V112" s="100">
        <f t="shared" si="9"/>
        <v>12.672000000000001</v>
      </c>
      <c r="W112" s="11" t="s">
        <v>782</v>
      </c>
      <c r="X112" s="11" t="s">
        <v>40</v>
      </c>
      <c r="Y112" s="11">
        <v>7</v>
      </c>
      <c r="Z112" s="11">
        <v>13</v>
      </c>
      <c r="AA112" s="11" t="s">
        <v>41</v>
      </c>
      <c r="AB112" s="11" t="s">
        <v>730</v>
      </c>
      <c r="AC112" s="10"/>
      <c r="AD112" s="11"/>
      <c r="AE112" s="10" t="e">
        <v>#N/A</v>
      </c>
      <c r="AF112" s="10" t="e">
        <v>#N/A</v>
      </c>
      <c r="AG112" s="21"/>
    </row>
    <row r="113" spans="1:33" s="5" customFormat="1" ht="13.25" customHeight="1" x14ac:dyDescent="0.15">
      <c r="A113" s="11" t="s">
        <v>31</v>
      </c>
      <c r="B113" s="11" t="s">
        <v>30</v>
      </c>
      <c r="C113" s="11" t="s">
        <v>32</v>
      </c>
      <c r="D113" s="11" t="s">
        <v>33</v>
      </c>
      <c r="E113" s="11" t="s">
        <v>34</v>
      </c>
      <c r="F113" s="11" t="s">
        <v>35</v>
      </c>
      <c r="G113" s="11" t="s">
        <v>35</v>
      </c>
      <c r="H113" s="11"/>
      <c r="I113" s="5" t="str">
        <f t="shared" si="5"/>
        <v>2016-01-01</v>
      </c>
      <c r="J113" s="11" t="s">
        <v>69</v>
      </c>
      <c r="K113" s="10"/>
      <c r="L113" s="10"/>
      <c r="M113" s="10" t="s">
        <v>221</v>
      </c>
      <c r="N113" s="10">
        <v>1</v>
      </c>
      <c r="O113" s="10">
        <v>0</v>
      </c>
      <c r="P113" t="str">
        <f t="shared" si="6"/>
        <v>WR.1</v>
      </c>
      <c r="Q113" s="10" t="str">
        <f t="shared" si="7"/>
        <v>WR.1.0</v>
      </c>
      <c r="R113" s="11" t="s">
        <v>240</v>
      </c>
      <c r="S113" s="59">
        <v>937</v>
      </c>
      <c r="T113" s="10"/>
      <c r="U113" s="11" t="s">
        <v>222</v>
      </c>
      <c r="V113" s="100">
        <f t="shared" si="9"/>
        <v>0.93700000000000006</v>
      </c>
      <c r="W113" s="11" t="s">
        <v>782</v>
      </c>
      <c r="X113" s="11" t="s">
        <v>40</v>
      </c>
      <c r="Y113" s="11">
        <v>7</v>
      </c>
      <c r="Z113" s="11">
        <v>13</v>
      </c>
      <c r="AA113" s="11" t="s">
        <v>41</v>
      </c>
      <c r="AB113" s="11" t="s">
        <v>730</v>
      </c>
      <c r="AC113" s="10"/>
      <c r="AD113" s="11"/>
      <c r="AE113" s="10" t="e">
        <v>#N/A</v>
      </c>
      <c r="AF113" s="10" t="e">
        <v>#N/A</v>
      </c>
      <c r="AG113" s="21"/>
    </row>
    <row r="114" spans="1:33" s="5" customFormat="1" ht="13.25" customHeight="1" x14ac:dyDescent="0.15">
      <c r="A114" s="11" t="s">
        <v>31</v>
      </c>
      <c r="B114" s="11" t="s">
        <v>30</v>
      </c>
      <c r="C114" s="11" t="s">
        <v>32</v>
      </c>
      <c r="D114" s="11" t="s">
        <v>33</v>
      </c>
      <c r="E114" s="11" t="s">
        <v>34</v>
      </c>
      <c r="F114" s="11" t="s">
        <v>35</v>
      </c>
      <c r="G114" s="11" t="s">
        <v>35</v>
      </c>
      <c r="H114" s="11"/>
      <c r="I114" s="5" t="str">
        <f t="shared" si="5"/>
        <v>2016-01-01</v>
      </c>
      <c r="J114" s="11" t="s">
        <v>69</v>
      </c>
      <c r="K114" s="10"/>
      <c r="L114" s="10"/>
      <c r="M114" s="10" t="s">
        <v>221</v>
      </c>
      <c r="N114" s="10">
        <v>1</v>
      </c>
      <c r="O114" s="10">
        <v>0</v>
      </c>
      <c r="P114" t="str">
        <f t="shared" si="6"/>
        <v>WR.1</v>
      </c>
      <c r="Q114" s="10" t="str">
        <f t="shared" si="7"/>
        <v>WR.1.0</v>
      </c>
      <c r="R114" s="11" t="s">
        <v>238</v>
      </c>
      <c r="S114" s="59">
        <v>0</v>
      </c>
      <c r="T114" s="10"/>
      <c r="U114" s="11" t="s">
        <v>222</v>
      </c>
      <c r="V114" s="100">
        <f t="shared" si="9"/>
        <v>0</v>
      </c>
      <c r="W114" s="11" t="s">
        <v>782</v>
      </c>
      <c r="X114" s="11" t="s">
        <v>40</v>
      </c>
      <c r="Y114" s="11">
        <v>7</v>
      </c>
      <c r="Z114" s="11">
        <v>13</v>
      </c>
      <c r="AA114" s="11" t="s">
        <v>41</v>
      </c>
      <c r="AB114" s="11" t="s">
        <v>730</v>
      </c>
      <c r="AC114" s="10"/>
      <c r="AD114" s="11"/>
      <c r="AE114" s="10" t="e">
        <v>#N/A</v>
      </c>
      <c r="AF114" s="10" t="e">
        <v>#N/A</v>
      </c>
      <c r="AG114" s="21"/>
    </row>
    <row r="115" spans="1:33" s="5" customFormat="1" ht="13.25" customHeight="1" x14ac:dyDescent="0.15">
      <c r="A115" s="11" t="s">
        <v>31</v>
      </c>
      <c r="B115" s="11" t="s">
        <v>30</v>
      </c>
      <c r="C115" s="11" t="s">
        <v>32</v>
      </c>
      <c r="D115" s="11" t="s">
        <v>33</v>
      </c>
      <c r="E115" s="11" t="s">
        <v>34</v>
      </c>
      <c r="F115" s="11" t="s">
        <v>35</v>
      </c>
      <c r="G115" s="11" t="s">
        <v>35</v>
      </c>
      <c r="H115" s="11"/>
      <c r="I115" s="5" t="str">
        <f t="shared" si="5"/>
        <v>2016-01-01</v>
      </c>
      <c r="J115" s="11" t="s">
        <v>69</v>
      </c>
      <c r="K115" s="10"/>
      <c r="L115" s="10"/>
      <c r="M115" s="10" t="s">
        <v>221</v>
      </c>
      <c r="N115" s="10">
        <v>1</v>
      </c>
      <c r="O115" s="10">
        <v>0</v>
      </c>
      <c r="P115" t="str">
        <f t="shared" si="6"/>
        <v>WR.1</v>
      </c>
      <c r="Q115" s="10" t="str">
        <f t="shared" si="7"/>
        <v>WR.1.0</v>
      </c>
      <c r="R115" s="11" t="s">
        <v>234</v>
      </c>
      <c r="S115" s="59">
        <v>0</v>
      </c>
      <c r="T115" s="10"/>
      <c r="U115" s="11" t="s">
        <v>222</v>
      </c>
      <c r="V115" s="100">
        <f t="shared" si="9"/>
        <v>0</v>
      </c>
      <c r="W115" s="11" t="s">
        <v>782</v>
      </c>
      <c r="X115" s="11" t="s">
        <v>40</v>
      </c>
      <c r="Y115" s="11">
        <v>7</v>
      </c>
      <c r="Z115" s="11">
        <v>13</v>
      </c>
      <c r="AA115" s="11" t="s">
        <v>41</v>
      </c>
      <c r="AB115" s="11" t="s">
        <v>730</v>
      </c>
      <c r="AC115" s="10"/>
      <c r="AD115" s="11"/>
      <c r="AE115" s="10" t="e">
        <v>#N/A</v>
      </c>
      <c r="AF115" s="10" t="e">
        <v>#N/A</v>
      </c>
      <c r="AG115" s="21"/>
    </row>
    <row r="116" spans="1:33" s="5" customFormat="1" ht="13.25" customHeight="1" x14ac:dyDescent="0.15">
      <c r="A116" s="11" t="s">
        <v>31</v>
      </c>
      <c r="B116" s="11" t="s">
        <v>30</v>
      </c>
      <c r="C116" s="11" t="s">
        <v>32</v>
      </c>
      <c r="D116" s="11" t="s">
        <v>33</v>
      </c>
      <c r="E116" s="11" t="s">
        <v>34</v>
      </c>
      <c r="F116" s="11" t="s">
        <v>35</v>
      </c>
      <c r="G116" s="11" t="s">
        <v>35</v>
      </c>
      <c r="H116" s="10"/>
      <c r="I116" s="5" t="str">
        <f t="shared" si="5"/>
        <v>2016-01-01</v>
      </c>
      <c r="J116" s="11" t="s">
        <v>69</v>
      </c>
      <c r="K116" s="10"/>
      <c r="L116" s="10"/>
      <c r="M116" s="10" t="s">
        <v>221</v>
      </c>
      <c r="N116" s="10">
        <v>1</v>
      </c>
      <c r="O116" s="10">
        <v>1</v>
      </c>
      <c r="P116" t="str">
        <f t="shared" si="6"/>
        <v>WR.1</v>
      </c>
      <c r="Q116" s="10" t="str">
        <f t="shared" si="7"/>
        <v>WR.1.1</v>
      </c>
      <c r="R116" s="11" t="s">
        <v>225</v>
      </c>
      <c r="S116" s="59">
        <v>1929342</v>
      </c>
      <c r="T116" s="10"/>
      <c r="U116" s="11" t="s">
        <v>222</v>
      </c>
      <c r="V116" s="100">
        <f t="shared" si="9"/>
        <v>1929.3420000000001</v>
      </c>
      <c r="W116" s="11" t="s">
        <v>782</v>
      </c>
      <c r="X116" s="11" t="s">
        <v>40</v>
      </c>
      <c r="Y116" s="11">
        <v>2</v>
      </c>
      <c r="Z116" s="11">
        <v>9</v>
      </c>
      <c r="AA116" s="11" t="s">
        <v>41</v>
      </c>
      <c r="AB116" s="11" t="s">
        <v>730</v>
      </c>
      <c r="AC116" s="10" t="s">
        <v>226</v>
      </c>
      <c r="AD116" s="7" t="s">
        <v>733</v>
      </c>
      <c r="AE116" s="10" t="s">
        <v>320</v>
      </c>
      <c r="AF116" s="10" t="s">
        <v>320</v>
      </c>
      <c r="AG116" s="82"/>
    </row>
    <row r="117" spans="1:33" s="8" customFormat="1" ht="13.25" customHeight="1" x14ac:dyDescent="0.15">
      <c r="A117" s="11" t="s">
        <v>31</v>
      </c>
      <c r="B117" s="11" t="s">
        <v>30</v>
      </c>
      <c r="C117" s="11" t="s">
        <v>32</v>
      </c>
      <c r="D117" s="11" t="s">
        <v>33</v>
      </c>
      <c r="E117" s="11" t="s">
        <v>34</v>
      </c>
      <c r="F117" s="11" t="s">
        <v>35</v>
      </c>
      <c r="G117" s="11" t="s">
        <v>35</v>
      </c>
      <c r="H117" s="11" t="s">
        <v>76</v>
      </c>
      <c r="I117" s="5" t="str">
        <f t="shared" si="5"/>
        <v>2016-01-01</v>
      </c>
      <c r="J117" s="11" t="s">
        <v>69</v>
      </c>
      <c r="K117" s="10"/>
      <c r="L117" s="10"/>
      <c r="M117" s="10" t="s">
        <v>221</v>
      </c>
      <c r="N117" s="10">
        <v>14</v>
      </c>
      <c r="O117" s="10">
        <v>0</v>
      </c>
      <c r="P117" t="str">
        <f t="shared" si="6"/>
        <v>WR.14</v>
      </c>
      <c r="Q117" s="10" t="str">
        <f t="shared" si="7"/>
        <v>WR.14.0</v>
      </c>
      <c r="R117" s="11" t="s">
        <v>260</v>
      </c>
      <c r="S117" s="59">
        <v>1021132</v>
      </c>
      <c r="T117" s="10"/>
      <c r="U117" s="11" t="s">
        <v>222</v>
      </c>
      <c r="V117" s="100">
        <f t="shared" si="9"/>
        <v>1021.1319999999999</v>
      </c>
      <c r="W117" s="11" t="s">
        <v>782</v>
      </c>
      <c r="X117" s="11" t="s">
        <v>40</v>
      </c>
      <c r="Y117" s="11">
        <v>7</v>
      </c>
      <c r="Z117" s="11">
        <v>13</v>
      </c>
      <c r="AA117" s="11" t="s">
        <v>41</v>
      </c>
      <c r="AB117" s="11" t="s">
        <v>730</v>
      </c>
      <c r="AC117" s="10"/>
      <c r="AD117" s="11"/>
      <c r="AE117" s="10" t="e">
        <v>#N/A</v>
      </c>
      <c r="AF117" s="10" t="e">
        <v>#N/A</v>
      </c>
      <c r="AG117" s="80"/>
    </row>
    <row r="118" spans="1:33" s="8" customFormat="1" ht="13.25" customHeight="1" x14ac:dyDescent="0.15">
      <c r="A118" s="11" t="s">
        <v>31</v>
      </c>
      <c r="B118" s="11" t="s">
        <v>30</v>
      </c>
      <c r="C118" s="11" t="s">
        <v>32</v>
      </c>
      <c r="D118" s="11" t="s">
        <v>33</v>
      </c>
      <c r="E118" s="11" t="s">
        <v>34</v>
      </c>
      <c r="F118" s="11" t="s">
        <v>35</v>
      </c>
      <c r="G118" s="11" t="s">
        <v>35</v>
      </c>
      <c r="H118" s="11" t="s">
        <v>78</v>
      </c>
      <c r="I118" s="5" t="str">
        <f t="shared" si="5"/>
        <v>2016-01-01</v>
      </c>
      <c r="J118" s="11" t="s">
        <v>69</v>
      </c>
      <c r="K118" s="10"/>
      <c r="L118" s="10"/>
      <c r="M118" s="10" t="s">
        <v>221</v>
      </c>
      <c r="N118" s="10">
        <v>14</v>
      </c>
      <c r="O118" s="10">
        <v>0</v>
      </c>
      <c r="P118" t="str">
        <f t="shared" si="6"/>
        <v>WR.14</v>
      </c>
      <c r="Q118" s="10" t="str">
        <f t="shared" si="7"/>
        <v>WR.14.0</v>
      </c>
      <c r="R118" s="11" t="s">
        <v>261</v>
      </c>
      <c r="S118" s="59">
        <v>760582</v>
      </c>
      <c r="T118" s="10"/>
      <c r="U118" s="11" t="s">
        <v>222</v>
      </c>
      <c r="V118" s="100">
        <f t="shared" si="9"/>
        <v>760.58199999999999</v>
      </c>
      <c r="W118" s="11" t="s">
        <v>782</v>
      </c>
      <c r="X118" s="11" t="s">
        <v>40</v>
      </c>
      <c r="Y118" s="11">
        <v>7</v>
      </c>
      <c r="Z118" s="11">
        <v>13</v>
      </c>
      <c r="AA118" s="11" t="s">
        <v>41</v>
      </c>
      <c r="AB118" s="11" t="s">
        <v>730</v>
      </c>
      <c r="AC118" s="10"/>
      <c r="AD118" s="11"/>
      <c r="AE118" s="10" t="e">
        <v>#N/A</v>
      </c>
      <c r="AF118" s="10" t="e">
        <v>#N/A</v>
      </c>
      <c r="AG118" s="82"/>
    </row>
    <row r="119" spans="1:33" s="8" customFormat="1" ht="13.25" customHeight="1" x14ac:dyDescent="0.15">
      <c r="A119" s="11" t="s">
        <v>31</v>
      </c>
      <c r="B119" s="11" t="s">
        <v>30</v>
      </c>
      <c r="C119" s="11" t="s">
        <v>32</v>
      </c>
      <c r="D119" s="11" t="s">
        <v>33</v>
      </c>
      <c r="E119" s="11" t="s">
        <v>34</v>
      </c>
      <c r="F119" s="11" t="s">
        <v>35</v>
      </c>
      <c r="G119" s="11" t="s">
        <v>35</v>
      </c>
      <c r="H119" s="11" t="s">
        <v>80</v>
      </c>
      <c r="I119" s="5" t="str">
        <f t="shared" si="5"/>
        <v>2016-01-01</v>
      </c>
      <c r="J119" s="11" t="s">
        <v>69</v>
      </c>
      <c r="K119" s="10"/>
      <c r="L119" s="10"/>
      <c r="M119" s="10" t="s">
        <v>221</v>
      </c>
      <c r="N119" s="10">
        <v>14</v>
      </c>
      <c r="O119" s="10">
        <v>0</v>
      </c>
      <c r="P119" t="str">
        <f t="shared" si="6"/>
        <v>WR.14</v>
      </c>
      <c r="Q119" s="10" t="str">
        <f t="shared" si="7"/>
        <v>WR.14.0</v>
      </c>
      <c r="R119" s="11" t="s">
        <v>262</v>
      </c>
      <c r="S119" s="59">
        <v>115667</v>
      </c>
      <c r="T119" s="10"/>
      <c r="U119" s="11" t="s">
        <v>222</v>
      </c>
      <c r="V119" s="100">
        <f t="shared" si="9"/>
        <v>115.667</v>
      </c>
      <c r="W119" s="11" t="s">
        <v>782</v>
      </c>
      <c r="X119" s="11" t="s">
        <v>40</v>
      </c>
      <c r="Y119" s="11">
        <v>7</v>
      </c>
      <c r="Z119" s="11">
        <v>13</v>
      </c>
      <c r="AA119" s="11" t="s">
        <v>41</v>
      </c>
      <c r="AB119" s="11" t="s">
        <v>730</v>
      </c>
      <c r="AC119" s="10"/>
      <c r="AD119" s="11"/>
      <c r="AE119" s="10" t="e">
        <v>#N/A</v>
      </c>
      <c r="AF119" s="10" t="e">
        <v>#N/A</v>
      </c>
      <c r="AG119" s="81"/>
    </row>
    <row r="120" spans="1:33" s="8" customFormat="1" ht="13.25" customHeight="1" x14ac:dyDescent="0.15">
      <c r="A120" s="11" t="s">
        <v>31</v>
      </c>
      <c r="B120" s="11" t="s">
        <v>30</v>
      </c>
      <c r="C120" s="11" t="s">
        <v>32</v>
      </c>
      <c r="D120" s="11" t="s">
        <v>33</v>
      </c>
      <c r="E120" s="11" t="s">
        <v>34</v>
      </c>
      <c r="F120" s="11" t="s">
        <v>35</v>
      </c>
      <c r="G120" s="11" t="s">
        <v>35</v>
      </c>
      <c r="H120" s="11" t="s">
        <v>95</v>
      </c>
      <c r="I120" s="5" t="str">
        <f t="shared" si="5"/>
        <v>2016-01-01</v>
      </c>
      <c r="J120" s="11" t="s">
        <v>69</v>
      </c>
      <c r="K120" s="10"/>
      <c r="L120" s="10"/>
      <c r="M120" s="10" t="s">
        <v>221</v>
      </c>
      <c r="N120" s="10">
        <v>14</v>
      </c>
      <c r="O120" s="10">
        <v>0</v>
      </c>
      <c r="P120" t="str">
        <f t="shared" si="6"/>
        <v>WR.14</v>
      </c>
      <c r="Q120" s="10" t="str">
        <f t="shared" si="7"/>
        <v>WR.14.0</v>
      </c>
      <c r="R120" s="11" t="s">
        <v>263</v>
      </c>
      <c r="S120" s="59">
        <v>2860006</v>
      </c>
      <c r="T120" s="10"/>
      <c r="U120" s="11" t="s">
        <v>222</v>
      </c>
      <c r="V120" s="100">
        <f t="shared" si="9"/>
        <v>2860.0059999999999</v>
      </c>
      <c r="W120" s="11" t="s">
        <v>782</v>
      </c>
      <c r="X120" s="11" t="s">
        <v>40</v>
      </c>
      <c r="Y120" s="11">
        <v>7</v>
      </c>
      <c r="Z120" s="11">
        <v>13</v>
      </c>
      <c r="AA120" s="11" t="s">
        <v>41</v>
      </c>
      <c r="AB120" s="11" t="s">
        <v>730</v>
      </c>
      <c r="AC120" s="10"/>
      <c r="AD120" s="11"/>
      <c r="AE120" s="10" t="e">
        <v>#N/A</v>
      </c>
      <c r="AF120" s="10" t="e">
        <v>#N/A</v>
      </c>
      <c r="AG120" s="82"/>
    </row>
    <row r="121" spans="1:33" s="8" customFormat="1" ht="13.25" customHeight="1" x14ac:dyDescent="0.15">
      <c r="A121" s="11" t="s">
        <v>31</v>
      </c>
      <c r="B121" s="11" t="s">
        <v>30</v>
      </c>
      <c r="C121" s="11" t="s">
        <v>32</v>
      </c>
      <c r="D121" s="11" t="s">
        <v>33</v>
      </c>
      <c r="E121" s="11" t="s">
        <v>34</v>
      </c>
      <c r="F121" s="11" t="s">
        <v>35</v>
      </c>
      <c r="G121" s="11" t="s">
        <v>35</v>
      </c>
      <c r="H121" s="11" t="s">
        <v>71</v>
      </c>
      <c r="I121" s="5" t="str">
        <f t="shared" si="5"/>
        <v>2016-01-01</v>
      </c>
      <c r="J121" s="11" t="s">
        <v>69</v>
      </c>
      <c r="K121" s="10"/>
      <c r="L121" s="10"/>
      <c r="M121" s="10" t="s">
        <v>221</v>
      </c>
      <c r="N121" s="10">
        <v>14</v>
      </c>
      <c r="O121" s="10">
        <v>0</v>
      </c>
      <c r="P121" t="str">
        <f t="shared" si="6"/>
        <v>WR.14</v>
      </c>
      <c r="Q121" s="10" t="str">
        <f t="shared" si="7"/>
        <v>WR.14.0</v>
      </c>
      <c r="R121" s="11" t="s">
        <v>259</v>
      </c>
      <c r="S121" s="59">
        <v>4757387</v>
      </c>
      <c r="T121" s="10"/>
      <c r="U121" s="11" t="s">
        <v>222</v>
      </c>
      <c r="V121" s="100">
        <f t="shared" si="9"/>
        <v>4757.3869999999997</v>
      </c>
      <c r="W121" s="11" t="s">
        <v>782</v>
      </c>
      <c r="X121" s="11" t="s">
        <v>40</v>
      </c>
      <c r="Y121" s="11">
        <v>7</v>
      </c>
      <c r="Z121" s="11">
        <v>13</v>
      </c>
      <c r="AA121" s="11" t="s">
        <v>41</v>
      </c>
      <c r="AB121" s="11" t="s">
        <v>730</v>
      </c>
      <c r="AC121" s="10"/>
      <c r="AD121" s="11"/>
      <c r="AE121" s="10" t="e">
        <v>#N/A</v>
      </c>
      <c r="AF121" s="10" t="e">
        <v>#N/A</v>
      </c>
      <c r="AG121" s="80"/>
    </row>
    <row r="122" spans="1:33" s="8" customFormat="1" ht="13.25" customHeight="1" x14ac:dyDescent="0.15">
      <c r="A122" s="11" t="s">
        <v>31</v>
      </c>
      <c r="B122" s="11" t="s">
        <v>30</v>
      </c>
      <c r="C122" s="11" t="s">
        <v>32</v>
      </c>
      <c r="D122" s="11" t="s">
        <v>33</v>
      </c>
      <c r="E122" s="11" t="s">
        <v>34</v>
      </c>
      <c r="F122" s="11" t="s">
        <v>35</v>
      </c>
      <c r="G122" s="11" t="s">
        <v>35</v>
      </c>
      <c r="H122" s="10"/>
      <c r="I122" s="5" t="str">
        <f t="shared" si="5"/>
        <v>2016-01-01</v>
      </c>
      <c r="J122" s="11" t="s">
        <v>69</v>
      </c>
      <c r="K122" s="10"/>
      <c r="L122" s="10"/>
      <c r="M122" s="10" t="s">
        <v>221</v>
      </c>
      <c r="N122" s="10">
        <v>14</v>
      </c>
      <c r="O122" s="10">
        <v>0</v>
      </c>
      <c r="P122" t="str">
        <f t="shared" si="6"/>
        <v>WR.14</v>
      </c>
      <c r="Q122" s="10" t="str">
        <f t="shared" si="7"/>
        <v>WR.14.0</v>
      </c>
      <c r="R122" s="11" t="s">
        <v>228</v>
      </c>
      <c r="S122" s="59">
        <v>3200373</v>
      </c>
      <c r="T122" s="10"/>
      <c r="U122" s="11" t="s">
        <v>222</v>
      </c>
      <c r="V122" s="100">
        <f t="shared" si="9"/>
        <v>3200.373</v>
      </c>
      <c r="W122" s="11" t="s">
        <v>782</v>
      </c>
      <c r="X122" s="11" t="s">
        <v>40</v>
      </c>
      <c r="Y122" s="11">
        <v>2</v>
      </c>
      <c r="Z122" s="11">
        <v>9</v>
      </c>
      <c r="AA122" s="11" t="s">
        <v>41</v>
      </c>
      <c r="AB122" s="11" t="s">
        <v>730</v>
      </c>
      <c r="AC122" s="10"/>
      <c r="AD122" s="11"/>
      <c r="AE122" s="10" t="e">
        <v>#N/A</v>
      </c>
      <c r="AF122" s="10" t="e">
        <v>#N/A</v>
      </c>
      <c r="AG122" s="81"/>
    </row>
    <row r="123" spans="1:33" s="8" customFormat="1" ht="13.25" customHeight="1" x14ac:dyDescent="0.15">
      <c r="A123" s="11" t="s">
        <v>31</v>
      </c>
      <c r="B123" s="11" t="s">
        <v>30</v>
      </c>
      <c r="C123" s="11" t="s">
        <v>32</v>
      </c>
      <c r="D123" s="11" t="s">
        <v>33</v>
      </c>
      <c r="E123" s="11" t="s">
        <v>34</v>
      </c>
      <c r="F123" s="11" t="s">
        <v>35</v>
      </c>
      <c r="G123" s="11" t="s">
        <v>35</v>
      </c>
      <c r="H123" s="11" t="s">
        <v>76</v>
      </c>
      <c r="I123" s="5" t="str">
        <f t="shared" si="5"/>
        <v>2016-01-01</v>
      </c>
      <c r="J123" s="11" t="s">
        <v>69</v>
      </c>
      <c r="K123" s="10"/>
      <c r="L123" s="10"/>
      <c r="M123" s="10" t="s">
        <v>221</v>
      </c>
      <c r="N123" s="10">
        <v>2</v>
      </c>
      <c r="O123" s="10">
        <v>0</v>
      </c>
      <c r="P123" t="str">
        <f t="shared" si="6"/>
        <v>WR.2</v>
      </c>
      <c r="Q123" s="10" t="str">
        <f t="shared" si="7"/>
        <v>WR.2.0</v>
      </c>
      <c r="R123" s="11" t="s">
        <v>255</v>
      </c>
      <c r="S123" s="59">
        <v>0</v>
      </c>
      <c r="T123" s="10"/>
      <c r="U123" s="11" t="s">
        <v>222</v>
      </c>
      <c r="V123" s="100">
        <f t="shared" si="9"/>
        <v>0</v>
      </c>
      <c r="W123" s="11" t="s">
        <v>782</v>
      </c>
      <c r="X123" s="11" t="s">
        <v>40</v>
      </c>
      <c r="Y123" s="11">
        <v>7</v>
      </c>
      <c r="Z123" s="11">
        <v>13</v>
      </c>
      <c r="AA123" s="11" t="s">
        <v>41</v>
      </c>
      <c r="AB123" s="11" t="s">
        <v>730</v>
      </c>
      <c r="AC123" s="10"/>
      <c r="AD123" s="11"/>
      <c r="AE123" s="10" t="e">
        <v>#N/A</v>
      </c>
      <c r="AF123" s="10" t="e">
        <v>#N/A</v>
      </c>
      <c r="AG123" s="21"/>
    </row>
    <row r="124" spans="1:33" s="10" customFormat="1" ht="13.25" customHeight="1" x14ac:dyDescent="0.15">
      <c r="A124" s="11" t="s">
        <v>31</v>
      </c>
      <c r="B124" s="11" t="s">
        <v>30</v>
      </c>
      <c r="C124" s="11" t="s">
        <v>32</v>
      </c>
      <c r="D124" s="11" t="s">
        <v>33</v>
      </c>
      <c r="E124" s="11" t="s">
        <v>34</v>
      </c>
      <c r="F124" s="11" t="s">
        <v>35</v>
      </c>
      <c r="G124" s="11" t="s">
        <v>35</v>
      </c>
      <c r="H124" s="11" t="s">
        <v>78</v>
      </c>
      <c r="I124" s="5" t="str">
        <f t="shared" si="5"/>
        <v>2016-01-01</v>
      </c>
      <c r="J124" s="11" t="s">
        <v>69</v>
      </c>
      <c r="M124" s="10" t="s">
        <v>221</v>
      </c>
      <c r="N124" s="10">
        <v>2</v>
      </c>
      <c r="O124" s="10">
        <v>0</v>
      </c>
      <c r="P124" t="str">
        <f t="shared" si="6"/>
        <v>WR.2</v>
      </c>
      <c r="Q124" s="10" t="str">
        <f t="shared" si="7"/>
        <v>WR.2.0</v>
      </c>
      <c r="R124" s="11" t="s">
        <v>256</v>
      </c>
      <c r="S124" s="59">
        <v>0</v>
      </c>
      <c r="U124" s="11" t="s">
        <v>222</v>
      </c>
      <c r="V124" s="100">
        <f t="shared" si="9"/>
        <v>0</v>
      </c>
      <c r="W124" s="11" t="s">
        <v>782</v>
      </c>
      <c r="X124" s="11" t="s">
        <v>40</v>
      </c>
      <c r="Y124" s="11">
        <v>7</v>
      </c>
      <c r="Z124" s="11">
        <v>13</v>
      </c>
      <c r="AA124" s="11" t="s">
        <v>41</v>
      </c>
      <c r="AB124" s="11" t="s">
        <v>730</v>
      </c>
      <c r="AD124" s="11"/>
      <c r="AE124" s="10" t="e">
        <v>#N/A</v>
      </c>
      <c r="AF124" s="10" t="e">
        <v>#N/A</v>
      </c>
      <c r="AG124" s="21"/>
    </row>
    <row r="125" spans="1:33" s="10" customFormat="1" ht="13.25" customHeight="1" x14ac:dyDescent="0.15">
      <c r="A125" s="11" t="s">
        <v>31</v>
      </c>
      <c r="B125" s="11" t="s">
        <v>30</v>
      </c>
      <c r="C125" s="11" t="s">
        <v>32</v>
      </c>
      <c r="D125" s="11" t="s">
        <v>33</v>
      </c>
      <c r="E125" s="11" t="s">
        <v>34</v>
      </c>
      <c r="F125" s="11" t="s">
        <v>35</v>
      </c>
      <c r="G125" s="11" t="s">
        <v>35</v>
      </c>
      <c r="H125" s="11" t="s">
        <v>80</v>
      </c>
      <c r="I125" s="5" t="str">
        <f t="shared" si="5"/>
        <v>2016-01-01</v>
      </c>
      <c r="J125" s="11" t="s">
        <v>69</v>
      </c>
      <c r="M125" s="10" t="s">
        <v>221</v>
      </c>
      <c r="N125" s="10">
        <v>2</v>
      </c>
      <c r="O125" s="10">
        <v>0</v>
      </c>
      <c r="P125" t="str">
        <f t="shared" si="6"/>
        <v>WR.2</v>
      </c>
      <c r="Q125" s="10" t="str">
        <f t="shared" si="7"/>
        <v>WR.2.0</v>
      </c>
      <c r="R125" s="11" t="s">
        <v>257</v>
      </c>
      <c r="S125" s="59">
        <v>0</v>
      </c>
      <c r="U125" s="11" t="s">
        <v>222</v>
      </c>
      <c r="V125" s="100">
        <f t="shared" si="9"/>
        <v>0</v>
      </c>
      <c r="W125" s="11" t="s">
        <v>782</v>
      </c>
      <c r="X125" s="11" t="s">
        <v>40</v>
      </c>
      <c r="Y125" s="11">
        <v>7</v>
      </c>
      <c r="Z125" s="11">
        <v>13</v>
      </c>
      <c r="AA125" s="11" t="s">
        <v>41</v>
      </c>
      <c r="AB125" s="11" t="s">
        <v>730</v>
      </c>
      <c r="AD125" s="11"/>
      <c r="AE125" s="10" t="e">
        <v>#N/A</v>
      </c>
      <c r="AF125" s="10" t="e">
        <v>#N/A</v>
      </c>
      <c r="AG125" s="21"/>
    </row>
    <row r="126" spans="1:33" s="10" customFormat="1" ht="13.25" customHeight="1" x14ac:dyDescent="0.15">
      <c r="A126" s="11" t="s">
        <v>31</v>
      </c>
      <c r="B126" s="11" t="s">
        <v>30</v>
      </c>
      <c r="C126" s="11" t="s">
        <v>32</v>
      </c>
      <c r="D126" s="11" t="s">
        <v>33</v>
      </c>
      <c r="E126" s="11" t="s">
        <v>34</v>
      </c>
      <c r="F126" s="11" t="s">
        <v>35</v>
      </c>
      <c r="G126" s="11" t="s">
        <v>35</v>
      </c>
      <c r="H126" s="11" t="s">
        <v>95</v>
      </c>
      <c r="I126" s="5" t="str">
        <f t="shared" si="5"/>
        <v>2016-01-01</v>
      </c>
      <c r="J126" s="11" t="s">
        <v>69</v>
      </c>
      <c r="M126" s="10" t="s">
        <v>221</v>
      </c>
      <c r="N126" s="10">
        <v>2</v>
      </c>
      <c r="O126" s="10">
        <v>0</v>
      </c>
      <c r="P126" t="str">
        <f t="shared" si="6"/>
        <v>WR.2</v>
      </c>
      <c r="Q126" s="10" t="str">
        <f t="shared" si="7"/>
        <v>WR.2.0</v>
      </c>
      <c r="R126" s="11" t="s">
        <v>258</v>
      </c>
      <c r="S126" s="59">
        <v>0</v>
      </c>
      <c r="U126" s="11" t="s">
        <v>222</v>
      </c>
      <c r="V126" s="100">
        <f t="shared" si="9"/>
        <v>0</v>
      </c>
      <c r="W126" s="11" t="s">
        <v>782</v>
      </c>
      <c r="X126" s="11" t="s">
        <v>40</v>
      </c>
      <c r="Y126" s="11">
        <v>7</v>
      </c>
      <c r="Z126" s="11">
        <v>13</v>
      </c>
      <c r="AA126" s="11" t="s">
        <v>41</v>
      </c>
      <c r="AB126" s="11" t="s">
        <v>730</v>
      </c>
      <c r="AD126" s="11"/>
      <c r="AE126" s="10" t="e">
        <v>#N/A</v>
      </c>
      <c r="AF126" s="10" t="e">
        <v>#N/A</v>
      </c>
      <c r="AG126" s="21"/>
    </row>
    <row r="127" spans="1:33" s="10" customFormat="1" ht="13.25" customHeight="1" x14ac:dyDescent="0.15">
      <c r="A127" s="11" t="s">
        <v>31</v>
      </c>
      <c r="B127" s="11" t="s">
        <v>30</v>
      </c>
      <c r="C127" s="11" t="s">
        <v>32</v>
      </c>
      <c r="D127" s="11" t="s">
        <v>33</v>
      </c>
      <c r="E127" s="11" t="s">
        <v>34</v>
      </c>
      <c r="F127" s="11" t="s">
        <v>35</v>
      </c>
      <c r="G127" s="11" t="s">
        <v>35</v>
      </c>
      <c r="H127" s="11" t="s">
        <v>71</v>
      </c>
      <c r="I127" s="5" t="str">
        <f t="shared" si="5"/>
        <v>2016-01-01</v>
      </c>
      <c r="J127" s="11" t="s">
        <v>69</v>
      </c>
      <c r="M127" s="10" t="s">
        <v>221</v>
      </c>
      <c r="N127" s="10">
        <v>2</v>
      </c>
      <c r="O127" s="10">
        <v>0</v>
      </c>
      <c r="P127" t="str">
        <f t="shared" si="6"/>
        <v>WR.2</v>
      </c>
      <c r="Q127" s="10" t="str">
        <f t="shared" si="7"/>
        <v>WR.2.0</v>
      </c>
      <c r="R127" s="11" t="s">
        <v>248</v>
      </c>
      <c r="S127" s="59">
        <v>0</v>
      </c>
      <c r="U127" s="11" t="s">
        <v>222</v>
      </c>
      <c r="V127" s="100">
        <f t="shared" si="9"/>
        <v>0</v>
      </c>
      <c r="W127" s="11" t="s">
        <v>782</v>
      </c>
      <c r="X127" s="11" t="s">
        <v>40</v>
      </c>
      <c r="Y127" s="11">
        <v>7</v>
      </c>
      <c r="Z127" s="11">
        <v>13</v>
      </c>
      <c r="AA127" s="11" t="s">
        <v>41</v>
      </c>
      <c r="AB127" s="11" t="s">
        <v>730</v>
      </c>
      <c r="AD127" s="11"/>
      <c r="AE127" s="10" t="e">
        <v>#N/A</v>
      </c>
      <c r="AF127" s="10" t="e">
        <v>#N/A</v>
      </c>
      <c r="AG127" s="21"/>
    </row>
    <row r="128" spans="1:33" s="10" customFormat="1" ht="13.25" customHeight="1" x14ac:dyDescent="0.15">
      <c r="A128" s="11" t="s">
        <v>31</v>
      </c>
      <c r="B128" s="11" t="s">
        <v>30</v>
      </c>
      <c r="C128" s="11" t="s">
        <v>32</v>
      </c>
      <c r="D128" s="11" t="s">
        <v>33</v>
      </c>
      <c r="E128" s="11" t="s">
        <v>34</v>
      </c>
      <c r="F128" s="11" t="s">
        <v>35</v>
      </c>
      <c r="G128" s="11" t="s">
        <v>35</v>
      </c>
      <c r="H128" s="11"/>
      <c r="I128" s="5" t="str">
        <f t="shared" si="5"/>
        <v>2016-01-01</v>
      </c>
      <c r="J128" s="11" t="s">
        <v>69</v>
      </c>
      <c r="M128" s="10" t="s">
        <v>221</v>
      </c>
      <c r="N128" s="10">
        <v>2</v>
      </c>
      <c r="O128" s="10">
        <v>0</v>
      </c>
      <c r="P128" t="str">
        <f t="shared" si="6"/>
        <v>WR.2</v>
      </c>
      <c r="Q128" s="10" t="str">
        <f t="shared" si="7"/>
        <v>WR.2.0</v>
      </c>
      <c r="R128" s="11" t="s">
        <v>251</v>
      </c>
      <c r="S128" s="59">
        <v>0</v>
      </c>
      <c r="U128" s="11" t="s">
        <v>222</v>
      </c>
      <c r="V128" s="100">
        <f t="shared" si="9"/>
        <v>0</v>
      </c>
      <c r="W128" s="11" t="s">
        <v>782</v>
      </c>
      <c r="X128" s="11" t="s">
        <v>40</v>
      </c>
      <c r="Y128" s="11">
        <v>7</v>
      </c>
      <c r="Z128" s="11">
        <v>13</v>
      </c>
      <c r="AA128" s="11" t="s">
        <v>41</v>
      </c>
      <c r="AB128" s="11" t="s">
        <v>730</v>
      </c>
      <c r="AD128" s="11"/>
      <c r="AE128" s="10" t="e">
        <v>#N/A</v>
      </c>
      <c r="AF128" s="10" t="e">
        <v>#N/A</v>
      </c>
      <c r="AG128" s="21"/>
    </row>
    <row r="129" spans="1:33" s="10" customFormat="1" ht="13.25" customHeight="1" x14ac:dyDescent="0.15">
      <c r="A129" s="11" t="s">
        <v>31</v>
      </c>
      <c r="B129" s="11" t="s">
        <v>30</v>
      </c>
      <c r="C129" s="11" t="s">
        <v>32</v>
      </c>
      <c r="D129" s="11" t="s">
        <v>33</v>
      </c>
      <c r="E129" s="11" t="s">
        <v>34</v>
      </c>
      <c r="F129" s="11" t="s">
        <v>35</v>
      </c>
      <c r="G129" s="11" t="s">
        <v>35</v>
      </c>
      <c r="H129" s="11"/>
      <c r="I129" s="5" t="str">
        <f t="shared" si="5"/>
        <v>2016-01-01</v>
      </c>
      <c r="J129" s="11" t="s">
        <v>69</v>
      </c>
      <c r="M129" s="10" t="s">
        <v>221</v>
      </c>
      <c r="N129" s="10">
        <v>2</v>
      </c>
      <c r="O129" s="10">
        <v>0</v>
      </c>
      <c r="P129" t="str">
        <f t="shared" si="6"/>
        <v>WR.2</v>
      </c>
      <c r="Q129" s="10" t="str">
        <f t="shared" si="7"/>
        <v>WR.2.0</v>
      </c>
      <c r="R129" s="11" t="s">
        <v>249</v>
      </c>
      <c r="S129" s="59">
        <v>0</v>
      </c>
      <c r="U129" s="11" t="s">
        <v>222</v>
      </c>
      <c r="V129" s="100">
        <f t="shared" si="9"/>
        <v>0</v>
      </c>
      <c r="W129" s="11" t="s">
        <v>782</v>
      </c>
      <c r="X129" s="11" t="s">
        <v>40</v>
      </c>
      <c r="Y129" s="11">
        <v>7</v>
      </c>
      <c r="Z129" s="11">
        <v>13</v>
      </c>
      <c r="AA129" s="11" t="s">
        <v>41</v>
      </c>
      <c r="AB129" s="11" t="s">
        <v>730</v>
      </c>
      <c r="AD129" s="11"/>
      <c r="AE129" s="10" t="e">
        <v>#N/A</v>
      </c>
      <c r="AF129" s="10" t="e">
        <v>#N/A</v>
      </c>
      <c r="AG129" s="21"/>
    </row>
    <row r="130" spans="1:33" s="10" customFormat="1" ht="13.25" customHeight="1" x14ac:dyDescent="0.15">
      <c r="A130" s="11" t="s">
        <v>31</v>
      </c>
      <c r="B130" s="11" t="s">
        <v>30</v>
      </c>
      <c r="C130" s="11" t="s">
        <v>32</v>
      </c>
      <c r="D130" s="11" t="s">
        <v>33</v>
      </c>
      <c r="E130" s="11" t="s">
        <v>34</v>
      </c>
      <c r="F130" s="11" t="s">
        <v>35</v>
      </c>
      <c r="G130" s="11" t="s">
        <v>35</v>
      </c>
      <c r="H130" s="11"/>
      <c r="I130" s="5" t="str">
        <f t="shared" ref="I130:I193" si="10">_xlfn.CONCAT(SUBSTITUTE(J130,"FY","20"),"-01-01")</f>
        <v>2016-01-01</v>
      </c>
      <c r="J130" s="11" t="s">
        <v>69</v>
      </c>
      <c r="M130" s="10" t="s">
        <v>221</v>
      </c>
      <c r="N130" s="10">
        <v>2</v>
      </c>
      <c r="O130" s="10">
        <v>0</v>
      </c>
      <c r="P130" t="str">
        <f t="shared" ref="P130:P193" si="11">_xlfn.CONCAT(M130,".",N130)</f>
        <v>WR.2</v>
      </c>
      <c r="Q130" s="10" t="str">
        <f t="shared" ref="Q130:Q193" si="12">_xlfn.CONCAT(M130,".",N130,".",O130)</f>
        <v>WR.2.0</v>
      </c>
      <c r="R130" s="11" t="s">
        <v>254</v>
      </c>
      <c r="S130" s="59">
        <v>0</v>
      </c>
      <c r="U130" s="11" t="s">
        <v>222</v>
      </c>
      <c r="V130" s="100">
        <f t="shared" si="9"/>
        <v>0</v>
      </c>
      <c r="W130" s="11" t="s">
        <v>782</v>
      </c>
      <c r="X130" s="11" t="s">
        <v>40</v>
      </c>
      <c r="Y130" s="11">
        <v>7</v>
      </c>
      <c r="Z130" s="11">
        <v>13</v>
      </c>
      <c r="AA130" s="11" t="s">
        <v>41</v>
      </c>
      <c r="AB130" s="11" t="s">
        <v>730</v>
      </c>
      <c r="AD130" s="11"/>
      <c r="AE130" s="10" t="e">
        <v>#N/A</v>
      </c>
      <c r="AF130" s="10" t="e">
        <v>#N/A</v>
      </c>
      <c r="AG130" s="21"/>
    </row>
    <row r="131" spans="1:33" s="5" customFormat="1" ht="13.25" customHeight="1" x14ac:dyDescent="0.15">
      <c r="A131" s="11" t="s">
        <v>31</v>
      </c>
      <c r="B131" s="11" t="s">
        <v>30</v>
      </c>
      <c r="C131" s="11" t="s">
        <v>32</v>
      </c>
      <c r="D131" s="11" t="s">
        <v>33</v>
      </c>
      <c r="E131" s="11" t="s">
        <v>34</v>
      </c>
      <c r="F131" s="11" t="s">
        <v>35</v>
      </c>
      <c r="G131" s="11" t="s">
        <v>35</v>
      </c>
      <c r="H131" s="11"/>
      <c r="I131" s="5" t="str">
        <f t="shared" si="10"/>
        <v>2016-01-01</v>
      </c>
      <c r="J131" s="11" t="s">
        <v>69</v>
      </c>
      <c r="K131" s="10"/>
      <c r="L131" s="10"/>
      <c r="M131" s="10" t="s">
        <v>221</v>
      </c>
      <c r="N131" s="10">
        <v>2</v>
      </c>
      <c r="O131" s="10">
        <v>0</v>
      </c>
      <c r="P131" t="str">
        <f t="shared" si="11"/>
        <v>WR.2</v>
      </c>
      <c r="Q131" s="10" t="str">
        <f t="shared" si="12"/>
        <v>WR.2.0</v>
      </c>
      <c r="R131" s="11" t="s">
        <v>253</v>
      </c>
      <c r="S131" s="59">
        <v>0</v>
      </c>
      <c r="T131" s="10"/>
      <c r="U131" s="11" t="s">
        <v>222</v>
      </c>
      <c r="V131" s="100">
        <f t="shared" si="9"/>
        <v>0</v>
      </c>
      <c r="W131" s="11" t="s">
        <v>782</v>
      </c>
      <c r="X131" s="11" t="s">
        <v>40</v>
      </c>
      <c r="Y131" s="11">
        <v>7</v>
      </c>
      <c r="Z131" s="11">
        <v>13</v>
      </c>
      <c r="AA131" s="11" t="s">
        <v>41</v>
      </c>
      <c r="AB131" s="11" t="s">
        <v>730</v>
      </c>
      <c r="AC131" s="10"/>
      <c r="AD131" s="11"/>
      <c r="AE131" s="10" t="e">
        <v>#N/A</v>
      </c>
      <c r="AF131" s="10" t="e">
        <v>#N/A</v>
      </c>
      <c r="AG131" s="21"/>
    </row>
    <row r="132" spans="1:33" s="5" customFormat="1" ht="13.25" customHeight="1" x14ac:dyDescent="0.15">
      <c r="A132" s="11" t="s">
        <v>31</v>
      </c>
      <c r="B132" s="11" t="s">
        <v>30</v>
      </c>
      <c r="C132" s="11" t="s">
        <v>32</v>
      </c>
      <c r="D132" s="11" t="s">
        <v>33</v>
      </c>
      <c r="E132" s="11" t="s">
        <v>34</v>
      </c>
      <c r="F132" s="11" t="s">
        <v>35</v>
      </c>
      <c r="G132" s="11" t="s">
        <v>35</v>
      </c>
      <c r="H132" s="11"/>
      <c r="I132" s="5" t="str">
        <f t="shared" si="10"/>
        <v>2016-01-01</v>
      </c>
      <c r="J132" s="11" t="s">
        <v>69</v>
      </c>
      <c r="K132" s="10"/>
      <c r="L132" s="10"/>
      <c r="M132" s="10" t="s">
        <v>221</v>
      </c>
      <c r="N132" s="10">
        <v>2</v>
      </c>
      <c r="O132" s="10">
        <v>0</v>
      </c>
      <c r="P132" t="str">
        <f t="shared" si="11"/>
        <v>WR.2</v>
      </c>
      <c r="Q132" s="10" t="str">
        <f t="shared" si="12"/>
        <v>WR.2.0</v>
      </c>
      <c r="R132" s="11" t="s">
        <v>252</v>
      </c>
      <c r="S132" s="59">
        <v>0</v>
      </c>
      <c r="T132" s="10"/>
      <c r="U132" s="11" t="s">
        <v>222</v>
      </c>
      <c r="V132" s="100">
        <f t="shared" si="9"/>
        <v>0</v>
      </c>
      <c r="W132" s="11" t="s">
        <v>782</v>
      </c>
      <c r="X132" s="11" t="s">
        <v>40</v>
      </c>
      <c r="Y132" s="11">
        <v>7</v>
      </c>
      <c r="Z132" s="11">
        <v>13</v>
      </c>
      <c r="AA132" s="11" t="s">
        <v>41</v>
      </c>
      <c r="AB132" s="11" t="s">
        <v>730</v>
      </c>
      <c r="AC132" s="10"/>
      <c r="AD132" s="11"/>
      <c r="AE132" s="10" t="e">
        <v>#N/A</v>
      </c>
      <c r="AF132" s="10" t="e">
        <v>#N/A</v>
      </c>
      <c r="AG132" s="21"/>
    </row>
    <row r="133" spans="1:33" s="5" customFormat="1" ht="13.25" customHeight="1" x14ac:dyDescent="0.15">
      <c r="A133" s="11" t="s">
        <v>31</v>
      </c>
      <c r="B133" s="11" t="s">
        <v>30</v>
      </c>
      <c r="C133" s="11" t="s">
        <v>32</v>
      </c>
      <c r="D133" s="11" t="s">
        <v>33</v>
      </c>
      <c r="E133" s="11" t="s">
        <v>34</v>
      </c>
      <c r="F133" s="11" t="s">
        <v>35</v>
      </c>
      <c r="G133" s="11" t="s">
        <v>35</v>
      </c>
      <c r="H133" s="11"/>
      <c r="I133" s="5" t="str">
        <f t="shared" si="10"/>
        <v>2016-01-01</v>
      </c>
      <c r="J133" s="11" t="s">
        <v>69</v>
      </c>
      <c r="K133" s="10"/>
      <c r="L133" s="10"/>
      <c r="M133" s="10" t="s">
        <v>221</v>
      </c>
      <c r="N133" s="10">
        <v>2</v>
      </c>
      <c r="O133" s="10">
        <v>0</v>
      </c>
      <c r="P133" t="str">
        <f t="shared" si="11"/>
        <v>WR.2</v>
      </c>
      <c r="Q133" s="10" t="str">
        <f t="shared" si="12"/>
        <v>WR.2.0</v>
      </c>
      <c r="R133" s="11" t="s">
        <v>250</v>
      </c>
      <c r="S133" s="59">
        <v>0</v>
      </c>
      <c r="T133" s="10"/>
      <c r="U133" s="11" t="s">
        <v>222</v>
      </c>
      <c r="V133" s="100">
        <f t="shared" si="9"/>
        <v>0</v>
      </c>
      <c r="W133" s="11" t="s">
        <v>782</v>
      </c>
      <c r="X133" s="11" t="s">
        <v>40</v>
      </c>
      <c r="Y133" s="11">
        <v>7</v>
      </c>
      <c r="Z133" s="11">
        <v>13</v>
      </c>
      <c r="AA133" s="11" t="s">
        <v>41</v>
      </c>
      <c r="AB133" s="11" t="s">
        <v>730</v>
      </c>
      <c r="AC133" s="10"/>
      <c r="AD133" s="11"/>
      <c r="AE133" s="10" t="e">
        <v>#N/A</v>
      </c>
      <c r="AF133" s="10" t="e">
        <v>#N/A</v>
      </c>
      <c r="AG133" s="21"/>
    </row>
    <row r="134" spans="1:33" s="5" customFormat="1" ht="13.25" customHeight="1" x14ac:dyDescent="0.15">
      <c r="A134" s="11" t="s">
        <v>31</v>
      </c>
      <c r="B134" s="11" t="s">
        <v>30</v>
      </c>
      <c r="C134" s="11" t="s">
        <v>32</v>
      </c>
      <c r="D134" s="11" t="s">
        <v>33</v>
      </c>
      <c r="E134" s="11" t="s">
        <v>34</v>
      </c>
      <c r="F134" s="11" t="s">
        <v>35</v>
      </c>
      <c r="G134" s="11" t="s">
        <v>35</v>
      </c>
      <c r="H134" s="10"/>
      <c r="I134" s="5" t="str">
        <f t="shared" si="10"/>
        <v>2016-01-01</v>
      </c>
      <c r="J134" s="11" t="s">
        <v>69</v>
      </c>
      <c r="K134" s="10"/>
      <c r="L134" s="10"/>
      <c r="M134" s="10" t="s">
        <v>221</v>
      </c>
      <c r="N134" s="10">
        <v>2</v>
      </c>
      <c r="O134" s="10">
        <v>1</v>
      </c>
      <c r="P134" t="str">
        <f t="shared" si="11"/>
        <v>WR.2</v>
      </c>
      <c r="Q134" s="10" t="str">
        <f t="shared" si="12"/>
        <v>WR.2.1</v>
      </c>
      <c r="R134" s="11" t="s">
        <v>220</v>
      </c>
      <c r="S134" s="59">
        <v>5129715</v>
      </c>
      <c r="T134" s="10"/>
      <c r="U134" s="11" t="s">
        <v>222</v>
      </c>
      <c r="V134" s="100">
        <f t="shared" si="9"/>
        <v>5129.7150000000001</v>
      </c>
      <c r="W134" s="11" t="s">
        <v>782</v>
      </c>
      <c r="X134" s="11" t="s">
        <v>40</v>
      </c>
      <c r="Y134" s="11">
        <v>2</v>
      </c>
      <c r="Z134" s="11">
        <v>9</v>
      </c>
      <c r="AA134" s="11" t="s">
        <v>41</v>
      </c>
      <c r="AB134" s="11" t="s">
        <v>730</v>
      </c>
      <c r="AC134" s="10" t="s">
        <v>223</v>
      </c>
      <c r="AD134" s="7" t="s">
        <v>733</v>
      </c>
      <c r="AE134" s="10" t="s">
        <v>320</v>
      </c>
      <c r="AF134" s="10" t="s">
        <v>320</v>
      </c>
      <c r="AG134" s="82"/>
    </row>
    <row r="135" spans="1:33" s="5" customFormat="1" ht="13.25" customHeight="1" x14ac:dyDescent="0.15">
      <c r="A135" s="7" t="s">
        <v>295</v>
      </c>
      <c r="B135" s="7" t="s">
        <v>294</v>
      </c>
      <c r="C135" s="7" t="s">
        <v>296</v>
      </c>
      <c r="D135" s="7" t="s">
        <v>267</v>
      </c>
      <c r="E135" s="7" t="s">
        <v>297</v>
      </c>
      <c r="F135" s="7" t="s">
        <v>298</v>
      </c>
      <c r="G135" s="7" t="s">
        <v>298</v>
      </c>
      <c r="H135" s="7" t="s">
        <v>299</v>
      </c>
      <c r="I135" s="5" t="str">
        <f t="shared" si="10"/>
        <v>2016-01-01</v>
      </c>
      <c r="J135" s="31" t="s">
        <v>69</v>
      </c>
      <c r="K135"/>
      <c r="L135"/>
      <c r="M135" t="s">
        <v>38</v>
      </c>
      <c r="N135">
        <v>1</v>
      </c>
      <c r="O135">
        <v>1</v>
      </c>
      <c r="P135" t="str">
        <f t="shared" si="11"/>
        <v>Em.1</v>
      </c>
      <c r="Q135" t="str">
        <f t="shared" si="12"/>
        <v>Em.1.1</v>
      </c>
      <c r="R135" t="s">
        <v>300</v>
      </c>
      <c r="S135" s="27">
        <v>70</v>
      </c>
      <c r="T135"/>
      <c r="U135" t="s">
        <v>39</v>
      </c>
      <c r="V135" s="101">
        <f>S135*1000000</f>
        <v>70000000</v>
      </c>
      <c r="W135" s="7" t="s">
        <v>39</v>
      </c>
      <c r="X135" s="7" t="s">
        <v>301</v>
      </c>
      <c r="Y135"/>
      <c r="Z135"/>
      <c r="AA135" s="26" t="s">
        <v>275</v>
      </c>
      <c r="AB135" s="26" t="s">
        <v>731</v>
      </c>
      <c r="AC135" t="s">
        <v>669</v>
      </c>
      <c r="AD135" s="7" t="s">
        <v>785</v>
      </c>
      <c r="AE135" t="s">
        <v>322</v>
      </c>
      <c r="AF135" t="s">
        <v>323</v>
      </c>
      <c r="AG135" s="21"/>
    </row>
    <row r="136" spans="1:33" s="5" customFormat="1" ht="13.25" customHeight="1" x14ac:dyDescent="0.15">
      <c r="A136" s="7" t="s">
        <v>295</v>
      </c>
      <c r="B136" s="7" t="s">
        <v>294</v>
      </c>
      <c r="C136" s="7" t="s">
        <v>296</v>
      </c>
      <c r="D136" s="7" t="s">
        <v>267</v>
      </c>
      <c r="E136" s="7" t="s">
        <v>297</v>
      </c>
      <c r="F136" s="7" t="s">
        <v>298</v>
      </c>
      <c r="G136" s="7" t="s">
        <v>298</v>
      </c>
      <c r="H136" s="7" t="s">
        <v>299</v>
      </c>
      <c r="I136" s="5" t="str">
        <f t="shared" si="10"/>
        <v>2016-01-01</v>
      </c>
      <c r="J136" s="31" t="s">
        <v>69</v>
      </c>
      <c r="K136"/>
      <c r="L136"/>
      <c r="M136" t="s">
        <v>38</v>
      </c>
      <c r="N136">
        <v>11</v>
      </c>
      <c r="O136">
        <v>11</v>
      </c>
      <c r="P136" t="str">
        <f t="shared" si="11"/>
        <v>Em.11</v>
      </c>
      <c r="Q136" t="str">
        <f t="shared" si="12"/>
        <v>Em.11.11</v>
      </c>
      <c r="R136" t="s">
        <v>336</v>
      </c>
      <c r="S136" s="27">
        <v>600</v>
      </c>
      <c r="T136"/>
      <c r="U136" t="s">
        <v>39</v>
      </c>
      <c r="V136" s="102">
        <f>S136</f>
        <v>600</v>
      </c>
      <c r="W136" t="s">
        <v>39</v>
      </c>
      <c r="X136" s="7" t="s">
        <v>301</v>
      </c>
      <c r="Y136"/>
      <c r="Z136"/>
      <c r="AA136" s="26" t="s">
        <v>275</v>
      </c>
      <c r="AB136" s="26" t="s">
        <v>731</v>
      </c>
      <c r="AC136"/>
      <c r="AD136"/>
      <c r="AE136" t="s">
        <v>633</v>
      </c>
      <c r="AF136" t="s">
        <v>646</v>
      </c>
      <c r="AG136" s="83"/>
    </row>
    <row r="137" spans="1:33" s="8" customFormat="1" ht="13.25" customHeight="1" x14ac:dyDescent="0.15">
      <c r="A137" s="7" t="s">
        <v>295</v>
      </c>
      <c r="B137" s="7" t="s">
        <v>294</v>
      </c>
      <c r="C137" s="7" t="s">
        <v>296</v>
      </c>
      <c r="D137" s="7" t="s">
        <v>267</v>
      </c>
      <c r="E137" s="7" t="s">
        <v>297</v>
      </c>
      <c r="F137" s="7" t="s">
        <v>298</v>
      </c>
      <c r="G137" s="7" t="s">
        <v>298</v>
      </c>
      <c r="H137" s="7" t="s">
        <v>299</v>
      </c>
      <c r="I137" s="5" t="str">
        <f t="shared" si="10"/>
        <v>2016-01-01</v>
      </c>
      <c r="J137" s="31" t="s">
        <v>69</v>
      </c>
      <c r="K137"/>
      <c r="L137"/>
      <c r="M137" t="s">
        <v>38</v>
      </c>
      <c r="N137">
        <v>13</v>
      </c>
      <c r="O137">
        <v>1</v>
      </c>
      <c r="P137" t="str">
        <f t="shared" si="11"/>
        <v>Em.13</v>
      </c>
      <c r="Q137" t="str">
        <f t="shared" si="12"/>
        <v>Em.13.1</v>
      </c>
      <c r="R137" t="s">
        <v>404</v>
      </c>
      <c r="S137" s="27">
        <v>79</v>
      </c>
      <c r="T137"/>
      <c r="U137" s="26" t="s">
        <v>405</v>
      </c>
      <c r="V137" s="102">
        <f>S137</f>
        <v>79</v>
      </c>
      <c r="W137" s="26" t="s">
        <v>405</v>
      </c>
      <c r="X137" s="7" t="s">
        <v>301</v>
      </c>
      <c r="Y137"/>
      <c r="Z137"/>
      <c r="AA137" s="26" t="s">
        <v>275</v>
      </c>
      <c r="AB137" s="26" t="s">
        <v>731</v>
      </c>
      <c r="AC137"/>
      <c r="AD137" s="26"/>
      <c r="AE137" t="s">
        <v>561</v>
      </c>
      <c r="AF137" t="s">
        <v>562</v>
      </c>
      <c r="AG137" s="21"/>
    </row>
    <row r="138" spans="1:33" s="8" customFormat="1" ht="13.25" customHeight="1" x14ac:dyDescent="0.15">
      <c r="A138" s="7" t="s">
        <v>295</v>
      </c>
      <c r="B138" s="7" t="s">
        <v>294</v>
      </c>
      <c r="C138" s="7" t="s">
        <v>296</v>
      </c>
      <c r="D138" s="7" t="s">
        <v>267</v>
      </c>
      <c r="E138" s="7" t="s">
        <v>297</v>
      </c>
      <c r="F138" s="7" t="s">
        <v>298</v>
      </c>
      <c r="G138" s="7" t="s">
        <v>298</v>
      </c>
      <c r="H138" s="7" t="s">
        <v>299</v>
      </c>
      <c r="I138" s="5" t="str">
        <f t="shared" si="10"/>
        <v>2016-01-01</v>
      </c>
      <c r="J138" s="31" t="s">
        <v>69</v>
      </c>
      <c r="K138"/>
      <c r="L138"/>
      <c r="M138" t="s">
        <v>38</v>
      </c>
      <c r="N138">
        <v>13</v>
      </c>
      <c r="O138">
        <v>29</v>
      </c>
      <c r="P138" t="str">
        <f t="shared" si="11"/>
        <v>Em.13</v>
      </c>
      <c r="Q138" t="str">
        <f t="shared" si="12"/>
        <v>Em.13.29</v>
      </c>
      <c r="R138" t="s">
        <v>424</v>
      </c>
      <c r="S138" s="27">
        <v>0.16600000000000001</v>
      </c>
      <c r="T138"/>
      <c r="U138" s="26" t="s">
        <v>425</v>
      </c>
      <c r="V138" s="102">
        <f>S138</f>
        <v>0.16600000000000001</v>
      </c>
      <c r="W138" s="26" t="str">
        <f>U138</f>
        <v>tonnes of CO2e/ tonne of hydrocarbon production available for sale</v>
      </c>
      <c r="X138" s="7" t="s">
        <v>301</v>
      </c>
      <c r="Y138"/>
      <c r="Z138"/>
      <c r="AA138" s="26" t="s">
        <v>275</v>
      </c>
      <c r="AB138" s="26" t="s">
        <v>731</v>
      </c>
      <c r="AC138"/>
      <c r="AD138" s="26"/>
      <c r="AE138" t="s">
        <v>320</v>
      </c>
      <c r="AF138" t="s">
        <v>320</v>
      </c>
      <c r="AG138" s="21"/>
    </row>
    <row r="139" spans="1:33" s="8" customFormat="1" ht="13.25" customHeight="1" x14ac:dyDescent="0.15">
      <c r="A139" s="7" t="s">
        <v>295</v>
      </c>
      <c r="B139" s="7" t="s">
        <v>294</v>
      </c>
      <c r="C139" s="7" t="s">
        <v>296</v>
      </c>
      <c r="D139" s="7" t="s">
        <v>267</v>
      </c>
      <c r="E139" s="7" t="s">
        <v>297</v>
      </c>
      <c r="F139" s="7" t="s">
        <v>298</v>
      </c>
      <c r="G139" s="7" t="s">
        <v>298</v>
      </c>
      <c r="H139" s="7" t="s">
        <v>299</v>
      </c>
      <c r="I139" s="5" t="str">
        <f t="shared" si="10"/>
        <v>2016-01-01</v>
      </c>
      <c r="J139" s="31" t="s">
        <v>69</v>
      </c>
      <c r="K139"/>
      <c r="L139"/>
      <c r="M139" t="s">
        <v>38</v>
      </c>
      <c r="N139">
        <v>13</v>
      </c>
      <c r="O139">
        <v>30</v>
      </c>
      <c r="P139" t="str">
        <f t="shared" si="11"/>
        <v>Em.13</v>
      </c>
      <c r="Q139" t="str">
        <f t="shared" si="12"/>
        <v>Em.13.30</v>
      </c>
      <c r="R139" t="s">
        <v>427</v>
      </c>
      <c r="S139" s="27">
        <v>1.18</v>
      </c>
      <c r="T139"/>
      <c r="U139" s="26" t="s">
        <v>428</v>
      </c>
      <c r="V139" s="102">
        <f>S139</f>
        <v>1.18</v>
      </c>
      <c r="W139" s="26" t="str">
        <f>U139</f>
        <v>tonnes of CO2e/UEDC</v>
      </c>
      <c r="X139" s="7" t="s">
        <v>301</v>
      </c>
      <c r="Y139"/>
      <c r="Z139"/>
      <c r="AA139" s="26" t="s">
        <v>275</v>
      </c>
      <c r="AB139" s="26" t="s">
        <v>731</v>
      </c>
      <c r="AC139"/>
      <c r="AD139" s="26"/>
      <c r="AE139" t="s">
        <v>320</v>
      </c>
      <c r="AF139" t="s">
        <v>320</v>
      </c>
      <c r="AG139" s="21"/>
    </row>
    <row r="140" spans="1:33" s="8" customFormat="1" ht="13.25" customHeight="1" x14ac:dyDescent="0.15">
      <c r="A140" s="7" t="s">
        <v>295</v>
      </c>
      <c r="B140" s="7" t="s">
        <v>294</v>
      </c>
      <c r="C140" s="7" t="s">
        <v>296</v>
      </c>
      <c r="D140" s="7" t="s">
        <v>267</v>
      </c>
      <c r="E140" s="7" t="s">
        <v>297</v>
      </c>
      <c r="F140" s="7" t="s">
        <v>298</v>
      </c>
      <c r="G140" s="7" t="s">
        <v>298</v>
      </c>
      <c r="H140" s="7" t="s">
        <v>299</v>
      </c>
      <c r="I140" s="5" t="str">
        <f t="shared" si="10"/>
        <v>2016-01-01</v>
      </c>
      <c r="J140" s="31" t="s">
        <v>69</v>
      </c>
      <c r="K140"/>
      <c r="L140"/>
      <c r="M140" t="s">
        <v>38</v>
      </c>
      <c r="N140">
        <v>13</v>
      </c>
      <c r="O140">
        <v>31</v>
      </c>
      <c r="P140" t="str">
        <f t="shared" si="11"/>
        <v>Em.13</v>
      </c>
      <c r="Q140" t="str">
        <f t="shared" si="12"/>
        <v>Em.13.31</v>
      </c>
      <c r="R140" t="s">
        <v>431</v>
      </c>
      <c r="S140" s="27">
        <v>0.99</v>
      </c>
      <c r="T140"/>
      <c r="U140" s="26" t="s">
        <v>432</v>
      </c>
      <c r="V140" s="102">
        <f>S140</f>
        <v>0.99</v>
      </c>
      <c r="W140" s="26" t="str">
        <f>U140</f>
        <v>tonnes of CO2e/tonne of high-value petrochemicals produced</v>
      </c>
      <c r="X140" s="7" t="s">
        <v>301</v>
      </c>
      <c r="Y140"/>
      <c r="Z140"/>
      <c r="AA140" s="26" t="s">
        <v>275</v>
      </c>
      <c r="AB140" s="26" t="s">
        <v>731</v>
      </c>
      <c r="AC140"/>
      <c r="AD140" s="26"/>
      <c r="AE140" t="s">
        <v>320</v>
      </c>
      <c r="AF140" t="s">
        <v>320</v>
      </c>
      <c r="AG140" s="21"/>
    </row>
    <row r="141" spans="1:33" s="8" customFormat="1" ht="13.25" customHeight="1" x14ac:dyDescent="0.15">
      <c r="A141" s="7" t="s">
        <v>295</v>
      </c>
      <c r="B141" s="7" t="s">
        <v>294</v>
      </c>
      <c r="C141" s="7" t="s">
        <v>296</v>
      </c>
      <c r="D141" s="7" t="s">
        <v>267</v>
      </c>
      <c r="E141" s="7" t="s">
        <v>297</v>
      </c>
      <c r="F141" s="7" t="s">
        <v>298</v>
      </c>
      <c r="G141" s="7" t="s">
        <v>298</v>
      </c>
      <c r="H141" s="7" t="s">
        <v>299</v>
      </c>
      <c r="I141" s="5" t="str">
        <f t="shared" si="10"/>
        <v>2016-01-01</v>
      </c>
      <c r="J141" s="31" t="s">
        <v>69</v>
      </c>
      <c r="K141"/>
      <c r="L141"/>
      <c r="M141" t="s">
        <v>38</v>
      </c>
      <c r="N141">
        <v>17</v>
      </c>
      <c r="O141">
        <v>10</v>
      </c>
      <c r="P141" t="str">
        <f t="shared" si="11"/>
        <v>Em.17</v>
      </c>
      <c r="Q141" t="str">
        <f t="shared" si="12"/>
        <v>Em.17.10</v>
      </c>
      <c r="R141" t="s">
        <v>804</v>
      </c>
      <c r="S141" s="27">
        <v>113</v>
      </c>
      <c r="T141"/>
      <c r="U141" s="26" t="s">
        <v>797</v>
      </c>
      <c r="V141" s="103">
        <f>S141*1000</f>
        <v>113000</v>
      </c>
      <c r="W141" s="7" t="s">
        <v>784</v>
      </c>
      <c r="X141" s="7" t="s">
        <v>301</v>
      </c>
      <c r="Y141"/>
      <c r="Z141"/>
      <c r="AA141" s="26" t="s">
        <v>275</v>
      </c>
      <c r="AB141" t="s">
        <v>731</v>
      </c>
      <c r="AC141" t="s">
        <v>670</v>
      </c>
      <c r="AD141" s="7" t="s">
        <v>788</v>
      </c>
      <c r="AE141" t="s">
        <v>320</v>
      </c>
      <c r="AF141" t="s">
        <v>320</v>
      </c>
      <c r="AG141" s="21"/>
    </row>
    <row r="142" spans="1:33" s="8" customFormat="1" ht="13.25" customHeight="1" x14ac:dyDescent="0.15">
      <c r="A142" s="7" t="s">
        <v>295</v>
      </c>
      <c r="B142" s="7" t="s">
        <v>294</v>
      </c>
      <c r="C142" s="7" t="s">
        <v>296</v>
      </c>
      <c r="D142" s="7" t="s">
        <v>267</v>
      </c>
      <c r="E142" s="7" t="s">
        <v>297</v>
      </c>
      <c r="F142" s="7" t="s">
        <v>298</v>
      </c>
      <c r="G142" s="7" t="s">
        <v>298</v>
      </c>
      <c r="H142" s="7" t="s">
        <v>299</v>
      </c>
      <c r="I142" s="5" t="str">
        <f t="shared" si="10"/>
        <v>2016-01-01</v>
      </c>
      <c r="J142" s="31" t="s">
        <v>69</v>
      </c>
      <c r="K142"/>
      <c r="L142"/>
      <c r="M142" t="s">
        <v>38</v>
      </c>
      <c r="N142">
        <v>17</v>
      </c>
      <c r="O142">
        <v>13</v>
      </c>
      <c r="P142" t="str">
        <f t="shared" si="11"/>
        <v>Em.17</v>
      </c>
      <c r="Q142" t="str">
        <f t="shared" si="12"/>
        <v>Em.17.13</v>
      </c>
      <c r="R142" t="s">
        <v>805</v>
      </c>
      <c r="S142" s="27">
        <v>83</v>
      </c>
      <c r="T142"/>
      <c r="U142" s="26" t="s">
        <v>797</v>
      </c>
      <c r="V142" s="103">
        <f>S142*1000</f>
        <v>83000</v>
      </c>
      <c r="W142" s="7" t="s">
        <v>784</v>
      </c>
      <c r="X142" s="7" t="s">
        <v>301</v>
      </c>
      <c r="Y142"/>
      <c r="Z142"/>
      <c r="AA142" s="26" t="s">
        <v>275</v>
      </c>
      <c r="AB142" t="s">
        <v>731</v>
      </c>
      <c r="AC142" t="s">
        <v>672</v>
      </c>
      <c r="AD142" s="7" t="s">
        <v>788</v>
      </c>
      <c r="AE142" t="s">
        <v>320</v>
      </c>
      <c r="AF142" t="s">
        <v>320</v>
      </c>
      <c r="AG142" s="21"/>
    </row>
    <row r="143" spans="1:33" s="10" customFormat="1" ht="13.25" customHeight="1" x14ac:dyDescent="0.15">
      <c r="A143" s="7" t="s">
        <v>295</v>
      </c>
      <c r="B143" s="7" t="s">
        <v>294</v>
      </c>
      <c r="C143" s="7" t="s">
        <v>296</v>
      </c>
      <c r="D143" s="7" t="s">
        <v>267</v>
      </c>
      <c r="E143" s="7" t="s">
        <v>297</v>
      </c>
      <c r="F143" s="7" t="s">
        <v>298</v>
      </c>
      <c r="G143" s="7" t="s">
        <v>298</v>
      </c>
      <c r="H143" s="7" t="s">
        <v>299</v>
      </c>
      <c r="I143" s="5" t="str">
        <f t="shared" si="10"/>
        <v>2016-01-01</v>
      </c>
      <c r="J143" s="31" t="s">
        <v>69</v>
      </c>
      <c r="K143"/>
      <c r="L143"/>
      <c r="M143" t="s">
        <v>38</v>
      </c>
      <c r="N143">
        <v>17</v>
      </c>
      <c r="O143">
        <v>14</v>
      </c>
      <c r="P143" t="str">
        <f t="shared" si="11"/>
        <v>Em.17</v>
      </c>
      <c r="Q143" t="str">
        <f t="shared" si="12"/>
        <v>Em.17.14</v>
      </c>
      <c r="R143" t="s">
        <v>798</v>
      </c>
      <c r="S143" s="27">
        <v>153</v>
      </c>
      <c r="T143"/>
      <c r="U143" s="26" t="s">
        <v>797</v>
      </c>
      <c r="V143" s="103">
        <f>S143*1000</f>
        <v>153000</v>
      </c>
      <c r="W143" s="7" t="s">
        <v>784</v>
      </c>
      <c r="X143" s="7" t="s">
        <v>301</v>
      </c>
      <c r="Y143"/>
      <c r="Z143"/>
      <c r="AA143" s="26" t="s">
        <v>275</v>
      </c>
      <c r="AB143" t="s">
        <v>731</v>
      </c>
      <c r="AC143" t="s">
        <v>673</v>
      </c>
      <c r="AD143" s="7" t="s">
        <v>788</v>
      </c>
      <c r="AE143" t="s">
        <v>320</v>
      </c>
      <c r="AF143" t="s">
        <v>320</v>
      </c>
      <c r="AG143" s="21"/>
    </row>
    <row r="144" spans="1:33" s="10" customFormat="1" ht="13.25" customHeight="1" x14ac:dyDescent="0.15">
      <c r="A144" s="7" t="s">
        <v>295</v>
      </c>
      <c r="B144" s="7" t="s">
        <v>294</v>
      </c>
      <c r="C144" s="7" t="s">
        <v>296</v>
      </c>
      <c r="D144" s="7" t="s">
        <v>267</v>
      </c>
      <c r="E144" s="7" t="s">
        <v>297</v>
      </c>
      <c r="F144" s="7" t="s">
        <v>298</v>
      </c>
      <c r="G144" s="7" t="s">
        <v>298</v>
      </c>
      <c r="H144" s="7" t="s">
        <v>299</v>
      </c>
      <c r="I144" s="5" t="str">
        <f t="shared" si="10"/>
        <v>2016-01-01</v>
      </c>
      <c r="J144" s="31" t="s">
        <v>69</v>
      </c>
      <c r="K144"/>
      <c r="L144"/>
      <c r="M144" t="s">
        <v>38</v>
      </c>
      <c r="N144">
        <v>17</v>
      </c>
      <c r="O144">
        <v>2</v>
      </c>
      <c r="P144" t="str">
        <f t="shared" si="11"/>
        <v>Em.17</v>
      </c>
      <c r="Q144" t="str">
        <f t="shared" si="12"/>
        <v>Em.17.2</v>
      </c>
      <c r="R144" t="s">
        <v>369</v>
      </c>
      <c r="S144" s="27">
        <v>8</v>
      </c>
      <c r="T144"/>
      <c r="U144" s="26" t="s">
        <v>346</v>
      </c>
      <c r="V144" s="104">
        <f>S144</f>
        <v>8</v>
      </c>
      <c r="W144" s="7" t="s">
        <v>784</v>
      </c>
      <c r="X144" s="7" t="s">
        <v>301</v>
      </c>
      <c r="Y144"/>
      <c r="Z144"/>
      <c r="AA144" s="26" t="s">
        <v>275</v>
      </c>
      <c r="AB144" t="s">
        <v>731</v>
      </c>
      <c r="AC144"/>
      <c r="AD144" s="7"/>
      <c r="AE144" t="s">
        <v>320</v>
      </c>
      <c r="AF144" t="s">
        <v>320</v>
      </c>
      <c r="AG144" s="21"/>
    </row>
    <row r="145" spans="1:33" s="10" customFormat="1" ht="13.25" customHeight="1" x14ac:dyDescent="0.15">
      <c r="A145" s="7" t="s">
        <v>295</v>
      </c>
      <c r="B145" s="7" t="s">
        <v>294</v>
      </c>
      <c r="C145" s="7" t="s">
        <v>296</v>
      </c>
      <c r="D145" s="7" t="s">
        <v>267</v>
      </c>
      <c r="E145" s="7" t="s">
        <v>297</v>
      </c>
      <c r="F145" s="7" t="s">
        <v>298</v>
      </c>
      <c r="G145" s="7" t="s">
        <v>298</v>
      </c>
      <c r="H145" s="7" t="s">
        <v>772</v>
      </c>
      <c r="I145" s="5" t="str">
        <f t="shared" si="10"/>
        <v>2016-01-01</v>
      </c>
      <c r="J145" s="31" t="s">
        <v>69</v>
      </c>
      <c r="K145"/>
      <c r="L145"/>
      <c r="M145" t="s">
        <v>38</v>
      </c>
      <c r="N145">
        <v>17</v>
      </c>
      <c r="O145">
        <v>2</v>
      </c>
      <c r="P145" t="str">
        <f t="shared" si="11"/>
        <v>Em.17</v>
      </c>
      <c r="Q145" t="str">
        <f t="shared" si="12"/>
        <v>Em.17.2</v>
      </c>
      <c r="R145" t="s">
        <v>368</v>
      </c>
      <c r="S145" s="27">
        <v>0</v>
      </c>
      <c r="T145"/>
      <c r="U145" s="26" t="s">
        <v>346</v>
      </c>
      <c r="V145" s="104">
        <f>S145</f>
        <v>0</v>
      </c>
      <c r="W145" s="7" t="s">
        <v>784</v>
      </c>
      <c r="X145" s="7" t="s">
        <v>301</v>
      </c>
      <c r="Y145"/>
      <c r="Z145"/>
      <c r="AA145" s="26" t="s">
        <v>275</v>
      </c>
      <c r="AB145" t="s">
        <v>731</v>
      </c>
      <c r="AC145"/>
      <c r="AD145" s="7"/>
      <c r="AE145" t="s">
        <v>320</v>
      </c>
      <c r="AF145" t="s">
        <v>320</v>
      </c>
      <c r="AG145" s="21"/>
    </row>
    <row r="146" spans="1:33" s="10" customFormat="1" ht="13.25" customHeight="1" x14ac:dyDescent="0.15">
      <c r="A146" s="7" t="s">
        <v>295</v>
      </c>
      <c r="B146" s="7" t="s">
        <v>294</v>
      </c>
      <c r="C146" s="7" t="s">
        <v>296</v>
      </c>
      <c r="D146" s="7" t="s">
        <v>267</v>
      </c>
      <c r="E146" s="7" t="s">
        <v>297</v>
      </c>
      <c r="F146" s="7" t="s">
        <v>298</v>
      </c>
      <c r="G146" s="7" t="s">
        <v>298</v>
      </c>
      <c r="H146" s="7" t="s">
        <v>299</v>
      </c>
      <c r="I146" s="5" t="str">
        <f t="shared" si="10"/>
        <v>2016-01-01</v>
      </c>
      <c r="J146" s="31" t="s">
        <v>69</v>
      </c>
      <c r="K146"/>
      <c r="L146"/>
      <c r="M146" t="s">
        <v>38</v>
      </c>
      <c r="N146">
        <v>4</v>
      </c>
      <c r="O146">
        <v>10</v>
      </c>
      <c r="P146" t="str">
        <f t="shared" si="11"/>
        <v>Em.4</v>
      </c>
      <c r="Q146" t="str">
        <f t="shared" si="12"/>
        <v>Em.4.10</v>
      </c>
      <c r="R146" t="s">
        <v>370</v>
      </c>
      <c r="S146" s="27">
        <v>21</v>
      </c>
      <c r="T146"/>
      <c r="U146" s="26" t="s">
        <v>346</v>
      </c>
      <c r="V146" s="102">
        <f>S146</f>
        <v>21</v>
      </c>
      <c r="W146" t="s">
        <v>39</v>
      </c>
      <c r="X146" s="7" t="s">
        <v>301</v>
      </c>
      <c r="Y146"/>
      <c r="Z146"/>
      <c r="AA146" s="26" t="s">
        <v>275</v>
      </c>
      <c r="AB146" s="26" t="s">
        <v>731</v>
      </c>
      <c r="AC146"/>
      <c r="AD146" s="26"/>
      <c r="AE146" t="s">
        <v>320</v>
      </c>
      <c r="AF146" t="s">
        <v>320</v>
      </c>
      <c r="AG146" s="21"/>
    </row>
    <row r="147" spans="1:33" s="10" customFormat="1" ht="13.25" customHeight="1" x14ac:dyDescent="0.15">
      <c r="A147" s="7" t="s">
        <v>295</v>
      </c>
      <c r="B147" s="7" t="s">
        <v>294</v>
      </c>
      <c r="C147" s="7" t="s">
        <v>296</v>
      </c>
      <c r="D147" s="7" t="s">
        <v>267</v>
      </c>
      <c r="E147" s="7" t="s">
        <v>297</v>
      </c>
      <c r="F147" s="7" t="s">
        <v>298</v>
      </c>
      <c r="G147" s="7" t="s">
        <v>298</v>
      </c>
      <c r="H147" s="7" t="s">
        <v>299</v>
      </c>
      <c r="I147" s="5" t="str">
        <f t="shared" si="10"/>
        <v>2016-01-01</v>
      </c>
      <c r="J147" s="31" t="s">
        <v>69</v>
      </c>
      <c r="K147"/>
      <c r="L147"/>
      <c r="M147" t="s">
        <v>38</v>
      </c>
      <c r="N147">
        <v>4</v>
      </c>
      <c r="O147">
        <v>7</v>
      </c>
      <c r="P147" t="str">
        <f t="shared" si="11"/>
        <v>Em.4</v>
      </c>
      <c r="Q147" t="str">
        <f t="shared" si="12"/>
        <v>Em.4.7</v>
      </c>
      <c r="R147" t="s">
        <v>374</v>
      </c>
      <c r="S147" s="27">
        <v>67</v>
      </c>
      <c r="T147"/>
      <c r="U147" s="26" t="s">
        <v>375</v>
      </c>
      <c r="V147" s="101">
        <f>S147*1000000</f>
        <v>67000000</v>
      </c>
      <c r="W147" t="s">
        <v>39</v>
      </c>
      <c r="X147" s="7" t="s">
        <v>301</v>
      </c>
      <c r="Y147"/>
      <c r="Z147"/>
      <c r="AA147" s="26" t="s">
        <v>275</v>
      </c>
      <c r="AB147" s="26" t="s">
        <v>731</v>
      </c>
      <c r="AC147"/>
      <c r="AD147" s="26"/>
      <c r="AE147" t="s">
        <v>320</v>
      </c>
      <c r="AF147" t="s">
        <v>320</v>
      </c>
      <c r="AG147" s="21"/>
    </row>
    <row r="148" spans="1:33" s="10" customFormat="1" ht="13.25" customHeight="1" x14ac:dyDescent="0.15">
      <c r="A148" s="7" t="s">
        <v>295</v>
      </c>
      <c r="B148" s="7" t="s">
        <v>294</v>
      </c>
      <c r="C148" s="7" t="s">
        <v>296</v>
      </c>
      <c r="D148" s="7" t="s">
        <v>267</v>
      </c>
      <c r="E148" s="7" t="s">
        <v>297</v>
      </c>
      <c r="F148" s="7" t="s">
        <v>298</v>
      </c>
      <c r="G148" s="7" t="s">
        <v>298</v>
      </c>
      <c r="H148" s="7" t="s">
        <v>299</v>
      </c>
      <c r="I148" s="5" t="str">
        <f t="shared" si="10"/>
        <v>2016-01-01</v>
      </c>
      <c r="J148" s="31" t="s">
        <v>69</v>
      </c>
      <c r="K148"/>
      <c r="L148"/>
      <c r="M148" t="s">
        <v>38</v>
      </c>
      <c r="N148">
        <v>4</v>
      </c>
      <c r="O148">
        <v>8</v>
      </c>
      <c r="P148" t="str">
        <f t="shared" si="11"/>
        <v>Em.4</v>
      </c>
      <c r="Q148" t="str">
        <f t="shared" si="12"/>
        <v>Em.4.8</v>
      </c>
      <c r="R148" t="s">
        <v>799</v>
      </c>
      <c r="S148" s="27">
        <v>138</v>
      </c>
      <c r="T148"/>
      <c r="U148" s="26" t="s">
        <v>797</v>
      </c>
      <c r="V148" s="102">
        <f>S148*1000</f>
        <v>138000</v>
      </c>
      <c r="W148" t="s">
        <v>39</v>
      </c>
      <c r="X148" s="7" t="s">
        <v>301</v>
      </c>
      <c r="Y148"/>
      <c r="Z148"/>
      <c r="AA148" s="26" t="s">
        <v>275</v>
      </c>
      <c r="AB148" s="26" t="s">
        <v>731</v>
      </c>
      <c r="AC148"/>
      <c r="AD148" s="26"/>
      <c r="AE148" t="s">
        <v>320</v>
      </c>
      <c r="AF148" t="s">
        <v>320</v>
      </c>
      <c r="AG148" s="21"/>
    </row>
    <row r="149" spans="1:33" s="5" customFormat="1" ht="13.25" customHeight="1" x14ac:dyDescent="0.15">
      <c r="A149" s="7" t="s">
        <v>295</v>
      </c>
      <c r="B149" s="7" t="s">
        <v>294</v>
      </c>
      <c r="C149" s="7" t="s">
        <v>296</v>
      </c>
      <c r="D149" s="7" t="s">
        <v>267</v>
      </c>
      <c r="E149" s="7" t="s">
        <v>297</v>
      </c>
      <c r="F149" s="7" t="s">
        <v>298</v>
      </c>
      <c r="G149" s="7" t="s">
        <v>298</v>
      </c>
      <c r="H149" s="7" t="s">
        <v>299</v>
      </c>
      <c r="I149" s="5" t="str">
        <f t="shared" si="10"/>
        <v>2016-01-01</v>
      </c>
      <c r="J149" s="31" t="s">
        <v>69</v>
      </c>
      <c r="K149"/>
      <c r="L149"/>
      <c r="M149" t="s">
        <v>38</v>
      </c>
      <c r="N149">
        <v>4</v>
      </c>
      <c r="O149">
        <v>9</v>
      </c>
      <c r="P149" t="str">
        <f t="shared" si="11"/>
        <v>Em.4</v>
      </c>
      <c r="Q149" t="str">
        <f t="shared" si="12"/>
        <v>Em.4.9</v>
      </c>
      <c r="R149" t="s">
        <v>796</v>
      </c>
      <c r="S149" s="27">
        <v>1</v>
      </c>
      <c r="T149"/>
      <c r="U149" s="26" t="s">
        <v>797</v>
      </c>
      <c r="V149" s="102">
        <f>S149*1000</f>
        <v>1000</v>
      </c>
      <c r="W149" t="s">
        <v>39</v>
      </c>
      <c r="X149" s="7" t="s">
        <v>301</v>
      </c>
      <c r="Y149"/>
      <c r="Z149"/>
      <c r="AA149" s="26" t="s">
        <v>275</v>
      </c>
      <c r="AB149" s="26" t="s">
        <v>731</v>
      </c>
      <c r="AC149"/>
      <c r="AD149" s="26"/>
      <c r="AE149" t="s">
        <v>320</v>
      </c>
      <c r="AF149" t="s">
        <v>320</v>
      </c>
      <c r="AG149" s="21"/>
    </row>
    <row r="150" spans="1:33" s="5" customFormat="1" ht="13.25" customHeight="1" x14ac:dyDescent="0.15">
      <c r="A150" s="7" t="s">
        <v>295</v>
      </c>
      <c r="B150" s="7" t="s">
        <v>294</v>
      </c>
      <c r="C150" s="7" t="s">
        <v>296</v>
      </c>
      <c r="D150" s="7" t="s">
        <v>267</v>
      </c>
      <c r="E150" s="7" t="s">
        <v>297</v>
      </c>
      <c r="F150" s="7" t="s">
        <v>298</v>
      </c>
      <c r="G150" s="7" t="s">
        <v>298</v>
      </c>
      <c r="H150" s="7" t="s">
        <v>299</v>
      </c>
      <c r="I150" s="5" t="str">
        <f t="shared" si="10"/>
        <v>2016-01-01</v>
      </c>
      <c r="J150" s="31" t="s">
        <v>69</v>
      </c>
      <c r="K150"/>
      <c r="L150"/>
      <c r="M150" t="s">
        <v>38</v>
      </c>
      <c r="N150">
        <v>5</v>
      </c>
      <c r="O150">
        <v>1</v>
      </c>
      <c r="P150" t="str">
        <f t="shared" si="11"/>
        <v>Em.5</v>
      </c>
      <c r="Q150" t="str">
        <f t="shared" si="12"/>
        <v>Em.5.1</v>
      </c>
      <c r="R150" t="s">
        <v>412</v>
      </c>
      <c r="S150" s="27">
        <v>18.7</v>
      </c>
      <c r="T150"/>
      <c r="U150" t="s">
        <v>410</v>
      </c>
      <c r="V150" s="101">
        <f>S150*1000000</f>
        <v>18700000</v>
      </c>
      <c r="W150" t="s">
        <v>39</v>
      </c>
      <c r="X150" s="7" t="s">
        <v>301</v>
      </c>
      <c r="Y150"/>
      <c r="Z150"/>
      <c r="AA150" s="26" t="s">
        <v>275</v>
      </c>
      <c r="AB150" s="26" t="s">
        <v>731</v>
      </c>
      <c r="AC150"/>
      <c r="AD150"/>
      <c r="AE150" t="s">
        <v>320</v>
      </c>
      <c r="AF150" t="s">
        <v>320</v>
      </c>
      <c r="AG150" s="21"/>
    </row>
    <row r="151" spans="1:33" s="5" customFormat="1" ht="13.25" customHeight="1" x14ac:dyDescent="0.15">
      <c r="A151" s="7" t="s">
        <v>295</v>
      </c>
      <c r="B151" s="7" t="s">
        <v>294</v>
      </c>
      <c r="C151" s="7" t="s">
        <v>296</v>
      </c>
      <c r="D151" s="7" t="s">
        <v>267</v>
      </c>
      <c r="E151" s="7" t="s">
        <v>297</v>
      </c>
      <c r="F151" s="7" t="s">
        <v>298</v>
      </c>
      <c r="G151" s="7" t="s">
        <v>298</v>
      </c>
      <c r="H151" s="7" t="s">
        <v>299</v>
      </c>
      <c r="I151" s="5" t="str">
        <f t="shared" si="10"/>
        <v>2016-01-01</v>
      </c>
      <c r="J151" s="31" t="s">
        <v>69</v>
      </c>
      <c r="K151"/>
      <c r="L151"/>
      <c r="M151" t="s">
        <v>38</v>
      </c>
      <c r="N151">
        <v>5</v>
      </c>
      <c r="O151">
        <v>2</v>
      </c>
      <c r="P151" t="str">
        <f t="shared" si="11"/>
        <v>Em.5</v>
      </c>
      <c r="Q151" t="str">
        <f t="shared" si="12"/>
        <v>Em.5.2</v>
      </c>
      <c r="R151" t="s">
        <v>414</v>
      </c>
      <c r="S151" s="27">
        <v>13.7</v>
      </c>
      <c r="T151"/>
      <c r="U151" t="s">
        <v>410</v>
      </c>
      <c r="V151" s="101">
        <f>S151*1000000</f>
        <v>13700000</v>
      </c>
      <c r="W151" t="s">
        <v>39</v>
      </c>
      <c r="X151" s="7" t="s">
        <v>301</v>
      </c>
      <c r="Y151"/>
      <c r="Z151"/>
      <c r="AA151" s="26" t="s">
        <v>275</v>
      </c>
      <c r="AB151" s="26" t="s">
        <v>731</v>
      </c>
      <c r="AC151"/>
      <c r="AD151"/>
      <c r="AE151" t="s">
        <v>320</v>
      </c>
      <c r="AF151" t="s">
        <v>320</v>
      </c>
      <c r="AG151" s="21"/>
    </row>
    <row r="152" spans="1:33" s="5" customFormat="1" ht="13.25" customHeight="1" x14ac:dyDescent="0.15">
      <c r="A152" s="7" t="s">
        <v>295</v>
      </c>
      <c r="B152" s="7" t="s">
        <v>294</v>
      </c>
      <c r="C152" s="7" t="s">
        <v>296</v>
      </c>
      <c r="D152" s="7" t="s">
        <v>267</v>
      </c>
      <c r="E152" s="7" t="s">
        <v>297</v>
      </c>
      <c r="F152" s="7" t="s">
        <v>298</v>
      </c>
      <c r="G152" s="7" t="s">
        <v>298</v>
      </c>
      <c r="H152" s="7" t="s">
        <v>299</v>
      </c>
      <c r="I152" s="5" t="str">
        <f t="shared" si="10"/>
        <v>2016-01-01</v>
      </c>
      <c r="J152" s="31" t="s">
        <v>69</v>
      </c>
      <c r="K152"/>
      <c r="L152"/>
      <c r="M152" t="s">
        <v>38</v>
      </c>
      <c r="N152">
        <v>5</v>
      </c>
      <c r="O152">
        <v>3</v>
      </c>
      <c r="P152" t="str">
        <f t="shared" si="11"/>
        <v>Em.5</v>
      </c>
      <c r="Q152" t="str">
        <f t="shared" si="12"/>
        <v>Em.5.3</v>
      </c>
      <c r="R152" t="s">
        <v>416</v>
      </c>
      <c r="S152" s="27">
        <v>37.6</v>
      </c>
      <c r="T152"/>
      <c r="U152" t="s">
        <v>410</v>
      </c>
      <c r="V152" s="101">
        <f>S152*1000000</f>
        <v>37600000</v>
      </c>
      <c r="W152" t="s">
        <v>39</v>
      </c>
      <c r="X152" s="7" t="s">
        <v>301</v>
      </c>
      <c r="Y152"/>
      <c r="Z152"/>
      <c r="AA152" s="26" t="s">
        <v>275</v>
      </c>
      <c r="AB152" s="26" t="s">
        <v>731</v>
      </c>
      <c r="AC152"/>
      <c r="AD152"/>
      <c r="AE152" t="s">
        <v>320</v>
      </c>
      <c r="AF152" t="s">
        <v>320</v>
      </c>
      <c r="AG152" s="21"/>
    </row>
    <row r="153" spans="1:33" s="5" customFormat="1" ht="13.25" customHeight="1" x14ac:dyDescent="0.15">
      <c r="A153" s="7" t="s">
        <v>295</v>
      </c>
      <c r="B153" s="7" t="s">
        <v>294</v>
      </c>
      <c r="C153" s="7" t="s">
        <v>296</v>
      </c>
      <c r="D153" s="7" t="s">
        <v>267</v>
      </c>
      <c r="E153" s="7" t="s">
        <v>297</v>
      </c>
      <c r="F153" s="7" t="s">
        <v>298</v>
      </c>
      <c r="G153" s="7" t="s">
        <v>298</v>
      </c>
      <c r="H153" s="7" t="s">
        <v>299</v>
      </c>
      <c r="I153" s="5" t="str">
        <f t="shared" si="10"/>
        <v>2016-01-01</v>
      </c>
      <c r="J153" s="31" t="s">
        <v>69</v>
      </c>
      <c r="K153"/>
      <c r="L153"/>
      <c r="M153" t="s">
        <v>38</v>
      </c>
      <c r="N153">
        <v>5</v>
      </c>
      <c r="O153">
        <v>4</v>
      </c>
      <c r="P153" t="str">
        <f t="shared" si="11"/>
        <v>Em.5</v>
      </c>
      <c r="Q153" t="str">
        <f t="shared" si="12"/>
        <v>Em.5.4</v>
      </c>
      <c r="R153" t="s">
        <v>409</v>
      </c>
      <c r="S153" s="27">
        <v>3</v>
      </c>
      <c r="T153"/>
      <c r="U153" t="s">
        <v>410</v>
      </c>
      <c r="V153" s="101">
        <f>S153*1000000</f>
        <v>3000000</v>
      </c>
      <c r="W153" t="s">
        <v>39</v>
      </c>
      <c r="X153" s="7" t="s">
        <v>301</v>
      </c>
      <c r="Y153"/>
      <c r="Z153"/>
      <c r="AA153" s="26" t="s">
        <v>275</v>
      </c>
      <c r="AB153" s="26" t="s">
        <v>731</v>
      </c>
      <c r="AC153"/>
      <c r="AD153"/>
      <c r="AE153" t="s">
        <v>320</v>
      </c>
      <c r="AF153" t="s">
        <v>320</v>
      </c>
      <c r="AG153" s="21"/>
    </row>
    <row r="154" spans="1:33" s="5" customFormat="1" ht="13.25" customHeight="1" x14ac:dyDescent="0.15">
      <c r="A154" s="7" t="s">
        <v>295</v>
      </c>
      <c r="B154" s="7" t="s">
        <v>294</v>
      </c>
      <c r="C154" s="7" t="s">
        <v>296</v>
      </c>
      <c r="D154" s="7" t="s">
        <v>267</v>
      </c>
      <c r="E154" s="7" t="s">
        <v>297</v>
      </c>
      <c r="F154" s="7" t="s">
        <v>298</v>
      </c>
      <c r="G154" s="7" t="s">
        <v>298</v>
      </c>
      <c r="H154" s="7" t="s">
        <v>299</v>
      </c>
      <c r="I154" s="5" t="str">
        <f t="shared" si="10"/>
        <v>2016-01-01</v>
      </c>
      <c r="J154" s="31" t="s">
        <v>69</v>
      </c>
      <c r="K154"/>
      <c r="L154"/>
      <c r="M154" t="s">
        <v>38</v>
      </c>
      <c r="N154">
        <v>7</v>
      </c>
      <c r="O154">
        <v>0</v>
      </c>
      <c r="P154" t="str">
        <f t="shared" si="11"/>
        <v>Em.7</v>
      </c>
      <c r="Q154" t="str">
        <f t="shared" si="12"/>
        <v>Em.7.0</v>
      </c>
      <c r="R154" t="s">
        <v>407</v>
      </c>
      <c r="S154" s="27">
        <v>11</v>
      </c>
      <c r="T154"/>
      <c r="U154" t="s">
        <v>39</v>
      </c>
      <c r="V154" s="102">
        <f>S154</f>
        <v>11</v>
      </c>
      <c r="W154" t="s">
        <v>39</v>
      </c>
      <c r="X154" s="7" t="s">
        <v>301</v>
      </c>
      <c r="Y154"/>
      <c r="Z154"/>
      <c r="AA154" s="26" t="s">
        <v>275</v>
      </c>
      <c r="AB154" s="26" t="s">
        <v>731</v>
      </c>
      <c r="AC154"/>
      <c r="AD154"/>
      <c r="AE154" t="s">
        <v>381</v>
      </c>
      <c r="AF154" t="s">
        <v>320</v>
      </c>
      <c r="AG154" s="21"/>
    </row>
    <row r="155" spans="1:33" s="5" customFormat="1" ht="13.25" customHeight="1" x14ac:dyDescent="0.15">
      <c r="A155" s="7" t="s">
        <v>295</v>
      </c>
      <c r="B155" s="7" t="s">
        <v>294</v>
      </c>
      <c r="C155" s="7" t="s">
        <v>296</v>
      </c>
      <c r="D155" s="7" t="s">
        <v>267</v>
      </c>
      <c r="E155" s="7" t="s">
        <v>297</v>
      </c>
      <c r="F155" s="7" t="s">
        <v>298</v>
      </c>
      <c r="G155" s="7" t="s">
        <v>298</v>
      </c>
      <c r="H155" s="7" t="s">
        <v>299</v>
      </c>
      <c r="I155" s="5" t="str">
        <f t="shared" si="10"/>
        <v>2016-01-01</v>
      </c>
      <c r="J155" s="31" t="s">
        <v>69</v>
      </c>
      <c r="K155"/>
      <c r="L155"/>
      <c r="M155" t="s">
        <v>38</v>
      </c>
      <c r="N155">
        <v>9</v>
      </c>
      <c r="O155">
        <v>1</v>
      </c>
      <c r="P155" t="str">
        <f t="shared" si="11"/>
        <v>Em.9</v>
      </c>
      <c r="Q155" t="str">
        <f t="shared" si="12"/>
        <v>Em.9.1</v>
      </c>
      <c r="R155" t="s">
        <v>418</v>
      </c>
      <c r="S155" s="27">
        <v>1.4</v>
      </c>
      <c r="T155"/>
      <c r="U155" t="s">
        <v>410</v>
      </c>
      <c r="V155" s="101">
        <f>S155*1000000</f>
        <v>1400000</v>
      </c>
      <c r="W155" t="s">
        <v>39</v>
      </c>
      <c r="X155" s="7" t="s">
        <v>301</v>
      </c>
      <c r="Y155"/>
      <c r="Z155"/>
      <c r="AA155" s="26" t="s">
        <v>275</v>
      </c>
      <c r="AB155" s="26" t="s">
        <v>731</v>
      </c>
      <c r="AC155"/>
      <c r="AD155"/>
      <c r="AE155" t="s">
        <v>320</v>
      </c>
      <c r="AF155" t="s">
        <v>320</v>
      </c>
      <c r="AG155" s="21"/>
    </row>
    <row r="156" spans="1:33" s="5" customFormat="1" ht="13.25" customHeight="1" x14ac:dyDescent="0.15">
      <c r="A156" s="7" t="s">
        <v>295</v>
      </c>
      <c r="B156" s="7" t="s">
        <v>294</v>
      </c>
      <c r="C156" s="7" t="s">
        <v>296</v>
      </c>
      <c r="D156" s="7" t="s">
        <v>267</v>
      </c>
      <c r="E156" s="7" t="s">
        <v>297</v>
      </c>
      <c r="F156" s="7" t="s">
        <v>298</v>
      </c>
      <c r="G156" s="7" t="s">
        <v>298</v>
      </c>
      <c r="H156" s="7" t="s">
        <v>299</v>
      </c>
      <c r="I156" s="5" t="str">
        <f t="shared" si="10"/>
        <v>2016-01-01</v>
      </c>
      <c r="J156" s="31" t="s">
        <v>69</v>
      </c>
      <c r="K156"/>
      <c r="L156"/>
      <c r="M156" t="s">
        <v>38</v>
      </c>
      <c r="N156">
        <v>9</v>
      </c>
      <c r="O156">
        <v>2</v>
      </c>
      <c r="P156" t="str">
        <f t="shared" si="11"/>
        <v>Em.9</v>
      </c>
      <c r="Q156" t="str">
        <f t="shared" si="12"/>
        <v>Em.9.2</v>
      </c>
      <c r="R156" t="s">
        <v>420</v>
      </c>
      <c r="S156" s="27">
        <v>2</v>
      </c>
      <c r="T156"/>
      <c r="U156" t="s">
        <v>410</v>
      </c>
      <c r="V156" s="101">
        <f>S156*1000000</f>
        <v>2000000</v>
      </c>
      <c r="W156" t="s">
        <v>39</v>
      </c>
      <c r="X156" s="7" t="s">
        <v>301</v>
      </c>
      <c r="Y156"/>
      <c r="Z156"/>
      <c r="AA156" s="26" t="s">
        <v>275</v>
      </c>
      <c r="AB156" s="26" t="s">
        <v>731</v>
      </c>
      <c r="AC156"/>
      <c r="AD156"/>
      <c r="AE156" t="s">
        <v>320</v>
      </c>
      <c r="AF156" t="s">
        <v>320</v>
      </c>
      <c r="AG156" s="21"/>
    </row>
    <row r="157" spans="1:33" s="5" customFormat="1" ht="13.25" customHeight="1" x14ac:dyDescent="0.15">
      <c r="A157" s="7" t="s">
        <v>295</v>
      </c>
      <c r="B157" s="7" t="s">
        <v>294</v>
      </c>
      <c r="C157" s="7" t="s">
        <v>296</v>
      </c>
      <c r="D157" s="7" t="s">
        <v>267</v>
      </c>
      <c r="E157" s="7" t="s">
        <v>297</v>
      </c>
      <c r="F157" s="7" t="s">
        <v>298</v>
      </c>
      <c r="G157" s="7" t="s">
        <v>298</v>
      </c>
      <c r="H157" s="7" t="s">
        <v>299</v>
      </c>
      <c r="I157" s="5" t="str">
        <f t="shared" si="10"/>
        <v>2016-01-01</v>
      </c>
      <c r="J157" s="31" t="s">
        <v>69</v>
      </c>
      <c r="K157"/>
      <c r="L157"/>
      <c r="M157" t="s">
        <v>38</v>
      </c>
      <c r="N157">
        <v>9</v>
      </c>
      <c r="O157">
        <v>3</v>
      </c>
      <c r="P157" t="str">
        <f t="shared" si="11"/>
        <v>Em.9</v>
      </c>
      <c r="Q157" t="str">
        <f t="shared" si="12"/>
        <v>Em.9.3</v>
      </c>
      <c r="R157" t="s">
        <v>422</v>
      </c>
      <c r="S157" s="27">
        <v>7.3</v>
      </c>
      <c r="T157"/>
      <c r="U157" t="s">
        <v>410</v>
      </c>
      <c r="V157" s="101">
        <f>S157*1000000</f>
        <v>7300000</v>
      </c>
      <c r="W157" t="s">
        <v>39</v>
      </c>
      <c r="X157" s="7" t="s">
        <v>301</v>
      </c>
      <c r="Y157"/>
      <c r="Z157"/>
      <c r="AA157" s="26" t="s">
        <v>275</v>
      </c>
      <c r="AB157" s="26" t="s">
        <v>731</v>
      </c>
      <c r="AC157"/>
      <c r="AD157"/>
      <c r="AE157" t="s">
        <v>320</v>
      </c>
      <c r="AF157" t="s">
        <v>320</v>
      </c>
      <c r="AG157" s="21"/>
    </row>
    <row r="158" spans="1:33" s="5" customFormat="1" ht="13.25" customHeight="1" x14ac:dyDescent="0.15">
      <c r="A158" t="s">
        <v>316</v>
      </c>
      <c r="B158" t="s">
        <v>315</v>
      </c>
      <c r="C158" t="s">
        <v>304</v>
      </c>
      <c r="D158" t="s">
        <v>305</v>
      </c>
      <c r="E158" t="s">
        <v>305</v>
      </c>
      <c r="F158" t="s">
        <v>306</v>
      </c>
      <c r="G158" t="s">
        <v>306</v>
      </c>
      <c r="H158" t="s">
        <v>82</v>
      </c>
      <c r="I158" s="5" t="str">
        <f t="shared" si="10"/>
        <v>2017-01-01</v>
      </c>
      <c r="J158" t="s">
        <v>68</v>
      </c>
      <c r="K158"/>
      <c r="L158"/>
      <c r="M158" t="s">
        <v>107</v>
      </c>
      <c r="N158">
        <v>7</v>
      </c>
      <c r="O158">
        <v>2</v>
      </c>
      <c r="P158" t="str">
        <f t="shared" si="11"/>
        <v>EF.7</v>
      </c>
      <c r="Q158" t="str">
        <f t="shared" si="12"/>
        <v>EF.7.2</v>
      </c>
      <c r="R158" s="19" t="s">
        <v>545</v>
      </c>
      <c r="S158" s="63">
        <v>215</v>
      </c>
      <c r="T158"/>
      <c r="U158" s="19" t="s">
        <v>546</v>
      </c>
      <c r="V158" s="105">
        <f t="shared" ref="V158:V172" si="13">S158</f>
        <v>215</v>
      </c>
      <c r="W158" s="19" t="str">
        <f>U158</f>
        <v>Minutes</v>
      </c>
      <c r="X158" t="s">
        <v>317</v>
      </c>
      <c r="Y158"/>
      <c r="Z158"/>
      <c r="AA158" t="s">
        <v>275</v>
      </c>
      <c r="AB158" t="s">
        <v>321</v>
      </c>
      <c r="AC158" t="s">
        <v>547</v>
      </c>
      <c r="AD158" s="7" t="s">
        <v>749</v>
      </c>
      <c r="AE158" t="s">
        <v>320</v>
      </c>
      <c r="AF158" t="s">
        <v>320</v>
      </c>
      <c r="AG158" s="21"/>
    </row>
    <row r="159" spans="1:33" s="5" customFormat="1" ht="13.25" customHeight="1" x14ac:dyDescent="0.15">
      <c r="A159" t="s">
        <v>316</v>
      </c>
      <c r="B159" t="s">
        <v>315</v>
      </c>
      <c r="C159" t="s">
        <v>304</v>
      </c>
      <c r="D159" t="s">
        <v>305</v>
      </c>
      <c r="E159" t="s">
        <v>305</v>
      </c>
      <c r="F159" t="s">
        <v>306</v>
      </c>
      <c r="G159" t="s">
        <v>306</v>
      </c>
      <c r="H159" t="s">
        <v>82</v>
      </c>
      <c r="I159" s="5" t="str">
        <f t="shared" si="10"/>
        <v>2017-01-01</v>
      </c>
      <c r="J159" t="s">
        <v>68</v>
      </c>
      <c r="K159"/>
      <c r="L159"/>
      <c r="M159" t="s">
        <v>107</v>
      </c>
      <c r="N159">
        <v>7</v>
      </c>
      <c r="O159">
        <v>3</v>
      </c>
      <c r="P159" t="str">
        <f t="shared" si="11"/>
        <v>EF.7</v>
      </c>
      <c r="Q159" t="str">
        <f t="shared" si="12"/>
        <v>EF.7.3</v>
      </c>
      <c r="R159" s="19" t="s">
        <v>548</v>
      </c>
      <c r="S159" s="63">
        <v>1.389</v>
      </c>
      <c r="T159"/>
      <c r="U159" s="19" t="s">
        <v>546</v>
      </c>
      <c r="V159" s="105">
        <f t="shared" si="13"/>
        <v>1.389</v>
      </c>
      <c r="W159" s="19" t="str">
        <f>U159</f>
        <v>Minutes</v>
      </c>
      <c r="X159" t="s">
        <v>317</v>
      </c>
      <c r="Y159"/>
      <c r="Z159"/>
      <c r="AA159" t="s">
        <v>275</v>
      </c>
      <c r="AB159" t="s">
        <v>321</v>
      </c>
      <c r="AC159" t="s">
        <v>549</v>
      </c>
      <c r="AD159" s="7" t="s">
        <v>749</v>
      </c>
      <c r="AE159" t="s">
        <v>320</v>
      </c>
      <c r="AF159" t="s">
        <v>320</v>
      </c>
      <c r="AG159" s="21"/>
    </row>
    <row r="160" spans="1:33" s="5" customFormat="1" ht="13.25" customHeight="1" x14ac:dyDescent="0.15">
      <c r="A160" t="s">
        <v>316</v>
      </c>
      <c r="B160" t="s">
        <v>315</v>
      </c>
      <c r="C160" t="s">
        <v>304</v>
      </c>
      <c r="D160" t="s">
        <v>305</v>
      </c>
      <c r="E160" t="s">
        <v>305</v>
      </c>
      <c r="F160" t="s">
        <v>306</v>
      </c>
      <c r="G160" t="s">
        <v>306</v>
      </c>
      <c r="H160" t="s">
        <v>82</v>
      </c>
      <c r="I160" s="5" t="str">
        <f t="shared" si="10"/>
        <v>2017-01-01</v>
      </c>
      <c r="J160" t="s">
        <v>68</v>
      </c>
      <c r="K160"/>
      <c r="L160"/>
      <c r="M160" t="s">
        <v>107</v>
      </c>
      <c r="N160">
        <v>7</v>
      </c>
      <c r="O160">
        <v>4</v>
      </c>
      <c r="P160" t="str">
        <f t="shared" si="11"/>
        <v>EF.7</v>
      </c>
      <c r="Q160" t="str">
        <f t="shared" si="12"/>
        <v>EF.7.4</v>
      </c>
      <c r="R160" s="19" t="s">
        <v>550</v>
      </c>
      <c r="S160" s="63">
        <v>154.80000000000001</v>
      </c>
      <c r="T160"/>
      <c r="U160" s="19" t="s">
        <v>546</v>
      </c>
      <c r="V160" s="105">
        <f t="shared" si="13"/>
        <v>154.80000000000001</v>
      </c>
      <c r="W160" s="19" t="str">
        <f>U160</f>
        <v>Minutes</v>
      </c>
      <c r="X160" t="s">
        <v>317</v>
      </c>
      <c r="Y160"/>
      <c r="Z160"/>
      <c r="AA160" t="s">
        <v>275</v>
      </c>
      <c r="AB160" t="s">
        <v>321</v>
      </c>
      <c r="AC160" t="s">
        <v>551</v>
      </c>
      <c r="AD160" s="7" t="s">
        <v>749</v>
      </c>
      <c r="AE160" t="s">
        <v>320</v>
      </c>
      <c r="AF160" t="s">
        <v>320</v>
      </c>
      <c r="AG160" s="21"/>
    </row>
    <row r="161" spans="1:33" s="5" customFormat="1" ht="13.25" customHeight="1" x14ac:dyDescent="0.15">
      <c r="A161" t="s">
        <v>316</v>
      </c>
      <c r="B161" t="s">
        <v>315</v>
      </c>
      <c r="C161" t="s">
        <v>304</v>
      </c>
      <c r="D161" t="s">
        <v>305</v>
      </c>
      <c r="E161" t="s">
        <v>305</v>
      </c>
      <c r="F161" t="s">
        <v>306</v>
      </c>
      <c r="G161" t="s">
        <v>306</v>
      </c>
      <c r="H161" t="s">
        <v>82</v>
      </c>
      <c r="I161" s="5" t="str">
        <f t="shared" si="10"/>
        <v>2017-01-01</v>
      </c>
      <c r="J161" t="s">
        <v>68</v>
      </c>
      <c r="K161"/>
      <c r="L161"/>
      <c r="M161" t="s">
        <v>38</v>
      </c>
      <c r="N161">
        <v>1</v>
      </c>
      <c r="O161">
        <v>1</v>
      </c>
      <c r="P161" t="str">
        <f t="shared" si="11"/>
        <v>Em.1</v>
      </c>
      <c r="Q161" t="str">
        <f t="shared" si="12"/>
        <v>Em.1.1</v>
      </c>
      <c r="R161" s="19" t="s">
        <v>787</v>
      </c>
      <c r="S161" s="27">
        <v>78760420</v>
      </c>
      <c r="T161"/>
      <c r="U161" t="s">
        <v>784</v>
      </c>
      <c r="V161" s="106">
        <f t="shared" si="13"/>
        <v>78760420</v>
      </c>
      <c r="W161" s="7" t="s">
        <v>39</v>
      </c>
      <c r="X161" t="s">
        <v>317</v>
      </c>
      <c r="Y161"/>
      <c r="Z161"/>
      <c r="AA161" t="s">
        <v>275</v>
      </c>
      <c r="AB161" t="s">
        <v>321</v>
      </c>
      <c r="AC161" s="5" t="s">
        <v>309</v>
      </c>
      <c r="AD161" s="7" t="s">
        <v>786</v>
      </c>
      <c r="AE161" t="s">
        <v>322</v>
      </c>
      <c r="AF161" t="s">
        <v>323</v>
      </c>
      <c r="AG161" s="80"/>
    </row>
    <row r="162" spans="1:33" s="5" customFormat="1" ht="13.25" customHeight="1" x14ac:dyDescent="0.15">
      <c r="A162" t="s">
        <v>316</v>
      </c>
      <c r="B162" t="s">
        <v>315</v>
      </c>
      <c r="C162" t="s">
        <v>304</v>
      </c>
      <c r="D162" t="s">
        <v>305</v>
      </c>
      <c r="E162" t="s">
        <v>305</v>
      </c>
      <c r="F162" t="s">
        <v>306</v>
      </c>
      <c r="G162" t="s">
        <v>306</v>
      </c>
      <c r="H162" t="s">
        <v>82</v>
      </c>
      <c r="I162" s="5" t="str">
        <f t="shared" si="10"/>
        <v>2017-01-01</v>
      </c>
      <c r="J162" t="s">
        <v>68</v>
      </c>
      <c r="K162"/>
      <c r="L162"/>
      <c r="M162" t="s">
        <v>38</v>
      </c>
      <c r="N162">
        <v>13</v>
      </c>
      <c r="O162">
        <v>1</v>
      </c>
      <c r="P162" t="str">
        <f t="shared" si="11"/>
        <v>Em.13</v>
      </c>
      <c r="Q162" t="str">
        <f t="shared" si="12"/>
        <v>Em.13.1</v>
      </c>
      <c r="R162" s="19" t="s">
        <v>793</v>
      </c>
      <c r="S162" s="27">
        <v>5.9560000000000004E-3</v>
      </c>
      <c r="T162"/>
      <c r="U162" t="s">
        <v>510</v>
      </c>
      <c r="V162" s="97">
        <f t="shared" si="13"/>
        <v>5.9560000000000004E-3</v>
      </c>
      <c r="W162" t="str">
        <f>U162</f>
        <v>mtCO2e/$</v>
      </c>
      <c r="X162" t="s">
        <v>317</v>
      </c>
      <c r="Y162"/>
      <c r="Z162"/>
      <c r="AA162" t="s">
        <v>275</v>
      </c>
      <c r="AB162" t="s">
        <v>321</v>
      </c>
      <c r="AC162" t="s">
        <v>342</v>
      </c>
      <c r="AD162" s="7" t="s">
        <v>789</v>
      </c>
      <c r="AE162" t="s">
        <v>561</v>
      </c>
      <c r="AF162" t="s">
        <v>562</v>
      </c>
      <c r="AG162" s="21"/>
    </row>
    <row r="163" spans="1:33" s="5" customFormat="1" ht="13.25" customHeight="1" x14ac:dyDescent="0.15">
      <c r="A163" t="s">
        <v>316</v>
      </c>
      <c r="B163" t="s">
        <v>315</v>
      </c>
      <c r="C163" t="s">
        <v>304</v>
      </c>
      <c r="D163" t="s">
        <v>305</v>
      </c>
      <c r="E163" t="s">
        <v>305</v>
      </c>
      <c r="F163" t="s">
        <v>306</v>
      </c>
      <c r="G163" t="s">
        <v>306</v>
      </c>
      <c r="H163" t="s">
        <v>82</v>
      </c>
      <c r="I163" s="5" t="str">
        <f t="shared" si="10"/>
        <v>2017-01-01</v>
      </c>
      <c r="J163" t="s">
        <v>68</v>
      </c>
      <c r="K163"/>
      <c r="L163"/>
      <c r="M163" t="s">
        <v>38</v>
      </c>
      <c r="N163">
        <v>13</v>
      </c>
      <c r="O163">
        <v>8</v>
      </c>
      <c r="P163" t="str">
        <f t="shared" si="11"/>
        <v>Em.13</v>
      </c>
      <c r="Q163" t="str">
        <f t="shared" si="12"/>
        <v>Em.13.8</v>
      </c>
      <c r="R163" s="19" t="s">
        <v>794</v>
      </c>
      <c r="S163" s="27">
        <v>0.80289999999999995</v>
      </c>
      <c r="T163"/>
      <c r="U163" t="s">
        <v>512</v>
      </c>
      <c r="V163" s="97">
        <f t="shared" si="13"/>
        <v>0.80289999999999995</v>
      </c>
      <c r="W163" t="str">
        <f>U163</f>
        <v>mtCO2e/MWh generated</v>
      </c>
      <c r="X163" t="s">
        <v>317</v>
      </c>
      <c r="Y163"/>
      <c r="Z163"/>
      <c r="AA163" t="s">
        <v>275</v>
      </c>
      <c r="AB163" t="s">
        <v>321</v>
      </c>
      <c r="AC163" t="s">
        <v>342</v>
      </c>
      <c r="AD163" s="7" t="s">
        <v>789</v>
      </c>
      <c r="AE163" t="s">
        <v>561</v>
      </c>
      <c r="AF163" t="s">
        <v>564</v>
      </c>
      <c r="AG163" s="21"/>
    </row>
    <row r="164" spans="1:33" s="5" customFormat="1" ht="13.25" customHeight="1" x14ac:dyDescent="0.15">
      <c r="A164" t="s">
        <v>316</v>
      </c>
      <c r="B164" t="s">
        <v>315</v>
      </c>
      <c r="C164" t="s">
        <v>304</v>
      </c>
      <c r="D164" t="s">
        <v>305</v>
      </c>
      <c r="E164" t="s">
        <v>305</v>
      </c>
      <c r="F164" t="s">
        <v>306</v>
      </c>
      <c r="G164" t="s">
        <v>306</v>
      </c>
      <c r="H164" t="s">
        <v>82</v>
      </c>
      <c r="I164" s="5" t="str">
        <f t="shared" si="10"/>
        <v>2017-01-01</v>
      </c>
      <c r="J164" t="s">
        <v>68</v>
      </c>
      <c r="K164"/>
      <c r="L164"/>
      <c r="M164" t="s">
        <v>38</v>
      </c>
      <c r="N164">
        <v>17</v>
      </c>
      <c r="O164">
        <v>10</v>
      </c>
      <c r="P164" t="str">
        <f t="shared" si="11"/>
        <v>Em.17</v>
      </c>
      <c r="Q164" t="str">
        <f t="shared" si="12"/>
        <v>Em.17.10</v>
      </c>
      <c r="R164" s="19" t="s">
        <v>343</v>
      </c>
      <c r="S164" s="27">
        <v>47618</v>
      </c>
      <c r="T164"/>
      <c r="U164" t="s">
        <v>789</v>
      </c>
      <c r="V164" s="104">
        <f t="shared" si="13"/>
        <v>47618</v>
      </c>
      <c r="W164" s="7" t="s">
        <v>784</v>
      </c>
      <c r="X164" t="s">
        <v>317</v>
      </c>
      <c r="Y164"/>
      <c r="Z164"/>
      <c r="AA164" t="s">
        <v>275</v>
      </c>
      <c r="AB164" t="s">
        <v>321</v>
      </c>
      <c r="AC164" t="s">
        <v>342</v>
      </c>
      <c r="AD164" s="7" t="s">
        <v>789</v>
      </c>
      <c r="AE164" t="s">
        <v>320</v>
      </c>
      <c r="AF164" t="s">
        <v>320</v>
      </c>
      <c r="AG164" s="82"/>
    </row>
    <row r="165" spans="1:33" s="5" customFormat="1" ht="13.25" customHeight="1" x14ac:dyDescent="0.15">
      <c r="A165" t="s">
        <v>316</v>
      </c>
      <c r="B165" t="s">
        <v>315</v>
      </c>
      <c r="C165" t="s">
        <v>304</v>
      </c>
      <c r="D165" t="s">
        <v>305</v>
      </c>
      <c r="E165" t="s">
        <v>305</v>
      </c>
      <c r="F165" t="s">
        <v>306</v>
      </c>
      <c r="G165" t="s">
        <v>306</v>
      </c>
      <c r="H165" t="s">
        <v>82</v>
      </c>
      <c r="I165" s="5" t="str">
        <f t="shared" si="10"/>
        <v>2017-01-01</v>
      </c>
      <c r="J165" t="s">
        <v>68</v>
      </c>
      <c r="K165"/>
      <c r="L165"/>
      <c r="M165" t="s">
        <v>38</v>
      </c>
      <c r="N165">
        <v>17</v>
      </c>
      <c r="O165">
        <v>13</v>
      </c>
      <c r="P165" t="str">
        <f t="shared" si="11"/>
        <v>Em.17</v>
      </c>
      <c r="Q165" t="str">
        <f t="shared" si="12"/>
        <v>Em.17.13</v>
      </c>
      <c r="R165" s="19" t="s">
        <v>362</v>
      </c>
      <c r="S165" s="27">
        <v>68652</v>
      </c>
      <c r="T165"/>
      <c r="U165" t="s">
        <v>789</v>
      </c>
      <c r="V165" s="104">
        <f t="shared" si="13"/>
        <v>68652</v>
      </c>
      <c r="W165" s="7" t="s">
        <v>784</v>
      </c>
      <c r="X165" t="s">
        <v>317</v>
      </c>
      <c r="Y165"/>
      <c r="Z165"/>
      <c r="AA165" t="s">
        <v>275</v>
      </c>
      <c r="AB165" t="s">
        <v>321</v>
      </c>
      <c r="AC165" t="s">
        <v>361</v>
      </c>
      <c r="AD165" s="7" t="s">
        <v>789</v>
      </c>
      <c r="AE165" t="s">
        <v>320</v>
      </c>
      <c r="AF165" t="s">
        <v>320</v>
      </c>
      <c r="AG165" s="82"/>
    </row>
    <row r="166" spans="1:33" s="5" customFormat="1" ht="13.25" customHeight="1" x14ac:dyDescent="0.15">
      <c r="A166" t="s">
        <v>316</v>
      </c>
      <c r="B166" t="s">
        <v>315</v>
      </c>
      <c r="C166" t="s">
        <v>304</v>
      </c>
      <c r="D166" t="s">
        <v>305</v>
      </c>
      <c r="E166" t="s">
        <v>305</v>
      </c>
      <c r="F166" t="s">
        <v>306</v>
      </c>
      <c r="G166" t="s">
        <v>306</v>
      </c>
      <c r="H166" t="s">
        <v>82</v>
      </c>
      <c r="I166" s="5" t="str">
        <f t="shared" si="10"/>
        <v>2017-01-01</v>
      </c>
      <c r="J166" t="s">
        <v>68</v>
      </c>
      <c r="K166"/>
      <c r="L166"/>
      <c r="M166" t="s">
        <v>38</v>
      </c>
      <c r="N166">
        <v>17</v>
      </c>
      <c r="O166">
        <v>8</v>
      </c>
      <c r="P166" t="str">
        <f t="shared" si="11"/>
        <v>Em.17</v>
      </c>
      <c r="Q166" t="str">
        <f t="shared" si="12"/>
        <v>Em.17.8</v>
      </c>
      <c r="R166" s="19" t="s">
        <v>513</v>
      </c>
      <c r="S166" s="27">
        <v>195.9</v>
      </c>
      <c r="T166"/>
      <c r="U166" t="s">
        <v>455</v>
      </c>
      <c r="V166" s="97">
        <f t="shared" si="13"/>
        <v>195.9</v>
      </c>
      <c r="W166" t="str">
        <f>U166</f>
        <v>kg</v>
      </c>
      <c r="X166" t="s">
        <v>317</v>
      </c>
      <c r="Y166"/>
      <c r="Z166"/>
      <c r="AA166" t="s">
        <v>275</v>
      </c>
      <c r="AB166" t="s">
        <v>321</v>
      </c>
      <c r="AC166" t="s">
        <v>456</v>
      </c>
      <c r="AD166" s="7" t="s">
        <v>789</v>
      </c>
      <c r="AE166" t="s">
        <v>320</v>
      </c>
      <c r="AF166" t="s">
        <v>320</v>
      </c>
      <c r="AG166" s="21"/>
    </row>
    <row r="167" spans="1:33" s="8" customFormat="1" ht="13.25" customHeight="1" x14ac:dyDescent="0.15">
      <c r="A167" t="s">
        <v>316</v>
      </c>
      <c r="B167" t="s">
        <v>315</v>
      </c>
      <c r="C167" t="s">
        <v>304</v>
      </c>
      <c r="D167" t="s">
        <v>305</v>
      </c>
      <c r="E167" t="s">
        <v>305</v>
      </c>
      <c r="F167" t="s">
        <v>306</v>
      </c>
      <c r="G167" t="s">
        <v>306</v>
      </c>
      <c r="H167" t="s">
        <v>82</v>
      </c>
      <c r="I167" s="5" t="str">
        <f t="shared" si="10"/>
        <v>2017-01-01</v>
      </c>
      <c r="J167" t="s">
        <v>68</v>
      </c>
      <c r="K167"/>
      <c r="L167"/>
      <c r="M167" t="s">
        <v>38</v>
      </c>
      <c r="N167">
        <v>4</v>
      </c>
      <c r="O167">
        <v>12</v>
      </c>
      <c r="P167" t="str">
        <f t="shared" si="11"/>
        <v>Em.4</v>
      </c>
      <c r="Q167" t="str">
        <f t="shared" si="12"/>
        <v>Em.4.12</v>
      </c>
      <c r="R167" s="19" t="s">
        <v>371</v>
      </c>
      <c r="S167" s="27">
        <v>189810</v>
      </c>
      <c r="T167"/>
      <c r="U167" t="s">
        <v>39</v>
      </c>
      <c r="V167" s="97">
        <f t="shared" si="13"/>
        <v>189810</v>
      </c>
      <c r="W167" t="s">
        <v>39</v>
      </c>
      <c r="X167" t="s">
        <v>317</v>
      </c>
      <c r="Y167"/>
      <c r="Z167"/>
      <c r="AA167" t="s">
        <v>275</v>
      </c>
      <c r="AB167" t="s">
        <v>321</v>
      </c>
      <c r="AC167"/>
      <c r="AD167"/>
      <c r="AE167" t="s">
        <v>320</v>
      </c>
      <c r="AF167" t="s">
        <v>320</v>
      </c>
      <c r="AG167" s="80"/>
    </row>
    <row r="168" spans="1:33" s="8" customFormat="1" ht="13.25" customHeight="1" x14ac:dyDescent="0.15">
      <c r="A168" t="s">
        <v>316</v>
      </c>
      <c r="B168" t="s">
        <v>315</v>
      </c>
      <c r="C168" t="s">
        <v>304</v>
      </c>
      <c r="D168" t="s">
        <v>305</v>
      </c>
      <c r="E168" t="s">
        <v>305</v>
      </c>
      <c r="F168" t="s">
        <v>306</v>
      </c>
      <c r="G168" t="s">
        <v>306</v>
      </c>
      <c r="H168" t="s">
        <v>82</v>
      </c>
      <c r="I168" s="5" t="str">
        <f t="shared" si="10"/>
        <v>2017-01-01</v>
      </c>
      <c r="J168" t="s">
        <v>68</v>
      </c>
      <c r="K168"/>
      <c r="L168"/>
      <c r="M168" t="s">
        <v>38</v>
      </c>
      <c r="N168">
        <v>4</v>
      </c>
      <c r="O168">
        <v>7</v>
      </c>
      <c r="P168" t="str">
        <f t="shared" si="11"/>
        <v>Em.4</v>
      </c>
      <c r="Q168" t="str">
        <f t="shared" si="12"/>
        <v>Em.4.7</v>
      </c>
      <c r="R168" s="19" t="s">
        <v>376</v>
      </c>
      <c r="S168" s="27">
        <v>78001430</v>
      </c>
      <c r="T168"/>
      <c r="U168" t="s">
        <v>784</v>
      </c>
      <c r="V168" s="97">
        <f t="shared" si="13"/>
        <v>78001430</v>
      </c>
      <c r="W168" t="s">
        <v>39</v>
      </c>
      <c r="X168" t="s">
        <v>317</v>
      </c>
      <c r="Y168"/>
      <c r="Z168"/>
      <c r="AA168" t="s">
        <v>275</v>
      </c>
      <c r="AB168" t="s">
        <v>321</v>
      </c>
      <c r="AC168"/>
      <c r="AD168"/>
      <c r="AE168" t="s">
        <v>320</v>
      </c>
      <c r="AF168" t="s">
        <v>320</v>
      </c>
      <c r="AG168" s="80"/>
    </row>
    <row r="169" spans="1:33" s="8" customFormat="1" ht="13.25" customHeight="1" x14ac:dyDescent="0.15">
      <c r="A169" t="s">
        <v>316</v>
      </c>
      <c r="B169" t="s">
        <v>315</v>
      </c>
      <c r="C169" t="s">
        <v>304</v>
      </c>
      <c r="D169" t="s">
        <v>305</v>
      </c>
      <c r="E169" t="s">
        <v>305</v>
      </c>
      <c r="F169" t="s">
        <v>306</v>
      </c>
      <c r="G169" t="s">
        <v>306</v>
      </c>
      <c r="H169" t="s">
        <v>82</v>
      </c>
      <c r="I169" s="5" t="str">
        <f t="shared" si="10"/>
        <v>2017-01-01</v>
      </c>
      <c r="J169" t="s">
        <v>68</v>
      </c>
      <c r="K169"/>
      <c r="L169"/>
      <c r="M169" t="s">
        <v>38</v>
      </c>
      <c r="N169">
        <v>4</v>
      </c>
      <c r="O169">
        <v>8</v>
      </c>
      <c r="P169" t="str">
        <f t="shared" si="11"/>
        <v>Em.4</v>
      </c>
      <c r="Q169" t="str">
        <f t="shared" si="12"/>
        <v>Em.4.8</v>
      </c>
      <c r="R169" s="19" t="s">
        <v>377</v>
      </c>
      <c r="S169" s="27">
        <v>239428</v>
      </c>
      <c r="T169"/>
      <c r="U169" t="s">
        <v>39</v>
      </c>
      <c r="V169" s="97">
        <f t="shared" si="13"/>
        <v>239428</v>
      </c>
      <c r="W169" t="s">
        <v>39</v>
      </c>
      <c r="X169" t="s">
        <v>317</v>
      </c>
      <c r="Y169"/>
      <c r="Z169"/>
      <c r="AA169" t="s">
        <v>275</v>
      </c>
      <c r="AB169" t="s">
        <v>321</v>
      </c>
      <c r="AC169"/>
      <c r="AD169"/>
      <c r="AE169" t="s">
        <v>320</v>
      </c>
      <c r="AF169" t="s">
        <v>320</v>
      </c>
      <c r="AG169" s="80"/>
    </row>
    <row r="170" spans="1:33" s="8" customFormat="1" ht="13.25" customHeight="1" x14ac:dyDescent="0.15">
      <c r="A170" t="s">
        <v>316</v>
      </c>
      <c r="B170" t="s">
        <v>315</v>
      </c>
      <c r="C170" t="s">
        <v>304</v>
      </c>
      <c r="D170" t="s">
        <v>305</v>
      </c>
      <c r="E170" t="s">
        <v>305</v>
      </c>
      <c r="F170" t="s">
        <v>306</v>
      </c>
      <c r="G170" t="s">
        <v>306</v>
      </c>
      <c r="H170" t="s">
        <v>82</v>
      </c>
      <c r="I170" s="5" t="str">
        <f t="shared" si="10"/>
        <v>2017-01-01</v>
      </c>
      <c r="J170" t="s">
        <v>68</v>
      </c>
      <c r="K170"/>
      <c r="L170"/>
      <c r="M170" t="s">
        <v>38</v>
      </c>
      <c r="N170">
        <v>4</v>
      </c>
      <c r="O170">
        <v>9</v>
      </c>
      <c r="P170" t="str">
        <f t="shared" si="11"/>
        <v>Em.4</v>
      </c>
      <c r="Q170" t="str">
        <f t="shared" si="12"/>
        <v>Em.4.9</v>
      </c>
      <c r="R170" s="19" t="s">
        <v>378</v>
      </c>
      <c r="S170" s="27">
        <v>329753</v>
      </c>
      <c r="T170"/>
      <c r="U170" t="s">
        <v>39</v>
      </c>
      <c r="V170" s="97">
        <f t="shared" si="13"/>
        <v>329753</v>
      </c>
      <c r="W170" t="s">
        <v>39</v>
      </c>
      <c r="X170" t="s">
        <v>317</v>
      </c>
      <c r="Y170"/>
      <c r="Z170"/>
      <c r="AA170" t="s">
        <v>275</v>
      </c>
      <c r="AB170" t="s">
        <v>321</v>
      </c>
      <c r="AC170"/>
      <c r="AD170"/>
      <c r="AE170" t="s">
        <v>320</v>
      </c>
      <c r="AF170" t="s">
        <v>320</v>
      </c>
      <c r="AG170" s="82"/>
    </row>
    <row r="171" spans="1:33" s="8" customFormat="1" ht="13.25" customHeight="1" x14ac:dyDescent="0.15">
      <c r="A171" t="s">
        <v>316</v>
      </c>
      <c r="B171" t="s">
        <v>315</v>
      </c>
      <c r="C171" t="s">
        <v>304</v>
      </c>
      <c r="D171" t="s">
        <v>305</v>
      </c>
      <c r="E171" t="s">
        <v>305</v>
      </c>
      <c r="F171" t="s">
        <v>306</v>
      </c>
      <c r="G171" t="s">
        <v>306</v>
      </c>
      <c r="H171" t="s">
        <v>82</v>
      </c>
      <c r="I171" s="5" t="str">
        <f t="shared" si="10"/>
        <v>2017-01-01</v>
      </c>
      <c r="J171" t="s">
        <v>68</v>
      </c>
      <c r="K171"/>
      <c r="L171"/>
      <c r="M171" t="s">
        <v>38</v>
      </c>
      <c r="N171">
        <v>7</v>
      </c>
      <c r="O171">
        <v>1</v>
      </c>
      <c r="P171" t="str">
        <f t="shared" si="11"/>
        <v>Em.7</v>
      </c>
      <c r="Q171" t="str">
        <f t="shared" si="12"/>
        <v>Em.7.1</v>
      </c>
      <c r="R171" s="19" t="s">
        <v>379</v>
      </c>
      <c r="S171" s="27">
        <v>12957602</v>
      </c>
      <c r="T171"/>
      <c r="U171" t="s">
        <v>784</v>
      </c>
      <c r="V171" s="106">
        <f t="shared" si="13"/>
        <v>12957602</v>
      </c>
      <c r="W171" s="7" t="s">
        <v>39</v>
      </c>
      <c r="X171" t="s">
        <v>317</v>
      </c>
      <c r="Y171"/>
      <c r="Z171"/>
      <c r="AA171" t="s">
        <v>275</v>
      </c>
      <c r="AB171" t="s">
        <v>321</v>
      </c>
      <c r="AC171"/>
      <c r="AD171"/>
      <c r="AE171" t="s">
        <v>381</v>
      </c>
      <c r="AF171" t="s">
        <v>382</v>
      </c>
      <c r="AG171" s="81"/>
    </row>
    <row r="172" spans="1:33" s="8" customFormat="1" ht="13.25" customHeight="1" x14ac:dyDescent="0.15">
      <c r="A172" t="s">
        <v>316</v>
      </c>
      <c r="B172" t="s">
        <v>315</v>
      </c>
      <c r="C172" t="s">
        <v>304</v>
      </c>
      <c r="D172" t="s">
        <v>305</v>
      </c>
      <c r="E172" t="s">
        <v>305</v>
      </c>
      <c r="F172" t="s">
        <v>306</v>
      </c>
      <c r="G172" t="s">
        <v>306</v>
      </c>
      <c r="H172" t="s">
        <v>82</v>
      </c>
      <c r="I172" s="5" t="str">
        <f t="shared" si="10"/>
        <v>2017-01-01</v>
      </c>
      <c r="J172" t="s">
        <v>68</v>
      </c>
      <c r="K172"/>
      <c r="L172"/>
      <c r="M172" t="s">
        <v>38</v>
      </c>
      <c r="N172">
        <v>7</v>
      </c>
      <c r="O172">
        <v>2</v>
      </c>
      <c r="P172" t="str">
        <f t="shared" si="11"/>
        <v>Em.7</v>
      </c>
      <c r="Q172" t="str">
        <f t="shared" si="12"/>
        <v>Em.7.2</v>
      </c>
      <c r="R172" s="19" t="s">
        <v>384</v>
      </c>
      <c r="S172" s="27">
        <v>8271179</v>
      </c>
      <c r="T172"/>
      <c r="U172" t="s">
        <v>784</v>
      </c>
      <c r="V172" s="106">
        <f t="shared" si="13"/>
        <v>8271179</v>
      </c>
      <c r="W172" s="7" t="s">
        <v>39</v>
      </c>
      <c r="X172" t="s">
        <v>317</v>
      </c>
      <c r="Y172"/>
      <c r="Z172"/>
      <c r="AA172" t="s">
        <v>275</v>
      </c>
      <c r="AB172" t="s">
        <v>321</v>
      </c>
      <c r="AC172"/>
      <c r="AD172"/>
      <c r="AE172" t="s">
        <v>381</v>
      </c>
      <c r="AF172" t="s">
        <v>385</v>
      </c>
      <c r="AG172" s="81"/>
    </row>
    <row r="173" spans="1:33" s="8" customFormat="1" ht="13.25" customHeight="1" x14ac:dyDescent="0.15">
      <c r="A173" t="s">
        <v>316</v>
      </c>
      <c r="B173" t="s">
        <v>315</v>
      </c>
      <c r="C173" t="s">
        <v>304</v>
      </c>
      <c r="D173" t="s">
        <v>305</v>
      </c>
      <c r="E173" t="s">
        <v>305</v>
      </c>
      <c r="F173" t="s">
        <v>306</v>
      </c>
      <c r="G173" t="s">
        <v>306</v>
      </c>
      <c r="H173" t="s">
        <v>82</v>
      </c>
      <c r="I173" s="5" t="str">
        <f t="shared" si="10"/>
        <v>2017-01-01</v>
      </c>
      <c r="J173" t="s">
        <v>68</v>
      </c>
      <c r="K173"/>
      <c r="L173"/>
      <c r="M173" t="s">
        <v>221</v>
      </c>
      <c r="N173">
        <v>1</v>
      </c>
      <c r="O173">
        <v>1</v>
      </c>
      <c r="P173" t="str">
        <f t="shared" si="11"/>
        <v>WR.1</v>
      </c>
      <c r="Q173" t="str">
        <f t="shared" si="12"/>
        <v>WR.1.1</v>
      </c>
      <c r="R173" s="19" t="s">
        <v>392</v>
      </c>
      <c r="S173" s="63">
        <v>167428676.36759087</v>
      </c>
      <c r="T173"/>
      <c r="U173" s="19" t="s">
        <v>393</v>
      </c>
      <c r="V173" s="107">
        <f>S173/1000</f>
        <v>167428.67636759087</v>
      </c>
      <c r="W173" s="19" t="s">
        <v>782</v>
      </c>
      <c r="X173" t="s">
        <v>317</v>
      </c>
      <c r="Y173"/>
      <c r="Z173"/>
      <c r="AA173" t="s">
        <v>275</v>
      </c>
      <c r="AB173" t="s">
        <v>321</v>
      </c>
      <c r="AC173" t="s">
        <v>391</v>
      </c>
      <c r="AD173" s="7" t="s">
        <v>733</v>
      </c>
      <c r="AE173" t="s">
        <v>320</v>
      </c>
      <c r="AF173" t="s">
        <v>320</v>
      </c>
      <c r="AG173" s="82"/>
    </row>
    <row r="174" spans="1:33" s="8" customFormat="1" ht="13.25" customHeight="1" x14ac:dyDescent="0.15">
      <c r="A174" t="s">
        <v>316</v>
      </c>
      <c r="B174" t="s">
        <v>315</v>
      </c>
      <c r="C174" t="s">
        <v>304</v>
      </c>
      <c r="D174" t="s">
        <v>305</v>
      </c>
      <c r="E174" t="s">
        <v>305</v>
      </c>
      <c r="F174" t="s">
        <v>306</v>
      </c>
      <c r="G174" t="s">
        <v>306</v>
      </c>
      <c r="H174" t="s">
        <v>82</v>
      </c>
      <c r="I174" s="5" t="str">
        <f t="shared" si="10"/>
        <v>2017-01-01</v>
      </c>
      <c r="J174" t="s">
        <v>68</v>
      </c>
      <c r="K174"/>
      <c r="L174"/>
      <c r="M174" t="s">
        <v>221</v>
      </c>
      <c r="N174">
        <v>2</v>
      </c>
      <c r="O174">
        <v>1</v>
      </c>
      <c r="P174" t="str">
        <f t="shared" si="11"/>
        <v>WR.2</v>
      </c>
      <c r="Q174" t="str">
        <f t="shared" si="12"/>
        <v>WR.2.1</v>
      </c>
      <c r="R174" s="19" t="s">
        <v>400</v>
      </c>
      <c r="S174" s="63">
        <v>6790322967.9040012</v>
      </c>
      <c r="T174"/>
      <c r="U174" s="19" t="s">
        <v>393</v>
      </c>
      <c r="V174" s="107">
        <f>S174/1000</f>
        <v>6790322.9679040015</v>
      </c>
      <c r="W174" s="19" t="s">
        <v>782</v>
      </c>
      <c r="X174" t="s">
        <v>317</v>
      </c>
      <c r="Y174"/>
      <c r="Z174"/>
      <c r="AA174" t="s">
        <v>275</v>
      </c>
      <c r="AB174" t="s">
        <v>321</v>
      </c>
      <c r="AC174" t="s">
        <v>399</v>
      </c>
      <c r="AD174" s="7" t="s">
        <v>733</v>
      </c>
      <c r="AE174" t="s">
        <v>320</v>
      </c>
      <c r="AF174" t="s">
        <v>320</v>
      </c>
      <c r="AG174" s="82"/>
    </row>
    <row r="175" spans="1:33" s="8" customFormat="1" ht="13.25" customHeight="1" x14ac:dyDescent="0.2">
      <c r="A175" s="18" t="s">
        <v>284</v>
      </c>
      <c r="B175" s="18" t="s">
        <v>283</v>
      </c>
      <c r="C175" s="18" t="s">
        <v>285</v>
      </c>
      <c r="D175" s="18" t="s">
        <v>286</v>
      </c>
      <c r="E175" s="18" t="s">
        <v>287</v>
      </c>
      <c r="F175" s="18" t="s">
        <v>288</v>
      </c>
      <c r="G175" s="18" t="s">
        <v>289</v>
      </c>
      <c r="H175" s="18" t="s">
        <v>824</v>
      </c>
      <c r="I175" s="5" t="str">
        <f t="shared" si="10"/>
        <v>2017-01-01</v>
      </c>
      <c r="J175" t="s">
        <v>68</v>
      </c>
      <c r="K175"/>
      <c r="L175"/>
      <c r="M175" t="s">
        <v>107</v>
      </c>
      <c r="N175">
        <v>1</v>
      </c>
      <c r="O175">
        <v>1</v>
      </c>
      <c r="P175" t="str">
        <f t="shared" si="11"/>
        <v>EF.1</v>
      </c>
      <c r="Q175" t="str">
        <f t="shared" si="12"/>
        <v>EF.1.1</v>
      </c>
      <c r="R175" t="s">
        <v>668</v>
      </c>
      <c r="S175" s="27">
        <v>63564</v>
      </c>
      <c r="T175"/>
      <c r="U175" s="21" t="s">
        <v>290</v>
      </c>
      <c r="V175" s="108">
        <f>S175*1000</f>
        <v>63564000</v>
      </c>
      <c r="W175" s="21" t="s">
        <v>273</v>
      </c>
      <c r="X175" t="s">
        <v>291</v>
      </c>
      <c r="Y175">
        <v>209</v>
      </c>
      <c r="Z175"/>
      <c r="AA175" t="s">
        <v>275</v>
      </c>
      <c r="AB175" t="s">
        <v>292</v>
      </c>
      <c r="AC175" t="s">
        <v>293</v>
      </c>
      <c r="AD175" s="7" t="s">
        <v>732</v>
      </c>
      <c r="AE175" t="s">
        <v>320</v>
      </c>
      <c r="AF175" t="s">
        <v>320</v>
      </c>
      <c r="AG175" s="82"/>
    </row>
    <row r="176" spans="1:33" s="8" customFormat="1" ht="13.25" customHeight="1" x14ac:dyDescent="0.2">
      <c r="A176" s="18" t="s">
        <v>284</v>
      </c>
      <c r="B176" s="18" t="s">
        <v>283</v>
      </c>
      <c r="C176" s="18" t="s">
        <v>285</v>
      </c>
      <c r="D176" s="18" t="s">
        <v>286</v>
      </c>
      <c r="E176" s="18" t="s">
        <v>287</v>
      </c>
      <c r="F176" s="18" t="s">
        <v>288</v>
      </c>
      <c r="G176" s="18" t="s">
        <v>289</v>
      </c>
      <c r="H176" s="18" t="s">
        <v>824</v>
      </c>
      <c r="I176" s="5" t="str">
        <f t="shared" si="10"/>
        <v>2017-01-01</v>
      </c>
      <c r="J176" t="s">
        <v>68</v>
      </c>
      <c r="K176"/>
      <c r="L176"/>
      <c r="M176" t="s">
        <v>38</v>
      </c>
      <c r="N176">
        <v>1</v>
      </c>
      <c r="O176">
        <v>1</v>
      </c>
      <c r="P176" t="str">
        <f t="shared" si="11"/>
        <v>Em.1</v>
      </c>
      <c r="Q176" t="str">
        <f t="shared" si="12"/>
        <v>Em.1.1</v>
      </c>
      <c r="R176" t="s">
        <v>307</v>
      </c>
      <c r="S176" s="27">
        <v>42.9</v>
      </c>
      <c r="T176"/>
      <c r="U176" s="21" t="s">
        <v>800</v>
      </c>
      <c r="V176" s="109">
        <f>S176*1000000</f>
        <v>42900000</v>
      </c>
      <c r="W176" s="7" t="s">
        <v>39</v>
      </c>
      <c r="X176" t="s">
        <v>291</v>
      </c>
      <c r="Y176">
        <v>209</v>
      </c>
      <c r="Z176"/>
      <c r="AA176" t="s">
        <v>275</v>
      </c>
      <c r="AB176" t="s">
        <v>292</v>
      </c>
      <c r="AC176" t="s">
        <v>335</v>
      </c>
      <c r="AD176" s="7" t="s">
        <v>786</v>
      </c>
      <c r="AE176" t="s">
        <v>322</v>
      </c>
      <c r="AF176" t="s">
        <v>323</v>
      </c>
      <c r="AG176" s="21"/>
    </row>
    <row r="177" spans="1:33" s="8" customFormat="1" ht="13.25" customHeight="1" x14ac:dyDescent="0.2">
      <c r="A177" s="18" t="s">
        <v>284</v>
      </c>
      <c r="B177" s="18" t="s">
        <v>283</v>
      </c>
      <c r="C177" s="18" t="s">
        <v>285</v>
      </c>
      <c r="D177" s="18" t="s">
        <v>286</v>
      </c>
      <c r="E177" s="18" t="s">
        <v>287</v>
      </c>
      <c r="F177" s="18" t="s">
        <v>288</v>
      </c>
      <c r="G177" s="18" t="s">
        <v>289</v>
      </c>
      <c r="H177" s="18" t="s">
        <v>824</v>
      </c>
      <c r="I177" s="5" t="str">
        <f t="shared" si="10"/>
        <v>2017-01-01</v>
      </c>
      <c r="J177" s="19" t="s">
        <v>68</v>
      </c>
      <c r="K177"/>
      <c r="L177"/>
      <c r="M177" t="s">
        <v>38</v>
      </c>
      <c r="N177">
        <v>17</v>
      </c>
      <c r="O177">
        <v>10</v>
      </c>
      <c r="P177" t="str">
        <f t="shared" si="11"/>
        <v>Em.17</v>
      </c>
      <c r="Q177" t="str">
        <f t="shared" si="12"/>
        <v>Em.17.10</v>
      </c>
      <c r="R177" t="s">
        <v>736</v>
      </c>
      <c r="S177" s="27">
        <v>57973</v>
      </c>
      <c r="T177"/>
      <c r="U177" s="21" t="s">
        <v>350</v>
      </c>
      <c r="V177" s="104">
        <f>S177*1000</f>
        <v>57973000</v>
      </c>
      <c r="W177" s="7" t="s">
        <v>784</v>
      </c>
      <c r="X177" t="s">
        <v>291</v>
      </c>
      <c r="Y177">
        <v>210</v>
      </c>
      <c r="Z177"/>
      <c r="AA177" t="s">
        <v>275</v>
      </c>
      <c r="AB177" t="s">
        <v>292</v>
      </c>
      <c r="AC177" t="s">
        <v>351</v>
      </c>
      <c r="AD177" s="7" t="s">
        <v>788</v>
      </c>
      <c r="AE177" t="s">
        <v>320</v>
      </c>
      <c r="AF177" t="s">
        <v>320</v>
      </c>
      <c r="AG177" s="82"/>
    </row>
    <row r="178" spans="1:33" s="8" customFormat="1" ht="13.25" customHeight="1" x14ac:dyDescent="0.2">
      <c r="A178" s="18" t="s">
        <v>284</v>
      </c>
      <c r="B178" s="18" t="s">
        <v>283</v>
      </c>
      <c r="C178" s="18" t="s">
        <v>285</v>
      </c>
      <c r="D178" s="18" t="s">
        <v>286</v>
      </c>
      <c r="E178" s="18" t="s">
        <v>287</v>
      </c>
      <c r="F178" s="18" t="s">
        <v>288</v>
      </c>
      <c r="G178" s="18" t="s">
        <v>289</v>
      </c>
      <c r="H178" s="18" t="s">
        <v>824</v>
      </c>
      <c r="I178" s="5" t="str">
        <f t="shared" si="10"/>
        <v>2017-01-01</v>
      </c>
      <c r="J178" s="19" t="s">
        <v>68</v>
      </c>
      <c r="K178"/>
      <c r="L178"/>
      <c r="M178" t="s">
        <v>38</v>
      </c>
      <c r="N178">
        <v>17</v>
      </c>
      <c r="O178">
        <v>11</v>
      </c>
      <c r="P178" t="str">
        <f t="shared" si="11"/>
        <v>Em.17</v>
      </c>
      <c r="Q178" t="str">
        <f t="shared" si="12"/>
        <v>Em.17.11</v>
      </c>
      <c r="R178" t="s">
        <v>738</v>
      </c>
      <c r="S178" s="27">
        <v>2214</v>
      </c>
      <c r="T178"/>
      <c r="U178" s="21" t="s">
        <v>350</v>
      </c>
      <c r="V178" s="104">
        <f>S178*1000</f>
        <v>2214000</v>
      </c>
      <c r="W178" s="7" t="s">
        <v>784</v>
      </c>
      <c r="X178" t="s">
        <v>291</v>
      </c>
      <c r="Y178">
        <v>210</v>
      </c>
      <c r="Z178"/>
      <c r="AA178" t="s">
        <v>275</v>
      </c>
      <c r="AB178" t="s">
        <v>292</v>
      </c>
      <c r="AC178" t="s">
        <v>359</v>
      </c>
      <c r="AD178" s="7" t="s">
        <v>788</v>
      </c>
      <c r="AE178" t="s">
        <v>320</v>
      </c>
      <c r="AF178" t="s">
        <v>320</v>
      </c>
      <c r="AG178" s="21"/>
    </row>
    <row r="179" spans="1:33" s="8" customFormat="1" ht="13.25" customHeight="1" x14ac:dyDescent="0.2">
      <c r="A179" s="18" t="s">
        <v>284</v>
      </c>
      <c r="B179" s="18" t="s">
        <v>283</v>
      </c>
      <c r="C179" s="18" t="s">
        <v>285</v>
      </c>
      <c r="D179" s="18" t="s">
        <v>286</v>
      </c>
      <c r="E179" s="18" t="s">
        <v>287</v>
      </c>
      <c r="F179" s="18" t="s">
        <v>288</v>
      </c>
      <c r="G179" s="18" t="s">
        <v>289</v>
      </c>
      <c r="H179" s="18" t="s">
        <v>824</v>
      </c>
      <c r="I179" s="5" t="str">
        <f t="shared" si="10"/>
        <v>2017-01-01</v>
      </c>
      <c r="J179" s="19" t="s">
        <v>68</v>
      </c>
      <c r="K179"/>
      <c r="L179"/>
      <c r="M179" t="s">
        <v>38</v>
      </c>
      <c r="N179">
        <v>17</v>
      </c>
      <c r="O179">
        <v>13</v>
      </c>
      <c r="P179" t="str">
        <f t="shared" si="11"/>
        <v>Em.17</v>
      </c>
      <c r="Q179" t="str">
        <f t="shared" si="12"/>
        <v>Em.17.13</v>
      </c>
      <c r="R179" t="s">
        <v>740</v>
      </c>
      <c r="S179" s="27">
        <v>10399</v>
      </c>
      <c r="T179"/>
      <c r="U179" s="21" t="s">
        <v>350</v>
      </c>
      <c r="V179" s="104">
        <f>S179*1000</f>
        <v>10399000</v>
      </c>
      <c r="W179" s="7" t="s">
        <v>784</v>
      </c>
      <c r="X179" t="s">
        <v>291</v>
      </c>
      <c r="Y179">
        <v>210</v>
      </c>
      <c r="Z179"/>
      <c r="AA179" t="s">
        <v>275</v>
      </c>
      <c r="AB179" t="s">
        <v>292</v>
      </c>
      <c r="AC179" t="s">
        <v>366</v>
      </c>
      <c r="AD179" s="7" t="s">
        <v>788</v>
      </c>
      <c r="AE179" t="s">
        <v>320</v>
      </c>
      <c r="AF179" t="s">
        <v>320</v>
      </c>
      <c r="AG179" s="21"/>
    </row>
    <row r="180" spans="1:33" s="8" customFormat="1" ht="13.25" customHeight="1" x14ac:dyDescent="0.15">
      <c r="A180" s="23" t="s">
        <v>311</v>
      </c>
      <c r="B180" s="23" t="s">
        <v>310</v>
      </c>
      <c r="C180" s="23" t="s">
        <v>304</v>
      </c>
      <c r="D180" s="23" t="s">
        <v>305</v>
      </c>
      <c r="E180" s="23" t="s">
        <v>305</v>
      </c>
      <c r="F180" s="23" t="s">
        <v>306</v>
      </c>
      <c r="G180" s="23" t="s">
        <v>306</v>
      </c>
      <c r="H180" s="23" t="s">
        <v>827</v>
      </c>
      <c r="I180" s="5" t="str">
        <f t="shared" si="10"/>
        <v>2017-01-01</v>
      </c>
      <c r="J180" s="23" t="s">
        <v>68</v>
      </c>
      <c r="K180" s="23"/>
      <c r="L180" s="23"/>
      <c r="M180" t="s">
        <v>38</v>
      </c>
      <c r="N180">
        <v>1</v>
      </c>
      <c r="O180">
        <v>1</v>
      </c>
      <c r="P180" t="str">
        <f t="shared" si="11"/>
        <v>Em.1</v>
      </c>
      <c r="Q180" t="str">
        <f t="shared" si="12"/>
        <v>Em.1.1</v>
      </c>
      <c r="R180" s="23" t="s">
        <v>312</v>
      </c>
      <c r="S180" s="60">
        <v>4.53</v>
      </c>
      <c r="T180" s="23"/>
      <c r="U180" s="23" t="s">
        <v>313</v>
      </c>
      <c r="V180" s="110">
        <f>S180*1000000</f>
        <v>4530000</v>
      </c>
      <c r="W180" s="34" t="s">
        <v>39</v>
      </c>
      <c r="X180" s="35" t="s">
        <v>314</v>
      </c>
      <c r="Y180" s="23"/>
      <c r="Z180" s="23"/>
      <c r="AA180" s="23" t="s">
        <v>275</v>
      </c>
      <c r="AB180" s="23" t="s">
        <v>321</v>
      </c>
      <c r="AC180" s="23"/>
      <c r="AD180" s="34"/>
      <c r="AE180" s="23" t="s">
        <v>322</v>
      </c>
      <c r="AF180" s="23" t="s">
        <v>323</v>
      </c>
      <c r="AG180" s="21"/>
    </row>
    <row r="181" spans="1:33" s="8" customFormat="1" ht="13.25" customHeight="1" x14ac:dyDescent="0.15">
      <c r="A181" s="9" t="s">
        <v>31</v>
      </c>
      <c r="B181" s="9" t="s">
        <v>30</v>
      </c>
      <c r="C181" s="9" t="s">
        <v>32</v>
      </c>
      <c r="D181" s="9" t="s">
        <v>33</v>
      </c>
      <c r="E181" s="9" t="s">
        <v>34</v>
      </c>
      <c r="F181" s="9" t="s">
        <v>35</v>
      </c>
      <c r="G181" s="9" t="s">
        <v>35</v>
      </c>
      <c r="H181" s="9" t="s">
        <v>71</v>
      </c>
      <c r="I181" s="5" t="str">
        <f t="shared" si="10"/>
        <v>2017-01-01</v>
      </c>
      <c r="J181" s="9" t="s">
        <v>68</v>
      </c>
      <c r="M181" s="8" t="s">
        <v>107</v>
      </c>
      <c r="N181" s="8">
        <v>1</v>
      </c>
      <c r="O181" s="8">
        <v>1</v>
      </c>
      <c r="P181" t="str">
        <f t="shared" si="11"/>
        <v>EF.1</v>
      </c>
      <c r="Q181" s="8" t="str">
        <f t="shared" si="12"/>
        <v>EF.1.1</v>
      </c>
      <c r="R181" s="9" t="s">
        <v>158</v>
      </c>
      <c r="S181" s="58">
        <v>6344479</v>
      </c>
      <c r="U181" s="9" t="s">
        <v>108</v>
      </c>
      <c r="V181" s="111">
        <f t="shared" ref="V181:V212" si="14">S181</f>
        <v>6344479</v>
      </c>
      <c r="W181" s="9" t="s">
        <v>108</v>
      </c>
      <c r="X181" s="9" t="s">
        <v>40</v>
      </c>
      <c r="Y181" s="9">
        <v>5</v>
      </c>
      <c r="AA181" s="9" t="s">
        <v>41</v>
      </c>
      <c r="AB181" s="9" t="s">
        <v>730</v>
      </c>
      <c r="AD181" s="9"/>
      <c r="AE181" s="8" t="s">
        <v>320</v>
      </c>
      <c r="AF181" s="8" t="s">
        <v>320</v>
      </c>
      <c r="AG181" s="82"/>
    </row>
    <row r="182" spans="1:33" s="8" customFormat="1" ht="13.25" customHeight="1" x14ac:dyDescent="0.15">
      <c r="A182" s="9" t="s">
        <v>31</v>
      </c>
      <c r="B182" s="9" t="s">
        <v>30</v>
      </c>
      <c r="C182" s="9" t="s">
        <v>32</v>
      </c>
      <c r="D182" s="9" t="s">
        <v>33</v>
      </c>
      <c r="E182" s="9" t="s">
        <v>34</v>
      </c>
      <c r="F182" s="9" t="s">
        <v>35</v>
      </c>
      <c r="G182" s="9" t="s">
        <v>35</v>
      </c>
      <c r="I182" s="5" t="str">
        <f t="shared" si="10"/>
        <v>2017-01-01</v>
      </c>
      <c r="J182" s="9" t="s">
        <v>68</v>
      </c>
      <c r="M182" s="8" t="s">
        <v>107</v>
      </c>
      <c r="N182" s="8">
        <v>1</v>
      </c>
      <c r="O182" s="8">
        <v>1</v>
      </c>
      <c r="P182" t="str">
        <f t="shared" si="11"/>
        <v>EF.1</v>
      </c>
      <c r="Q182" s="8" t="str">
        <f t="shared" si="12"/>
        <v>EF.1.1</v>
      </c>
      <c r="R182" s="9" t="s">
        <v>106</v>
      </c>
      <c r="S182" s="58">
        <v>6718944</v>
      </c>
      <c r="U182" s="9" t="s">
        <v>108</v>
      </c>
      <c r="V182" s="111">
        <f t="shared" si="14"/>
        <v>6718944</v>
      </c>
      <c r="W182" s="9" t="s">
        <v>108</v>
      </c>
      <c r="X182" s="9" t="s">
        <v>40</v>
      </c>
      <c r="Y182" s="9">
        <v>2</v>
      </c>
      <c r="AA182" s="9" t="s">
        <v>41</v>
      </c>
      <c r="AB182" s="9" t="s">
        <v>730</v>
      </c>
      <c r="AC182" s="8" t="s">
        <v>658</v>
      </c>
      <c r="AD182" s="7" t="s">
        <v>732</v>
      </c>
      <c r="AE182" s="8" t="s">
        <v>320</v>
      </c>
      <c r="AF182" s="8" t="s">
        <v>320</v>
      </c>
      <c r="AG182" s="82"/>
    </row>
    <row r="183" spans="1:33" s="8" customFormat="1" ht="13.25" customHeight="1" x14ac:dyDescent="0.15">
      <c r="A183" s="9" t="s">
        <v>31</v>
      </c>
      <c r="B183" s="9" t="s">
        <v>30</v>
      </c>
      <c r="C183" s="9" t="s">
        <v>32</v>
      </c>
      <c r="D183" s="9" t="s">
        <v>33</v>
      </c>
      <c r="E183" s="9" t="s">
        <v>34</v>
      </c>
      <c r="F183" s="9" t="s">
        <v>35</v>
      </c>
      <c r="G183" s="9" t="s">
        <v>35</v>
      </c>
      <c r="I183" s="5" t="str">
        <f t="shared" si="10"/>
        <v>2017-01-01</v>
      </c>
      <c r="J183" s="9" t="s">
        <v>68</v>
      </c>
      <c r="M183" s="8" t="s">
        <v>107</v>
      </c>
      <c r="N183" s="8">
        <v>1</v>
      </c>
      <c r="O183" s="8">
        <v>10</v>
      </c>
      <c r="P183" t="str">
        <f t="shared" si="11"/>
        <v>EF.1</v>
      </c>
      <c r="Q183" s="8" t="str">
        <f t="shared" si="12"/>
        <v>EF.1.10</v>
      </c>
      <c r="R183" s="9" t="s">
        <v>112</v>
      </c>
      <c r="S183" s="58">
        <v>374465</v>
      </c>
      <c r="U183" s="9" t="s">
        <v>108</v>
      </c>
      <c r="V183" s="111">
        <f t="shared" si="14"/>
        <v>374465</v>
      </c>
      <c r="W183" s="9" t="s">
        <v>108</v>
      </c>
      <c r="X183" s="9" t="s">
        <v>40</v>
      </c>
      <c r="Y183" s="9">
        <v>2</v>
      </c>
      <c r="Z183" s="15">
        <v>6</v>
      </c>
      <c r="AA183" s="9" t="s">
        <v>41</v>
      </c>
      <c r="AB183" s="9" t="s">
        <v>730</v>
      </c>
      <c r="AD183" s="9"/>
      <c r="AE183" s="8" t="s">
        <v>320</v>
      </c>
      <c r="AF183" s="8" t="s">
        <v>320</v>
      </c>
      <c r="AG183" s="81"/>
    </row>
    <row r="184" spans="1:33" s="8" customFormat="1" ht="13.25" customHeight="1" x14ac:dyDescent="0.15">
      <c r="A184" s="9" t="s">
        <v>31</v>
      </c>
      <c r="B184" s="9" t="s">
        <v>30</v>
      </c>
      <c r="C184" s="9" t="s">
        <v>32</v>
      </c>
      <c r="D184" s="9" t="s">
        <v>33</v>
      </c>
      <c r="E184" s="9" t="s">
        <v>34</v>
      </c>
      <c r="F184" s="9" t="s">
        <v>35</v>
      </c>
      <c r="G184" s="9" t="s">
        <v>35</v>
      </c>
      <c r="I184" s="5" t="str">
        <f t="shared" si="10"/>
        <v>2017-01-01</v>
      </c>
      <c r="J184" s="9" t="s">
        <v>68</v>
      </c>
      <c r="M184" s="8" t="s">
        <v>107</v>
      </c>
      <c r="N184" s="8">
        <v>1</v>
      </c>
      <c r="O184" s="8">
        <v>11</v>
      </c>
      <c r="P184" t="str">
        <f t="shared" si="11"/>
        <v>EF.1</v>
      </c>
      <c r="Q184" s="8" t="str">
        <f t="shared" si="12"/>
        <v>EF.1.11</v>
      </c>
      <c r="R184" s="9" t="s">
        <v>116</v>
      </c>
      <c r="S184" s="58">
        <v>5119876</v>
      </c>
      <c r="U184" s="9" t="s">
        <v>108</v>
      </c>
      <c r="V184" s="111">
        <f t="shared" si="14"/>
        <v>5119876</v>
      </c>
      <c r="W184" s="9" t="s">
        <v>108</v>
      </c>
      <c r="X184" s="9" t="s">
        <v>40</v>
      </c>
      <c r="Y184" s="9">
        <v>2</v>
      </c>
      <c r="AA184" s="9" t="s">
        <v>41</v>
      </c>
      <c r="AB184" s="9" t="s">
        <v>730</v>
      </c>
      <c r="AD184" s="9"/>
      <c r="AE184" s="8" t="s">
        <v>320</v>
      </c>
      <c r="AF184" s="8" t="s">
        <v>320</v>
      </c>
      <c r="AG184" s="82"/>
    </row>
    <row r="185" spans="1:33" s="10" customFormat="1" ht="13.25" customHeight="1" x14ac:dyDescent="0.15">
      <c r="A185" s="9" t="s">
        <v>31</v>
      </c>
      <c r="B185" s="9" t="s">
        <v>30</v>
      </c>
      <c r="C185" s="9" t="s">
        <v>32</v>
      </c>
      <c r="D185" s="9" t="s">
        <v>33</v>
      </c>
      <c r="E185" s="9" t="s">
        <v>34</v>
      </c>
      <c r="F185" s="9" t="s">
        <v>35</v>
      </c>
      <c r="G185" s="9" t="s">
        <v>35</v>
      </c>
      <c r="H185" s="8"/>
      <c r="I185" s="5" t="str">
        <f t="shared" si="10"/>
        <v>2017-01-01</v>
      </c>
      <c r="J185" s="9" t="s">
        <v>68</v>
      </c>
      <c r="K185" s="8"/>
      <c r="L185" s="8"/>
      <c r="M185" s="8" t="s">
        <v>107</v>
      </c>
      <c r="N185" s="8">
        <v>1</v>
      </c>
      <c r="O185" s="8">
        <v>12</v>
      </c>
      <c r="P185" t="str">
        <f t="shared" si="11"/>
        <v>EF.1</v>
      </c>
      <c r="Q185" s="8" t="str">
        <f t="shared" si="12"/>
        <v>EF.1.12</v>
      </c>
      <c r="R185" s="9" t="s">
        <v>118</v>
      </c>
      <c r="S185" s="58">
        <v>984464</v>
      </c>
      <c r="T185" s="8"/>
      <c r="U185" s="9" t="s">
        <v>108</v>
      </c>
      <c r="V185" s="111">
        <f t="shared" si="14"/>
        <v>984464</v>
      </c>
      <c r="W185" s="9" t="s">
        <v>108</v>
      </c>
      <c r="X185" s="9" t="s">
        <v>40</v>
      </c>
      <c r="Y185" s="9">
        <v>2</v>
      </c>
      <c r="Z185" s="8"/>
      <c r="AA185" s="9" t="s">
        <v>41</v>
      </c>
      <c r="AB185" s="9" t="s">
        <v>730</v>
      </c>
      <c r="AC185" s="8"/>
      <c r="AD185" s="9"/>
      <c r="AE185" s="8" t="s">
        <v>320</v>
      </c>
      <c r="AF185" s="8" t="s">
        <v>320</v>
      </c>
      <c r="AG185" s="80"/>
    </row>
    <row r="186" spans="1:33" s="10" customFormat="1" ht="13.25" customHeight="1" x14ac:dyDescent="0.15">
      <c r="A186" s="9" t="s">
        <v>31</v>
      </c>
      <c r="B186" s="9" t="s">
        <v>30</v>
      </c>
      <c r="C186" s="9" t="s">
        <v>32</v>
      </c>
      <c r="D186" s="9" t="s">
        <v>33</v>
      </c>
      <c r="E186" s="9" t="s">
        <v>34</v>
      </c>
      <c r="F186" s="9" t="s">
        <v>35</v>
      </c>
      <c r="G186" s="9" t="s">
        <v>35</v>
      </c>
      <c r="H186" s="8"/>
      <c r="I186" s="5" t="str">
        <f t="shared" si="10"/>
        <v>2017-01-01</v>
      </c>
      <c r="J186" s="9" t="s">
        <v>68</v>
      </c>
      <c r="K186" s="8"/>
      <c r="L186" s="8"/>
      <c r="M186" s="8" t="s">
        <v>107</v>
      </c>
      <c r="N186" s="8">
        <v>1</v>
      </c>
      <c r="O186" s="8">
        <v>13</v>
      </c>
      <c r="P186" t="str">
        <f t="shared" si="11"/>
        <v>EF.1</v>
      </c>
      <c r="Q186" s="8" t="str">
        <f t="shared" si="12"/>
        <v>EF.1.13</v>
      </c>
      <c r="R186" s="9" t="s">
        <v>120</v>
      </c>
      <c r="S186" s="58">
        <v>418</v>
      </c>
      <c r="T186" s="8"/>
      <c r="U186" s="9" t="s">
        <v>108</v>
      </c>
      <c r="V186" s="111">
        <f t="shared" si="14"/>
        <v>418</v>
      </c>
      <c r="W186" s="9" t="s">
        <v>108</v>
      </c>
      <c r="X186" s="9" t="s">
        <v>40</v>
      </c>
      <c r="Y186" s="9">
        <v>2</v>
      </c>
      <c r="Z186" s="8"/>
      <c r="AA186" s="9" t="s">
        <v>41</v>
      </c>
      <c r="AB186" s="9" t="s">
        <v>730</v>
      </c>
      <c r="AC186" s="8"/>
      <c r="AD186" s="9"/>
      <c r="AE186" s="8" t="s">
        <v>320</v>
      </c>
      <c r="AF186" s="8" t="s">
        <v>320</v>
      </c>
      <c r="AG186" s="21"/>
    </row>
    <row r="187" spans="1:33" s="10" customFormat="1" ht="13.25" customHeight="1" x14ac:dyDescent="0.15">
      <c r="A187" s="9" t="s">
        <v>31</v>
      </c>
      <c r="B187" s="9" t="s">
        <v>30</v>
      </c>
      <c r="C187" s="9" t="s">
        <v>32</v>
      </c>
      <c r="D187" s="9" t="s">
        <v>33</v>
      </c>
      <c r="E187" s="9" t="s">
        <v>34</v>
      </c>
      <c r="F187" s="9" t="s">
        <v>35</v>
      </c>
      <c r="G187" s="9" t="s">
        <v>35</v>
      </c>
      <c r="H187" s="9" t="s">
        <v>76</v>
      </c>
      <c r="I187" s="5" t="str">
        <f t="shared" si="10"/>
        <v>2017-01-01</v>
      </c>
      <c r="J187" s="9" t="s">
        <v>68</v>
      </c>
      <c r="K187" s="8"/>
      <c r="L187" s="8"/>
      <c r="M187" s="8" t="s">
        <v>107</v>
      </c>
      <c r="N187" s="8">
        <v>1</v>
      </c>
      <c r="O187" s="8">
        <v>14</v>
      </c>
      <c r="P187" t="str">
        <f t="shared" si="11"/>
        <v>EF.1</v>
      </c>
      <c r="Q187" s="8" t="str">
        <f t="shared" si="12"/>
        <v>EF.1.14</v>
      </c>
      <c r="R187" s="9" t="s">
        <v>164</v>
      </c>
      <c r="S187" s="58">
        <v>204937</v>
      </c>
      <c r="T187" s="9" t="s">
        <v>165</v>
      </c>
      <c r="U187" s="9" t="s">
        <v>108</v>
      </c>
      <c r="V187" s="111">
        <f t="shared" si="14"/>
        <v>204937</v>
      </c>
      <c r="W187" s="9" t="s">
        <v>108</v>
      </c>
      <c r="X187" s="9" t="s">
        <v>40</v>
      </c>
      <c r="Y187" s="9">
        <v>5</v>
      </c>
      <c r="Z187" s="8"/>
      <c r="AA187" s="9" t="s">
        <v>41</v>
      </c>
      <c r="AB187" s="9" t="s">
        <v>730</v>
      </c>
      <c r="AC187" s="8"/>
      <c r="AD187" s="9"/>
      <c r="AE187" s="8" t="s">
        <v>320</v>
      </c>
      <c r="AF187" s="8" t="s">
        <v>320</v>
      </c>
      <c r="AG187" s="80"/>
    </row>
    <row r="188" spans="1:33" s="10" customFormat="1" ht="13.25" customHeight="1" x14ac:dyDescent="0.15">
      <c r="A188" s="9" t="s">
        <v>31</v>
      </c>
      <c r="B188" s="9" t="s">
        <v>30</v>
      </c>
      <c r="C188" s="9" t="s">
        <v>32</v>
      </c>
      <c r="D188" s="9" t="s">
        <v>33</v>
      </c>
      <c r="E188" s="9" t="s">
        <v>34</v>
      </c>
      <c r="F188" s="9" t="s">
        <v>35</v>
      </c>
      <c r="G188" s="9" t="s">
        <v>35</v>
      </c>
      <c r="H188" s="9" t="s">
        <v>78</v>
      </c>
      <c r="I188" s="5" t="str">
        <f t="shared" si="10"/>
        <v>2017-01-01</v>
      </c>
      <c r="J188" s="9" t="s">
        <v>68</v>
      </c>
      <c r="K188" s="8"/>
      <c r="L188" s="8"/>
      <c r="M188" s="8" t="s">
        <v>107</v>
      </c>
      <c r="N188" s="8">
        <v>1</v>
      </c>
      <c r="O188" s="8">
        <v>14</v>
      </c>
      <c r="P188" t="str">
        <f t="shared" si="11"/>
        <v>EF.1</v>
      </c>
      <c r="Q188" s="8" t="str">
        <f t="shared" si="12"/>
        <v>EF.1.14</v>
      </c>
      <c r="R188" s="9" t="s">
        <v>166</v>
      </c>
      <c r="S188" s="58">
        <v>17391</v>
      </c>
      <c r="T188" s="9" t="s">
        <v>165</v>
      </c>
      <c r="U188" s="9" t="s">
        <v>108</v>
      </c>
      <c r="V188" s="111">
        <f t="shared" si="14"/>
        <v>17391</v>
      </c>
      <c r="W188" s="9" t="s">
        <v>108</v>
      </c>
      <c r="X188" s="9" t="s">
        <v>40</v>
      </c>
      <c r="Y188" s="9">
        <v>5</v>
      </c>
      <c r="Z188" s="8"/>
      <c r="AA188" s="9" t="s">
        <v>41</v>
      </c>
      <c r="AB188" s="9" t="s">
        <v>730</v>
      </c>
      <c r="AC188" s="8"/>
      <c r="AD188" s="9"/>
      <c r="AE188" s="8" t="s">
        <v>320</v>
      </c>
      <c r="AF188" s="8" t="s">
        <v>320</v>
      </c>
      <c r="AG188" s="21"/>
    </row>
    <row r="189" spans="1:33" s="10" customFormat="1" ht="13.25" customHeight="1" x14ac:dyDescent="0.15">
      <c r="A189" s="9" t="s">
        <v>31</v>
      </c>
      <c r="B189" s="9" t="s">
        <v>30</v>
      </c>
      <c r="C189" s="9" t="s">
        <v>32</v>
      </c>
      <c r="D189" s="9" t="s">
        <v>33</v>
      </c>
      <c r="E189" s="9" t="s">
        <v>34</v>
      </c>
      <c r="F189" s="9" t="s">
        <v>35</v>
      </c>
      <c r="G189" s="9" t="s">
        <v>35</v>
      </c>
      <c r="H189" s="9" t="s">
        <v>80</v>
      </c>
      <c r="I189" s="5" t="str">
        <f t="shared" si="10"/>
        <v>2017-01-01</v>
      </c>
      <c r="J189" s="9" t="s">
        <v>68</v>
      </c>
      <c r="K189" s="8"/>
      <c r="L189" s="8"/>
      <c r="M189" s="8" t="s">
        <v>107</v>
      </c>
      <c r="N189" s="8">
        <v>1</v>
      </c>
      <c r="O189" s="8">
        <v>14</v>
      </c>
      <c r="P189" t="str">
        <f t="shared" si="11"/>
        <v>EF.1</v>
      </c>
      <c r="Q189" s="8" t="str">
        <f t="shared" si="12"/>
        <v>EF.1.14</v>
      </c>
      <c r="R189" s="9" t="s">
        <v>167</v>
      </c>
      <c r="S189" s="58">
        <v>3681</v>
      </c>
      <c r="T189" s="9" t="s">
        <v>165</v>
      </c>
      <c r="U189" s="9" t="s">
        <v>108</v>
      </c>
      <c r="V189" s="111">
        <f t="shared" si="14"/>
        <v>3681</v>
      </c>
      <c r="W189" s="9" t="s">
        <v>108</v>
      </c>
      <c r="X189" s="9" t="s">
        <v>40</v>
      </c>
      <c r="Y189" s="9">
        <v>5</v>
      </c>
      <c r="Z189" s="8"/>
      <c r="AA189" s="9" t="s">
        <v>41</v>
      </c>
      <c r="AB189" s="9" t="s">
        <v>730</v>
      </c>
      <c r="AC189" s="8"/>
      <c r="AD189" s="9"/>
      <c r="AE189" s="8" t="s">
        <v>320</v>
      </c>
      <c r="AF189" s="8" t="s">
        <v>320</v>
      </c>
      <c r="AG189" s="21"/>
    </row>
    <row r="190" spans="1:33" s="10" customFormat="1" ht="13.25" customHeight="1" x14ac:dyDescent="0.15">
      <c r="A190" s="9" t="s">
        <v>31</v>
      </c>
      <c r="B190" s="9" t="s">
        <v>30</v>
      </c>
      <c r="C190" s="9" t="s">
        <v>32</v>
      </c>
      <c r="D190" s="9" t="s">
        <v>33</v>
      </c>
      <c r="E190" s="9" t="s">
        <v>34</v>
      </c>
      <c r="F190" s="9" t="s">
        <v>35</v>
      </c>
      <c r="G190" s="9" t="s">
        <v>35</v>
      </c>
      <c r="H190" s="9" t="s">
        <v>95</v>
      </c>
      <c r="I190" s="5" t="str">
        <f t="shared" si="10"/>
        <v>2017-01-01</v>
      </c>
      <c r="J190" s="9" t="s">
        <v>68</v>
      </c>
      <c r="K190" s="8"/>
      <c r="L190" s="8"/>
      <c r="M190" s="8" t="s">
        <v>107</v>
      </c>
      <c r="N190" s="8">
        <v>1</v>
      </c>
      <c r="O190" s="8">
        <v>14</v>
      </c>
      <c r="P190" t="str">
        <f t="shared" si="11"/>
        <v>EF.1</v>
      </c>
      <c r="Q190" s="8" t="str">
        <f t="shared" si="12"/>
        <v>EF.1.14</v>
      </c>
      <c r="R190" s="9" t="s">
        <v>168</v>
      </c>
      <c r="S190" s="58">
        <v>0</v>
      </c>
      <c r="T190" s="9" t="s">
        <v>165</v>
      </c>
      <c r="U190" s="9" t="s">
        <v>108</v>
      </c>
      <c r="V190" s="111">
        <f t="shared" si="14"/>
        <v>0</v>
      </c>
      <c r="W190" s="9" t="s">
        <v>108</v>
      </c>
      <c r="X190" s="9" t="s">
        <v>40</v>
      </c>
      <c r="Y190" s="9">
        <v>5</v>
      </c>
      <c r="Z190" s="8"/>
      <c r="AA190" s="9" t="s">
        <v>41</v>
      </c>
      <c r="AB190" s="9" t="s">
        <v>730</v>
      </c>
      <c r="AC190" s="8"/>
      <c r="AD190" s="9"/>
      <c r="AE190" s="8" t="s">
        <v>320</v>
      </c>
      <c r="AF190" s="8" t="s">
        <v>320</v>
      </c>
      <c r="AG190" s="21"/>
    </row>
    <row r="191" spans="1:33" s="10" customFormat="1" ht="13.25" customHeight="1" x14ac:dyDescent="0.15">
      <c r="A191" s="9" t="s">
        <v>31</v>
      </c>
      <c r="B191" s="9" t="s">
        <v>30</v>
      </c>
      <c r="C191" s="9" t="s">
        <v>32</v>
      </c>
      <c r="D191" s="9" t="s">
        <v>33</v>
      </c>
      <c r="E191" s="9" t="s">
        <v>34</v>
      </c>
      <c r="F191" s="9" t="s">
        <v>35</v>
      </c>
      <c r="G191" s="9" t="s">
        <v>35</v>
      </c>
      <c r="H191" s="8"/>
      <c r="I191" s="5" t="str">
        <f t="shared" si="10"/>
        <v>2017-01-01</v>
      </c>
      <c r="J191" s="9" t="s">
        <v>68</v>
      </c>
      <c r="K191" s="8"/>
      <c r="L191" s="8"/>
      <c r="M191" s="8" t="s">
        <v>107</v>
      </c>
      <c r="N191" s="8">
        <v>1</v>
      </c>
      <c r="O191" s="8">
        <v>15</v>
      </c>
      <c r="P191" t="str">
        <f t="shared" si="11"/>
        <v>EF.1</v>
      </c>
      <c r="Q191" s="8" t="str">
        <f t="shared" si="12"/>
        <v>EF.1.15</v>
      </c>
      <c r="R191" s="9" t="s">
        <v>170</v>
      </c>
      <c r="S191" s="58">
        <v>42757</v>
      </c>
      <c r="T191" s="9" t="s">
        <v>165</v>
      </c>
      <c r="U191" s="9" t="s">
        <v>108</v>
      </c>
      <c r="V191" s="111">
        <f t="shared" si="14"/>
        <v>42757</v>
      </c>
      <c r="W191" s="9" t="s">
        <v>108</v>
      </c>
      <c r="X191" s="9" t="s">
        <v>40</v>
      </c>
      <c r="Y191" s="9">
        <v>5</v>
      </c>
      <c r="Z191" s="8"/>
      <c r="AA191" s="9" t="s">
        <v>41</v>
      </c>
      <c r="AB191" s="9" t="s">
        <v>730</v>
      </c>
      <c r="AC191" s="8"/>
      <c r="AD191" s="9"/>
      <c r="AE191" s="8" t="s">
        <v>320</v>
      </c>
      <c r="AF191" s="8" t="s">
        <v>320</v>
      </c>
      <c r="AG191" s="21"/>
    </row>
    <row r="192" spans="1:33" s="10" customFormat="1" ht="13.25" customHeight="1" x14ac:dyDescent="0.15">
      <c r="A192" s="9" t="s">
        <v>31</v>
      </c>
      <c r="B192" s="9" t="s">
        <v>30</v>
      </c>
      <c r="C192" s="9" t="s">
        <v>32</v>
      </c>
      <c r="D192" s="9" t="s">
        <v>33</v>
      </c>
      <c r="E192" s="9" t="s">
        <v>34</v>
      </c>
      <c r="F192" s="9" t="s">
        <v>35</v>
      </c>
      <c r="G192" s="9" t="s">
        <v>35</v>
      </c>
      <c r="H192" s="8"/>
      <c r="I192" s="5" t="str">
        <f t="shared" si="10"/>
        <v>2017-01-01</v>
      </c>
      <c r="J192" s="9" t="s">
        <v>68</v>
      </c>
      <c r="K192" s="8"/>
      <c r="L192" s="8"/>
      <c r="M192" s="8" t="s">
        <v>107</v>
      </c>
      <c r="N192" s="8">
        <v>1</v>
      </c>
      <c r="O192" s="8">
        <v>16</v>
      </c>
      <c r="P192" t="str">
        <f t="shared" si="11"/>
        <v>EF.1</v>
      </c>
      <c r="Q192" s="8" t="str">
        <f t="shared" si="12"/>
        <v>EF.1.16</v>
      </c>
      <c r="R192" s="9" t="s">
        <v>173</v>
      </c>
      <c r="S192" s="58">
        <v>34073</v>
      </c>
      <c r="T192" s="9" t="s">
        <v>165</v>
      </c>
      <c r="U192" s="9" t="s">
        <v>108</v>
      </c>
      <c r="V192" s="111">
        <f t="shared" si="14"/>
        <v>34073</v>
      </c>
      <c r="W192" s="9" t="s">
        <v>108</v>
      </c>
      <c r="X192" s="9" t="s">
        <v>40</v>
      </c>
      <c r="Y192" s="9">
        <v>5</v>
      </c>
      <c r="Z192" s="8"/>
      <c r="AA192" s="9" t="s">
        <v>41</v>
      </c>
      <c r="AB192" s="9" t="s">
        <v>730</v>
      </c>
      <c r="AC192" s="8"/>
      <c r="AD192" s="9"/>
      <c r="AE192" s="8" t="s">
        <v>320</v>
      </c>
      <c r="AF192" s="8" t="s">
        <v>320</v>
      </c>
      <c r="AG192" s="21"/>
    </row>
    <row r="193" spans="1:33" s="10" customFormat="1" ht="13.25" customHeight="1" x14ac:dyDescent="0.15">
      <c r="A193" s="9" t="s">
        <v>31</v>
      </c>
      <c r="B193" s="9" t="s">
        <v>30</v>
      </c>
      <c r="C193" s="9" t="s">
        <v>32</v>
      </c>
      <c r="D193" s="9" t="s">
        <v>33</v>
      </c>
      <c r="E193" s="9" t="s">
        <v>34</v>
      </c>
      <c r="F193" s="9" t="s">
        <v>35</v>
      </c>
      <c r="G193" s="9" t="s">
        <v>35</v>
      </c>
      <c r="H193" s="8"/>
      <c r="I193" s="5" t="str">
        <f t="shared" si="10"/>
        <v>2017-01-01</v>
      </c>
      <c r="J193" s="9" t="s">
        <v>68</v>
      </c>
      <c r="K193" s="8"/>
      <c r="L193" s="8"/>
      <c r="M193" s="8" t="s">
        <v>107</v>
      </c>
      <c r="N193" s="8">
        <v>1</v>
      </c>
      <c r="O193" s="8">
        <v>17</v>
      </c>
      <c r="P193" t="str">
        <f t="shared" si="11"/>
        <v>EF.1</v>
      </c>
      <c r="Q193" s="8" t="str">
        <f t="shared" si="12"/>
        <v>EF.1.17</v>
      </c>
      <c r="R193" s="9" t="s">
        <v>176</v>
      </c>
      <c r="S193" s="58">
        <v>148692</v>
      </c>
      <c r="T193" s="9" t="s">
        <v>165</v>
      </c>
      <c r="U193" s="9" t="s">
        <v>108</v>
      </c>
      <c r="V193" s="111">
        <f t="shared" si="14"/>
        <v>148692</v>
      </c>
      <c r="W193" s="9" t="s">
        <v>108</v>
      </c>
      <c r="X193" s="9" t="s">
        <v>40</v>
      </c>
      <c r="Y193" s="9">
        <v>5</v>
      </c>
      <c r="Z193" s="8"/>
      <c r="AA193" s="9" t="s">
        <v>41</v>
      </c>
      <c r="AB193" s="9" t="s">
        <v>730</v>
      </c>
      <c r="AC193" s="8"/>
      <c r="AD193" s="9"/>
      <c r="AE193" s="8" t="s">
        <v>320</v>
      </c>
      <c r="AF193" s="8" t="s">
        <v>320</v>
      </c>
      <c r="AG193" s="80"/>
    </row>
    <row r="194" spans="1:33" s="10" customFormat="1" ht="13.25" customHeight="1" x14ac:dyDescent="0.15">
      <c r="A194" s="9" t="s">
        <v>31</v>
      </c>
      <c r="B194" s="9" t="s">
        <v>30</v>
      </c>
      <c r="C194" s="9" t="s">
        <v>32</v>
      </c>
      <c r="D194" s="9" t="s">
        <v>33</v>
      </c>
      <c r="E194" s="9" t="s">
        <v>34</v>
      </c>
      <c r="F194" s="9" t="s">
        <v>35</v>
      </c>
      <c r="G194" s="9" t="s">
        <v>35</v>
      </c>
      <c r="H194" s="8"/>
      <c r="I194" s="5" t="str">
        <f t="shared" ref="I194:I257" si="15">_xlfn.CONCAT(SUBSTITUTE(J194,"FY","20"),"-01-01")</f>
        <v>2017-01-01</v>
      </c>
      <c r="J194" s="9" t="s">
        <v>68</v>
      </c>
      <c r="K194" s="8"/>
      <c r="L194" s="8"/>
      <c r="M194" s="8" t="s">
        <v>107</v>
      </c>
      <c r="N194" s="8">
        <v>1</v>
      </c>
      <c r="O194" s="8">
        <v>18</v>
      </c>
      <c r="P194" t="str">
        <f t="shared" ref="P194:P257" si="16">_xlfn.CONCAT(M194,".",N194)</f>
        <v>EF.1</v>
      </c>
      <c r="Q194" s="8" t="str">
        <f t="shared" ref="Q194:Q257" si="17">_xlfn.CONCAT(M194,".",N194,".",O194)</f>
        <v>EF.1.18</v>
      </c>
      <c r="R194" s="9" t="s">
        <v>179</v>
      </c>
      <c r="S194" s="58">
        <v>487</v>
      </c>
      <c r="T194" s="9" t="s">
        <v>165</v>
      </c>
      <c r="U194" s="9" t="s">
        <v>108</v>
      </c>
      <c r="V194" s="111">
        <f t="shared" si="14"/>
        <v>487</v>
      </c>
      <c r="W194" s="9" t="s">
        <v>108</v>
      </c>
      <c r="X194" s="9" t="s">
        <v>40</v>
      </c>
      <c r="Y194" s="9">
        <v>5</v>
      </c>
      <c r="Z194" s="8"/>
      <c r="AA194" s="9" t="s">
        <v>41</v>
      </c>
      <c r="AB194" s="9" t="s">
        <v>730</v>
      </c>
      <c r="AC194" s="8"/>
      <c r="AD194" s="9"/>
      <c r="AE194" s="8" t="s">
        <v>320</v>
      </c>
      <c r="AF194" s="8" t="s">
        <v>320</v>
      </c>
      <c r="AG194" s="21"/>
    </row>
    <row r="195" spans="1:33" s="10" customFormat="1" ht="13.25" customHeight="1" x14ac:dyDescent="0.15">
      <c r="A195" s="9" t="s">
        <v>31</v>
      </c>
      <c r="B195" s="9" t="s">
        <v>30</v>
      </c>
      <c r="C195" s="9" t="s">
        <v>32</v>
      </c>
      <c r="D195" s="9" t="s">
        <v>33</v>
      </c>
      <c r="E195" s="9" t="s">
        <v>34</v>
      </c>
      <c r="F195" s="9" t="s">
        <v>35</v>
      </c>
      <c r="G195" s="9" t="s">
        <v>35</v>
      </c>
      <c r="H195" s="9" t="s">
        <v>76</v>
      </c>
      <c r="I195" s="5" t="str">
        <f t="shared" si="15"/>
        <v>2017-01-01</v>
      </c>
      <c r="J195" s="9" t="s">
        <v>68</v>
      </c>
      <c r="K195" s="8"/>
      <c r="L195" s="8"/>
      <c r="M195" s="8" t="s">
        <v>107</v>
      </c>
      <c r="N195" s="8">
        <v>1</v>
      </c>
      <c r="O195" s="8">
        <v>19</v>
      </c>
      <c r="P195" t="str">
        <f t="shared" si="16"/>
        <v>EF.1</v>
      </c>
      <c r="Q195" s="8" t="str">
        <f t="shared" si="17"/>
        <v>EF.1.19</v>
      </c>
      <c r="R195" s="9" t="s">
        <v>182</v>
      </c>
      <c r="S195" s="58">
        <v>466243</v>
      </c>
      <c r="T195" s="8"/>
      <c r="U195" s="9" t="s">
        <v>108</v>
      </c>
      <c r="V195" s="111">
        <f t="shared" si="14"/>
        <v>466243</v>
      </c>
      <c r="W195" s="9" t="s">
        <v>108</v>
      </c>
      <c r="X195" s="9" t="s">
        <v>40</v>
      </c>
      <c r="Y195" s="9">
        <v>6</v>
      </c>
      <c r="Z195" s="8"/>
      <c r="AA195" s="9" t="s">
        <v>41</v>
      </c>
      <c r="AB195" s="9" t="s">
        <v>730</v>
      </c>
      <c r="AC195" s="8"/>
      <c r="AD195" s="9"/>
      <c r="AE195" s="8" t="s">
        <v>320</v>
      </c>
      <c r="AF195" s="8" t="s">
        <v>320</v>
      </c>
      <c r="AG195" s="80"/>
    </row>
    <row r="196" spans="1:33" s="10" customFormat="1" ht="13.25" customHeight="1" x14ac:dyDescent="0.15">
      <c r="A196" s="9" t="s">
        <v>31</v>
      </c>
      <c r="B196" s="9" t="s">
        <v>30</v>
      </c>
      <c r="C196" s="9" t="s">
        <v>32</v>
      </c>
      <c r="D196" s="9" t="s">
        <v>33</v>
      </c>
      <c r="E196" s="9" t="s">
        <v>34</v>
      </c>
      <c r="F196" s="9" t="s">
        <v>35</v>
      </c>
      <c r="G196" s="9" t="s">
        <v>35</v>
      </c>
      <c r="H196" s="9" t="s">
        <v>78</v>
      </c>
      <c r="I196" s="5" t="str">
        <f t="shared" si="15"/>
        <v>2017-01-01</v>
      </c>
      <c r="J196" s="9" t="s">
        <v>68</v>
      </c>
      <c r="K196" s="8"/>
      <c r="L196" s="8"/>
      <c r="M196" s="8" t="s">
        <v>107</v>
      </c>
      <c r="N196" s="8">
        <v>1</v>
      </c>
      <c r="O196" s="8">
        <v>19</v>
      </c>
      <c r="P196" t="str">
        <f t="shared" si="16"/>
        <v>EF.1</v>
      </c>
      <c r="Q196" s="8" t="str">
        <f t="shared" si="17"/>
        <v>EF.1.19</v>
      </c>
      <c r="R196" s="9" t="s">
        <v>183</v>
      </c>
      <c r="S196" s="58">
        <v>941343</v>
      </c>
      <c r="T196" s="8"/>
      <c r="U196" s="9" t="s">
        <v>108</v>
      </c>
      <c r="V196" s="111">
        <f t="shared" si="14"/>
        <v>941343</v>
      </c>
      <c r="W196" s="9" t="s">
        <v>108</v>
      </c>
      <c r="X196" s="9" t="s">
        <v>40</v>
      </c>
      <c r="Y196" s="9">
        <v>6</v>
      </c>
      <c r="Z196" s="8"/>
      <c r="AA196" s="9" t="s">
        <v>41</v>
      </c>
      <c r="AB196" s="9" t="s">
        <v>730</v>
      </c>
      <c r="AC196" s="8"/>
      <c r="AD196" s="9"/>
      <c r="AE196" s="8" t="s">
        <v>320</v>
      </c>
      <c r="AF196" s="8" t="s">
        <v>320</v>
      </c>
      <c r="AG196" s="81"/>
    </row>
    <row r="197" spans="1:33" s="10" customFormat="1" ht="13.25" customHeight="1" x14ac:dyDescent="0.15">
      <c r="A197" s="9" t="s">
        <v>31</v>
      </c>
      <c r="B197" s="9" t="s">
        <v>30</v>
      </c>
      <c r="C197" s="9" t="s">
        <v>32</v>
      </c>
      <c r="D197" s="9" t="s">
        <v>33</v>
      </c>
      <c r="E197" s="9" t="s">
        <v>34</v>
      </c>
      <c r="F197" s="9" t="s">
        <v>35</v>
      </c>
      <c r="G197" s="9" t="s">
        <v>35</v>
      </c>
      <c r="H197" s="9" t="s">
        <v>80</v>
      </c>
      <c r="I197" s="5" t="str">
        <f t="shared" si="15"/>
        <v>2017-01-01</v>
      </c>
      <c r="J197" s="9" t="s">
        <v>68</v>
      </c>
      <c r="K197" s="8"/>
      <c r="L197" s="8"/>
      <c r="M197" s="8" t="s">
        <v>107</v>
      </c>
      <c r="N197" s="8">
        <v>1</v>
      </c>
      <c r="O197" s="8">
        <v>19</v>
      </c>
      <c r="P197" t="str">
        <f t="shared" si="16"/>
        <v>EF.1</v>
      </c>
      <c r="Q197" s="8" t="str">
        <f t="shared" si="17"/>
        <v>EF.1.19</v>
      </c>
      <c r="R197" s="9" t="s">
        <v>184</v>
      </c>
      <c r="S197" s="58">
        <v>85935</v>
      </c>
      <c r="T197" s="8"/>
      <c r="U197" s="9" t="s">
        <v>108</v>
      </c>
      <c r="V197" s="111">
        <f t="shared" si="14"/>
        <v>85935</v>
      </c>
      <c r="W197" s="9" t="s">
        <v>108</v>
      </c>
      <c r="X197" s="9" t="s">
        <v>40</v>
      </c>
      <c r="Y197" s="9">
        <v>6</v>
      </c>
      <c r="Z197" s="8"/>
      <c r="AA197" s="9" t="s">
        <v>41</v>
      </c>
      <c r="AB197" s="9" t="s">
        <v>730</v>
      </c>
      <c r="AC197" s="8"/>
      <c r="AD197" s="9"/>
      <c r="AE197" s="8" t="s">
        <v>320</v>
      </c>
      <c r="AF197" s="8" t="s">
        <v>320</v>
      </c>
      <c r="AG197" s="81"/>
    </row>
    <row r="198" spans="1:33" s="10" customFormat="1" ht="13.25" customHeight="1" x14ac:dyDescent="0.15">
      <c r="A198" s="9" t="s">
        <v>31</v>
      </c>
      <c r="B198" s="9" t="s">
        <v>30</v>
      </c>
      <c r="C198" s="9" t="s">
        <v>32</v>
      </c>
      <c r="D198" s="9" t="s">
        <v>33</v>
      </c>
      <c r="E198" s="9" t="s">
        <v>34</v>
      </c>
      <c r="F198" s="9" t="s">
        <v>35</v>
      </c>
      <c r="G198" s="9" t="s">
        <v>35</v>
      </c>
      <c r="H198" s="9" t="s">
        <v>95</v>
      </c>
      <c r="I198" s="5" t="str">
        <f t="shared" si="15"/>
        <v>2017-01-01</v>
      </c>
      <c r="J198" s="9" t="s">
        <v>68</v>
      </c>
      <c r="K198" s="8"/>
      <c r="L198" s="8"/>
      <c r="M198" s="8" t="s">
        <v>107</v>
      </c>
      <c r="N198" s="8">
        <v>1</v>
      </c>
      <c r="O198" s="8">
        <v>19</v>
      </c>
      <c r="P198" t="str">
        <f t="shared" si="16"/>
        <v>EF.1</v>
      </c>
      <c r="Q198" s="8" t="str">
        <f t="shared" si="17"/>
        <v>EF.1.19</v>
      </c>
      <c r="R198" s="9" t="s">
        <v>185</v>
      </c>
      <c r="S198" s="58">
        <v>4611239</v>
      </c>
      <c r="T198" s="8"/>
      <c r="U198" s="9" t="s">
        <v>108</v>
      </c>
      <c r="V198" s="111">
        <f t="shared" si="14"/>
        <v>4611239</v>
      </c>
      <c r="W198" s="9" t="s">
        <v>108</v>
      </c>
      <c r="X198" s="9" t="s">
        <v>40</v>
      </c>
      <c r="Y198" s="9">
        <v>6</v>
      </c>
      <c r="Z198" s="8"/>
      <c r="AA198" s="9" t="s">
        <v>41</v>
      </c>
      <c r="AB198" s="9" t="s">
        <v>730</v>
      </c>
      <c r="AC198" s="8"/>
      <c r="AD198" s="9"/>
      <c r="AE198" s="8" t="s">
        <v>320</v>
      </c>
      <c r="AF198" s="8" t="s">
        <v>320</v>
      </c>
      <c r="AG198" s="80"/>
    </row>
    <row r="199" spans="1:33" s="10" customFormat="1" ht="13.25" customHeight="1" x14ac:dyDescent="0.15">
      <c r="A199" s="9" t="s">
        <v>31</v>
      </c>
      <c r="B199" s="9" t="s">
        <v>30</v>
      </c>
      <c r="C199" s="9" t="s">
        <v>32</v>
      </c>
      <c r="D199" s="9" t="s">
        <v>33</v>
      </c>
      <c r="E199" s="9" t="s">
        <v>34</v>
      </c>
      <c r="F199" s="9" t="s">
        <v>35</v>
      </c>
      <c r="G199" s="9" t="s">
        <v>35</v>
      </c>
      <c r="H199" s="8"/>
      <c r="I199" s="5" t="str">
        <f t="shared" si="15"/>
        <v>2017-01-01</v>
      </c>
      <c r="J199" s="9" t="s">
        <v>68</v>
      </c>
      <c r="K199" s="8"/>
      <c r="L199" s="8"/>
      <c r="M199" s="8" t="s">
        <v>107</v>
      </c>
      <c r="N199" s="8">
        <v>1</v>
      </c>
      <c r="O199" s="8">
        <v>20</v>
      </c>
      <c r="P199" t="str">
        <f t="shared" si="16"/>
        <v>EF.1</v>
      </c>
      <c r="Q199" s="8" t="str">
        <f t="shared" si="17"/>
        <v>EF.1.20</v>
      </c>
      <c r="R199" s="9" t="s">
        <v>187</v>
      </c>
      <c r="S199" s="58">
        <v>6004378</v>
      </c>
      <c r="T199" s="8"/>
      <c r="U199" s="9" t="s">
        <v>108</v>
      </c>
      <c r="V199" s="111">
        <f t="shared" si="14"/>
        <v>6004378</v>
      </c>
      <c r="W199" s="9" t="s">
        <v>108</v>
      </c>
      <c r="X199" s="9" t="s">
        <v>40</v>
      </c>
      <c r="Y199" s="9">
        <v>6</v>
      </c>
      <c r="Z199" s="9" t="s">
        <v>188</v>
      </c>
      <c r="AA199" s="9" t="s">
        <v>41</v>
      </c>
      <c r="AB199" s="9" t="s">
        <v>730</v>
      </c>
      <c r="AC199" s="8"/>
      <c r="AD199" s="9"/>
      <c r="AE199" s="8" t="s">
        <v>320</v>
      </c>
      <c r="AF199" s="8" t="s">
        <v>320</v>
      </c>
      <c r="AG199" s="82"/>
    </row>
    <row r="200" spans="1:33" s="10" customFormat="1" ht="13.25" customHeight="1" x14ac:dyDescent="0.15">
      <c r="A200" s="9" t="s">
        <v>31</v>
      </c>
      <c r="B200" s="9" t="s">
        <v>30</v>
      </c>
      <c r="C200" s="9" t="s">
        <v>32</v>
      </c>
      <c r="D200" s="9" t="s">
        <v>33</v>
      </c>
      <c r="E200" s="9" t="s">
        <v>34</v>
      </c>
      <c r="F200" s="9" t="s">
        <v>35</v>
      </c>
      <c r="G200" s="9" t="s">
        <v>35</v>
      </c>
      <c r="H200" s="8"/>
      <c r="I200" s="5" t="str">
        <f t="shared" si="15"/>
        <v>2017-01-01</v>
      </c>
      <c r="J200" s="9" t="s">
        <v>68</v>
      </c>
      <c r="K200" s="8"/>
      <c r="L200" s="8"/>
      <c r="M200" s="8" t="s">
        <v>107</v>
      </c>
      <c r="N200" s="8">
        <v>1</v>
      </c>
      <c r="O200" s="8">
        <v>21</v>
      </c>
      <c r="P200" t="str">
        <f t="shared" si="16"/>
        <v>EF.1</v>
      </c>
      <c r="Q200" s="8" t="str">
        <f t="shared" si="17"/>
        <v>EF.1.21</v>
      </c>
      <c r="R200" s="9" t="s">
        <v>190</v>
      </c>
      <c r="S200" s="58">
        <v>0</v>
      </c>
      <c r="T200" s="8"/>
      <c r="U200" s="9" t="s">
        <v>108</v>
      </c>
      <c r="V200" s="111">
        <f t="shared" si="14"/>
        <v>0</v>
      </c>
      <c r="W200" s="9" t="s">
        <v>108</v>
      </c>
      <c r="X200" s="9" t="s">
        <v>40</v>
      </c>
      <c r="Y200" s="9">
        <v>6</v>
      </c>
      <c r="Z200" s="9" t="s">
        <v>191</v>
      </c>
      <c r="AA200" s="9" t="s">
        <v>41</v>
      </c>
      <c r="AB200" s="9" t="s">
        <v>730</v>
      </c>
      <c r="AC200" s="8"/>
      <c r="AD200" s="9"/>
      <c r="AE200" s="8" t="s">
        <v>320</v>
      </c>
      <c r="AF200" s="8" t="s">
        <v>320</v>
      </c>
      <c r="AG200" s="21"/>
    </row>
    <row r="201" spans="1:33" s="10" customFormat="1" ht="13.25" customHeight="1" x14ac:dyDescent="0.15">
      <c r="A201" s="9" t="s">
        <v>31</v>
      </c>
      <c r="B201" s="9" t="s">
        <v>30</v>
      </c>
      <c r="C201" s="9" t="s">
        <v>32</v>
      </c>
      <c r="D201" s="9" t="s">
        <v>33</v>
      </c>
      <c r="E201" s="9" t="s">
        <v>34</v>
      </c>
      <c r="F201" s="9" t="s">
        <v>35</v>
      </c>
      <c r="G201" s="9" t="s">
        <v>35</v>
      </c>
      <c r="H201" s="8"/>
      <c r="I201" s="5" t="str">
        <f t="shared" si="15"/>
        <v>2017-01-01</v>
      </c>
      <c r="J201" s="9" t="s">
        <v>68</v>
      </c>
      <c r="K201" s="8"/>
      <c r="L201" s="8"/>
      <c r="M201" s="8" t="s">
        <v>107</v>
      </c>
      <c r="N201" s="8">
        <v>1</v>
      </c>
      <c r="O201" s="8">
        <v>22</v>
      </c>
      <c r="P201" t="str">
        <f t="shared" si="16"/>
        <v>EF.1</v>
      </c>
      <c r="Q201" s="8" t="str">
        <f t="shared" si="17"/>
        <v>EF.1.22</v>
      </c>
      <c r="R201" s="9" t="s">
        <v>193</v>
      </c>
      <c r="S201" s="58">
        <v>61029</v>
      </c>
      <c r="T201" s="8"/>
      <c r="U201" s="9" t="s">
        <v>108</v>
      </c>
      <c r="V201" s="111">
        <f t="shared" si="14"/>
        <v>61029</v>
      </c>
      <c r="W201" s="9" t="s">
        <v>108</v>
      </c>
      <c r="X201" s="9" t="s">
        <v>40</v>
      </c>
      <c r="Y201" s="9">
        <v>6</v>
      </c>
      <c r="Z201" s="9" t="s">
        <v>194</v>
      </c>
      <c r="AA201" s="9" t="s">
        <v>41</v>
      </c>
      <c r="AB201" s="9" t="s">
        <v>730</v>
      </c>
      <c r="AC201" s="8"/>
      <c r="AD201" s="9"/>
      <c r="AE201" s="8" t="s">
        <v>320</v>
      </c>
      <c r="AF201" s="8" t="s">
        <v>320</v>
      </c>
      <c r="AG201" s="82"/>
    </row>
    <row r="202" spans="1:33" s="10" customFormat="1" ht="13.25" customHeight="1" x14ac:dyDescent="0.15">
      <c r="A202" s="9" t="s">
        <v>31</v>
      </c>
      <c r="B202" s="9" t="s">
        <v>30</v>
      </c>
      <c r="C202" s="9" t="s">
        <v>32</v>
      </c>
      <c r="D202" s="9" t="s">
        <v>33</v>
      </c>
      <c r="E202" s="9" t="s">
        <v>34</v>
      </c>
      <c r="F202" s="9" t="s">
        <v>35</v>
      </c>
      <c r="G202" s="9" t="s">
        <v>35</v>
      </c>
      <c r="H202" s="8"/>
      <c r="I202" s="5" t="str">
        <f t="shared" si="15"/>
        <v>2017-01-01</v>
      </c>
      <c r="J202" s="9" t="s">
        <v>68</v>
      </c>
      <c r="K202" s="8"/>
      <c r="L202" s="8"/>
      <c r="M202" s="8" t="s">
        <v>107</v>
      </c>
      <c r="N202" s="8">
        <v>1</v>
      </c>
      <c r="O202" s="8">
        <v>23</v>
      </c>
      <c r="P202" t="str">
        <f t="shared" si="16"/>
        <v>EF.1</v>
      </c>
      <c r="Q202" s="8" t="str">
        <f t="shared" si="17"/>
        <v>EF.1.23</v>
      </c>
      <c r="R202" s="9" t="s">
        <v>196</v>
      </c>
      <c r="S202" s="58">
        <v>33174</v>
      </c>
      <c r="T202" s="8"/>
      <c r="U202" s="9" t="s">
        <v>108</v>
      </c>
      <c r="V202" s="111">
        <f t="shared" si="14"/>
        <v>33174</v>
      </c>
      <c r="W202" s="9" t="s">
        <v>108</v>
      </c>
      <c r="X202" s="9" t="s">
        <v>40</v>
      </c>
      <c r="Y202" s="9">
        <v>6</v>
      </c>
      <c r="Z202" s="9" t="s">
        <v>197</v>
      </c>
      <c r="AA202" s="9" t="s">
        <v>41</v>
      </c>
      <c r="AB202" s="9" t="s">
        <v>730</v>
      </c>
      <c r="AC202" s="8"/>
      <c r="AD202" s="9"/>
      <c r="AE202" s="8" t="s">
        <v>320</v>
      </c>
      <c r="AF202" s="8" t="s">
        <v>320</v>
      </c>
      <c r="AG202" s="21"/>
    </row>
    <row r="203" spans="1:33" s="5" customFormat="1" ht="13.25" customHeight="1" x14ac:dyDescent="0.15">
      <c r="A203" s="9" t="s">
        <v>31</v>
      </c>
      <c r="B203" s="9" t="s">
        <v>30</v>
      </c>
      <c r="C203" s="9" t="s">
        <v>32</v>
      </c>
      <c r="D203" s="9" t="s">
        <v>33</v>
      </c>
      <c r="E203" s="9" t="s">
        <v>34</v>
      </c>
      <c r="F203" s="9" t="s">
        <v>35</v>
      </c>
      <c r="G203" s="9" t="s">
        <v>35</v>
      </c>
      <c r="H203" s="8"/>
      <c r="I203" s="5" t="str">
        <f t="shared" si="15"/>
        <v>2017-01-01</v>
      </c>
      <c r="J203" s="9" t="s">
        <v>68</v>
      </c>
      <c r="K203" s="8"/>
      <c r="L203" s="8"/>
      <c r="M203" s="8" t="s">
        <v>107</v>
      </c>
      <c r="N203" s="8">
        <v>1</v>
      </c>
      <c r="O203" s="8">
        <v>24</v>
      </c>
      <c r="P203" t="str">
        <f t="shared" si="16"/>
        <v>EF.1</v>
      </c>
      <c r="Q203" s="8" t="str">
        <f t="shared" si="17"/>
        <v>EF.1.24</v>
      </c>
      <c r="R203" s="9" t="s">
        <v>199</v>
      </c>
      <c r="S203" s="58">
        <v>0</v>
      </c>
      <c r="T203" s="8"/>
      <c r="U203" s="9" t="s">
        <v>108</v>
      </c>
      <c r="V203" s="111">
        <f t="shared" si="14"/>
        <v>0</v>
      </c>
      <c r="W203" s="9" t="s">
        <v>108</v>
      </c>
      <c r="X203" s="9" t="s">
        <v>40</v>
      </c>
      <c r="Y203" s="9">
        <v>6</v>
      </c>
      <c r="Z203" s="9" t="s">
        <v>200</v>
      </c>
      <c r="AA203" s="9" t="s">
        <v>41</v>
      </c>
      <c r="AB203" s="9" t="s">
        <v>730</v>
      </c>
      <c r="AC203" s="8"/>
      <c r="AD203" s="9"/>
      <c r="AE203" s="8" t="s">
        <v>320</v>
      </c>
      <c r="AF203" s="8" t="s">
        <v>320</v>
      </c>
      <c r="AG203" s="21"/>
    </row>
    <row r="204" spans="1:33" s="5" customFormat="1" ht="13.25" customHeight="1" x14ac:dyDescent="0.15">
      <c r="A204" s="9" t="s">
        <v>31</v>
      </c>
      <c r="B204" s="9" t="s">
        <v>30</v>
      </c>
      <c r="C204" s="9" t="s">
        <v>32</v>
      </c>
      <c r="D204" s="9" t="s">
        <v>33</v>
      </c>
      <c r="E204" s="9" t="s">
        <v>34</v>
      </c>
      <c r="F204" s="9" t="s">
        <v>35</v>
      </c>
      <c r="G204" s="9" t="s">
        <v>35</v>
      </c>
      <c r="H204" s="8"/>
      <c r="I204" s="5" t="str">
        <f t="shared" si="15"/>
        <v>2017-01-01</v>
      </c>
      <c r="J204" s="9" t="s">
        <v>68</v>
      </c>
      <c r="K204" s="8"/>
      <c r="L204" s="8"/>
      <c r="M204" s="8" t="s">
        <v>107</v>
      </c>
      <c r="N204" s="8">
        <v>1</v>
      </c>
      <c r="O204" s="8">
        <v>25</v>
      </c>
      <c r="P204" t="str">
        <f t="shared" si="16"/>
        <v>EF.1</v>
      </c>
      <c r="Q204" s="8" t="str">
        <f t="shared" si="17"/>
        <v>EF.1.25</v>
      </c>
      <c r="R204" s="9" t="s">
        <v>202</v>
      </c>
      <c r="S204" s="58">
        <v>6177</v>
      </c>
      <c r="T204" s="8"/>
      <c r="U204" s="9" t="s">
        <v>108</v>
      </c>
      <c r="V204" s="111">
        <f t="shared" si="14"/>
        <v>6177</v>
      </c>
      <c r="W204" s="9" t="s">
        <v>108</v>
      </c>
      <c r="X204" s="9" t="s">
        <v>40</v>
      </c>
      <c r="Y204" s="9">
        <v>6</v>
      </c>
      <c r="Z204" s="9" t="s">
        <v>203</v>
      </c>
      <c r="AA204" s="9" t="s">
        <v>41</v>
      </c>
      <c r="AB204" s="9" t="s">
        <v>730</v>
      </c>
      <c r="AC204" s="8"/>
      <c r="AD204" s="9"/>
      <c r="AE204" s="8" t="s">
        <v>320</v>
      </c>
      <c r="AF204" s="8" t="s">
        <v>320</v>
      </c>
      <c r="AG204" s="21"/>
    </row>
    <row r="205" spans="1:33" s="5" customFormat="1" ht="13.25" customHeight="1" x14ac:dyDescent="0.15">
      <c r="A205" s="9" t="s">
        <v>31</v>
      </c>
      <c r="B205" s="9" t="s">
        <v>30</v>
      </c>
      <c r="C205" s="9" t="s">
        <v>32</v>
      </c>
      <c r="D205" s="9" t="s">
        <v>33</v>
      </c>
      <c r="E205" s="9" t="s">
        <v>34</v>
      </c>
      <c r="F205" s="9" t="s">
        <v>35</v>
      </c>
      <c r="G205" s="9" t="s">
        <v>35</v>
      </c>
      <c r="H205" s="9" t="s">
        <v>76</v>
      </c>
      <c r="I205" s="5" t="str">
        <f t="shared" si="15"/>
        <v>2017-01-01</v>
      </c>
      <c r="J205" s="9" t="s">
        <v>68</v>
      </c>
      <c r="K205" s="8"/>
      <c r="L205" s="8"/>
      <c r="M205" s="8" t="s">
        <v>107</v>
      </c>
      <c r="N205" s="8">
        <v>1</v>
      </c>
      <c r="O205" s="8">
        <v>4</v>
      </c>
      <c r="P205" t="str">
        <f t="shared" si="16"/>
        <v>EF.1</v>
      </c>
      <c r="Q205" s="8" t="str">
        <f t="shared" si="17"/>
        <v>EF.1.4</v>
      </c>
      <c r="R205" s="9" t="s">
        <v>159</v>
      </c>
      <c r="S205" s="58">
        <v>682710</v>
      </c>
      <c r="T205" s="8"/>
      <c r="U205" s="9" t="s">
        <v>108</v>
      </c>
      <c r="V205" s="111">
        <f t="shared" si="14"/>
        <v>682710</v>
      </c>
      <c r="W205" s="9" t="s">
        <v>108</v>
      </c>
      <c r="X205" s="9" t="s">
        <v>40</v>
      </c>
      <c r="Y205" s="9">
        <v>5</v>
      </c>
      <c r="Z205" s="8"/>
      <c r="AA205" s="9" t="s">
        <v>41</v>
      </c>
      <c r="AB205" s="9" t="s">
        <v>730</v>
      </c>
      <c r="AC205" s="8"/>
      <c r="AD205" s="9"/>
      <c r="AE205" s="8" t="s">
        <v>320</v>
      </c>
      <c r="AF205" s="8" t="s">
        <v>320</v>
      </c>
      <c r="AG205" s="82"/>
    </row>
    <row r="206" spans="1:33" s="5" customFormat="1" ht="13.25" customHeight="1" x14ac:dyDescent="0.15">
      <c r="A206" s="9" t="s">
        <v>31</v>
      </c>
      <c r="B206" s="9" t="s">
        <v>30</v>
      </c>
      <c r="C206" s="9" t="s">
        <v>32</v>
      </c>
      <c r="D206" s="9" t="s">
        <v>33</v>
      </c>
      <c r="E206" s="9" t="s">
        <v>34</v>
      </c>
      <c r="F206" s="9" t="s">
        <v>35</v>
      </c>
      <c r="G206" s="9" t="s">
        <v>35</v>
      </c>
      <c r="H206" s="9" t="s">
        <v>78</v>
      </c>
      <c r="I206" s="5" t="str">
        <f t="shared" si="15"/>
        <v>2017-01-01</v>
      </c>
      <c r="J206" s="9" t="s">
        <v>68</v>
      </c>
      <c r="K206" s="8"/>
      <c r="L206" s="8"/>
      <c r="M206" s="8" t="s">
        <v>107</v>
      </c>
      <c r="N206" s="8">
        <v>1</v>
      </c>
      <c r="O206" s="8">
        <v>4</v>
      </c>
      <c r="P206" t="str">
        <f t="shared" si="16"/>
        <v>EF.1</v>
      </c>
      <c r="Q206" s="8" t="str">
        <f t="shared" si="17"/>
        <v>EF.1.4</v>
      </c>
      <c r="R206" s="9" t="s">
        <v>160</v>
      </c>
      <c r="S206" s="58">
        <v>970755</v>
      </c>
      <c r="T206" s="8"/>
      <c r="U206" s="9" t="s">
        <v>108</v>
      </c>
      <c r="V206" s="111">
        <f t="shared" si="14"/>
        <v>970755</v>
      </c>
      <c r="W206" s="9" t="s">
        <v>108</v>
      </c>
      <c r="X206" s="9" t="s">
        <v>40</v>
      </c>
      <c r="Y206" s="9">
        <v>5</v>
      </c>
      <c r="Z206" s="8"/>
      <c r="AA206" s="9" t="s">
        <v>41</v>
      </c>
      <c r="AB206" s="9" t="s">
        <v>730</v>
      </c>
      <c r="AC206" s="8"/>
      <c r="AD206" s="9"/>
      <c r="AE206" s="8" t="s">
        <v>320</v>
      </c>
      <c r="AF206" s="8" t="s">
        <v>320</v>
      </c>
      <c r="AG206" s="81"/>
    </row>
    <row r="207" spans="1:33" s="5" customFormat="1" ht="13.25" customHeight="1" x14ac:dyDescent="0.15">
      <c r="A207" s="9" t="s">
        <v>31</v>
      </c>
      <c r="B207" s="9" t="s">
        <v>30</v>
      </c>
      <c r="C207" s="9" t="s">
        <v>32</v>
      </c>
      <c r="D207" s="9" t="s">
        <v>33</v>
      </c>
      <c r="E207" s="9" t="s">
        <v>34</v>
      </c>
      <c r="F207" s="9" t="s">
        <v>35</v>
      </c>
      <c r="G207" s="9" t="s">
        <v>35</v>
      </c>
      <c r="H207" s="9" t="s">
        <v>80</v>
      </c>
      <c r="I207" s="5" t="str">
        <f t="shared" si="15"/>
        <v>2017-01-01</v>
      </c>
      <c r="J207" s="9" t="s">
        <v>68</v>
      </c>
      <c r="K207" s="8"/>
      <c r="L207" s="8"/>
      <c r="M207" s="8" t="s">
        <v>107</v>
      </c>
      <c r="N207" s="8">
        <v>1</v>
      </c>
      <c r="O207" s="8">
        <v>4</v>
      </c>
      <c r="P207" t="str">
        <f t="shared" si="16"/>
        <v>EF.1</v>
      </c>
      <c r="Q207" s="8" t="str">
        <f t="shared" si="17"/>
        <v>EF.1.4</v>
      </c>
      <c r="R207" s="9" t="s">
        <v>161</v>
      </c>
      <c r="S207" s="58">
        <v>91029</v>
      </c>
      <c r="T207" s="8"/>
      <c r="U207" s="9" t="s">
        <v>108</v>
      </c>
      <c r="V207" s="111">
        <f t="shared" si="14"/>
        <v>91029</v>
      </c>
      <c r="W207" s="9" t="s">
        <v>108</v>
      </c>
      <c r="X207" s="9" t="s">
        <v>40</v>
      </c>
      <c r="Y207" s="9">
        <v>5</v>
      </c>
      <c r="Z207" s="8"/>
      <c r="AA207" s="9" t="s">
        <v>41</v>
      </c>
      <c r="AB207" s="9" t="s">
        <v>730</v>
      </c>
      <c r="AC207" s="8"/>
      <c r="AD207" s="9"/>
      <c r="AE207" s="8" t="s">
        <v>320</v>
      </c>
      <c r="AF207" s="8" t="s">
        <v>320</v>
      </c>
      <c r="AG207" s="81"/>
    </row>
    <row r="208" spans="1:33" s="5" customFormat="1" ht="13.25" customHeight="1" x14ac:dyDescent="0.15">
      <c r="A208" s="9" t="s">
        <v>31</v>
      </c>
      <c r="B208" s="9" t="s">
        <v>30</v>
      </c>
      <c r="C208" s="9" t="s">
        <v>32</v>
      </c>
      <c r="D208" s="9" t="s">
        <v>33</v>
      </c>
      <c r="E208" s="9" t="s">
        <v>34</v>
      </c>
      <c r="F208" s="9" t="s">
        <v>35</v>
      </c>
      <c r="G208" s="9" t="s">
        <v>35</v>
      </c>
      <c r="H208" s="9" t="s">
        <v>95</v>
      </c>
      <c r="I208" s="5" t="str">
        <f t="shared" si="15"/>
        <v>2017-01-01</v>
      </c>
      <c r="J208" s="9" t="s">
        <v>68</v>
      </c>
      <c r="K208" s="8"/>
      <c r="L208" s="8"/>
      <c r="M208" s="8" t="s">
        <v>107</v>
      </c>
      <c r="N208" s="8">
        <v>1</v>
      </c>
      <c r="O208" s="8">
        <v>4</v>
      </c>
      <c r="P208" t="str">
        <f t="shared" si="16"/>
        <v>EF.1</v>
      </c>
      <c r="Q208" s="8" t="str">
        <f t="shared" si="17"/>
        <v>EF.1.4</v>
      </c>
      <c r="R208" s="9" t="s">
        <v>162</v>
      </c>
      <c r="S208" s="58">
        <v>4599985</v>
      </c>
      <c r="T208" s="8"/>
      <c r="U208" s="9" t="s">
        <v>108</v>
      </c>
      <c r="V208" s="111">
        <f t="shared" si="14"/>
        <v>4599985</v>
      </c>
      <c r="W208" s="9" t="s">
        <v>108</v>
      </c>
      <c r="X208" s="9" t="s">
        <v>40</v>
      </c>
      <c r="Y208" s="9">
        <v>5</v>
      </c>
      <c r="Z208" s="8"/>
      <c r="AA208" s="9" t="s">
        <v>41</v>
      </c>
      <c r="AB208" s="9" t="s">
        <v>730</v>
      </c>
      <c r="AC208" s="8"/>
      <c r="AD208" s="9"/>
      <c r="AE208" s="8" t="s">
        <v>320</v>
      </c>
      <c r="AF208" s="8" t="s">
        <v>320</v>
      </c>
      <c r="AG208" s="80"/>
    </row>
    <row r="209" spans="1:33" s="5" customFormat="1" ht="13.25" customHeight="1" x14ac:dyDescent="0.15">
      <c r="A209" s="9" t="s">
        <v>31</v>
      </c>
      <c r="B209" s="9" t="s">
        <v>30</v>
      </c>
      <c r="C209" s="9" t="s">
        <v>32</v>
      </c>
      <c r="D209" s="9" t="s">
        <v>33</v>
      </c>
      <c r="E209" s="9" t="s">
        <v>34</v>
      </c>
      <c r="F209" s="9" t="s">
        <v>35</v>
      </c>
      <c r="G209" s="9" t="s">
        <v>35</v>
      </c>
      <c r="H209" s="8"/>
      <c r="I209" s="5" t="str">
        <f t="shared" si="15"/>
        <v>2017-01-01</v>
      </c>
      <c r="J209" s="9" t="s">
        <v>68</v>
      </c>
      <c r="K209" s="8"/>
      <c r="L209" s="8"/>
      <c r="M209" s="8" t="s">
        <v>107</v>
      </c>
      <c r="N209" s="8">
        <v>1</v>
      </c>
      <c r="O209" s="8">
        <v>4</v>
      </c>
      <c r="P209" t="str">
        <f t="shared" si="16"/>
        <v>EF.1</v>
      </c>
      <c r="Q209" s="8" t="str">
        <f t="shared" si="17"/>
        <v>EF.1.4</v>
      </c>
      <c r="R209" s="9" t="s">
        <v>110</v>
      </c>
      <c r="S209" s="58">
        <v>6344479</v>
      </c>
      <c r="T209" s="8"/>
      <c r="U209" s="9" t="s">
        <v>108</v>
      </c>
      <c r="V209" s="111">
        <f t="shared" si="14"/>
        <v>6344479</v>
      </c>
      <c r="W209" s="9" t="s">
        <v>108</v>
      </c>
      <c r="X209" s="9" t="s">
        <v>40</v>
      </c>
      <c r="Y209" s="9">
        <v>2</v>
      </c>
      <c r="Z209" s="8"/>
      <c r="AA209" s="9" t="s">
        <v>41</v>
      </c>
      <c r="AB209" s="9" t="s">
        <v>730</v>
      </c>
      <c r="AC209" s="8"/>
      <c r="AD209" s="9"/>
      <c r="AE209" s="8" t="s">
        <v>320</v>
      </c>
      <c r="AF209" s="8" t="s">
        <v>320</v>
      </c>
      <c r="AG209" s="82"/>
    </row>
    <row r="210" spans="1:33" s="5" customFormat="1" ht="13.25" customHeight="1" x14ac:dyDescent="0.15">
      <c r="A210" s="9" t="s">
        <v>31</v>
      </c>
      <c r="B210" s="9" t="s">
        <v>30</v>
      </c>
      <c r="C210" s="9" t="s">
        <v>32</v>
      </c>
      <c r="D210" s="9" t="s">
        <v>33</v>
      </c>
      <c r="E210" s="9" t="s">
        <v>34</v>
      </c>
      <c r="F210" s="9" t="s">
        <v>35</v>
      </c>
      <c r="G210" s="9" t="s">
        <v>35</v>
      </c>
      <c r="H210" s="8"/>
      <c r="I210" s="5" t="str">
        <f t="shared" si="15"/>
        <v>2017-01-01</v>
      </c>
      <c r="J210" s="9" t="s">
        <v>68</v>
      </c>
      <c r="K210" s="8"/>
      <c r="L210" s="8"/>
      <c r="M210" s="8" t="s">
        <v>107</v>
      </c>
      <c r="N210" s="8">
        <v>1</v>
      </c>
      <c r="O210" s="8">
        <v>8</v>
      </c>
      <c r="P210" t="str">
        <f t="shared" si="16"/>
        <v>EF.1</v>
      </c>
      <c r="Q210" s="8" t="str">
        <f t="shared" si="17"/>
        <v>EF.1.8</v>
      </c>
      <c r="R210" s="9" t="s">
        <v>114</v>
      </c>
      <c r="S210" s="58">
        <v>6104758</v>
      </c>
      <c r="T210" s="8"/>
      <c r="U210" s="9" t="s">
        <v>108</v>
      </c>
      <c r="V210" s="111">
        <f t="shared" si="14"/>
        <v>6104758</v>
      </c>
      <c r="W210" s="9" t="s">
        <v>108</v>
      </c>
      <c r="X210" s="9" t="s">
        <v>40</v>
      </c>
      <c r="Y210" s="9">
        <v>2</v>
      </c>
      <c r="Z210" s="9">
        <v>6</v>
      </c>
      <c r="AA210" s="9" t="s">
        <v>41</v>
      </c>
      <c r="AB210" s="9" t="s">
        <v>730</v>
      </c>
      <c r="AC210" s="8"/>
      <c r="AD210" s="9"/>
      <c r="AE210" s="8" t="s">
        <v>320</v>
      </c>
      <c r="AF210" s="8" t="s">
        <v>320</v>
      </c>
      <c r="AG210" s="82"/>
    </row>
    <row r="211" spans="1:33" s="5" customFormat="1" ht="13.25" customHeight="1" x14ac:dyDescent="0.15">
      <c r="A211" s="9" t="s">
        <v>31</v>
      </c>
      <c r="B211" s="9" t="s">
        <v>30</v>
      </c>
      <c r="C211" s="9" t="s">
        <v>32</v>
      </c>
      <c r="D211" s="9" t="s">
        <v>33</v>
      </c>
      <c r="E211" s="9" t="s">
        <v>34</v>
      </c>
      <c r="F211" s="9" t="s">
        <v>35</v>
      </c>
      <c r="G211" s="9" t="s">
        <v>35</v>
      </c>
      <c r="H211" s="8"/>
      <c r="I211" s="5" t="str">
        <f t="shared" si="15"/>
        <v>2017-01-01</v>
      </c>
      <c r="J211" s="9" t="s">
        <v>68</v>
      </c>
      <c r="K211" s="8"/>
      <c r="L211" s="8"/>
      <c r="M211" s="8" t="s">
        <v>38</v>
      </c>
      <c r="N211" s="8">
        <v>1</v>
      </c>
      <c r="O211" s="8">
        <v>1</v>
      </c>
      <c r="P211" t="str">
        <f t="shared" si="16"/>
        <v>Em.1</v>
      </c>
      <c r="Q211" s="8" t="str">
        <f t="shared" si="17"/>
        <v>Em.1.1</v>
      </c>
      <c r="R211" s="9" t="s">
        <v>37</v>
      </c>
      <c r="S211" s="58">
        <v>97639</v>
      </c>
      <c r="T211" s="8"/>
      <c r="U211" s="9" t="s">
        <v>39</v>
      </c>
      <c r="V211" s="112">
        <f t="shared" si="14"/>
        <v>97639</v>
      </c>
      <c r="W211" s="9" t="s">
        <v>39</v>
      </c>
      <c r="X211" s="9" t="s">
        <v>40</v>
      </c>
      <c r="Y211" s="9">
        <v>1</v>
      </c>
      <c r="Z211" s="9">
        <v>1</v>
      </c>
      <c r="AA211" s="9" t="s">
        <v>41</v>
      </c>
      <c r="AB211" s="9" t="s">
        <v>730</v>
      </c>
      <c r="AC211" s="8"/>
      <c r="AD211" s="9"/>
      <c r="AE211" s="8" t="s">
        <v>322</v>
      </c>
      <c r="AF211" s="8" t="s">
        <v>323</v>
      </c>
      <c r="AG211" s="81"/>
    </row>
    <row r="212" spans="1:33" s="5" customFormat="1" ht="13.25" customHeight="1" x14ac:dyDescent="0.15">
      <c r="A212" s="9" t="s">
        <v>31</v>
      </c>
      <c r="B212" s="9" t="s">
        <v>30</v>
      </c>
      <c r="C212" s="9" t="s">
        <v>32</v>
      </c>
      <c r="D212" s="9" t="s">
        <v>33</v>
      </c>
      <c r="E212" s="9" t="s">
        <v>34</v>
      </c>
      <c r="F212" s="9" t="s">
        <v>35</v>
      </c>
      <c r="G212" s="9" t="s">
        <v>35</v>
      </c>
      <c r="H212" s="8"/>
      <c r="I212" s="5" t="str">
        <f t="shared" si="15"/>
        <v>2017-01-01</v>
      </c>
      <c r="J212" s="9" t="s">
        <v>68</v>
      </c>
      <c r="K212" s="8"/>
      <c r="L212" s="8"/>
      <c r="M212" s="8" t="s">
        <v>38</v>
      </c>
      <c r="N212" s="8">
        <v>11</v>
      </c>
      <c r="O212" s="8">
        <v>11</v>
      </c>
      <c r="P212" t="str">
        <f t="shared" si="16"/>
        <v>Em.11</v>
      </c>
      <c r="Q212" s="8" t="str">
        <f t="shared" si="17"/>
        <v>Em.11.11</v>
      </c>
      <c r="R212" s="9" t="s">
        <v>61</v>
      </c>
      <c r="S212" s="58">
        <v>4274000</v>
      </c>
      <c r="T212" s="8"/>
      <c r="U212" s="9" t="s">
        <v>39</v>
      </c>
      <c r="V212" s="112">
        <f t="shared" si="14"/>
        <v>4274000</v>
      </c>
      <c r="W212" s="9" t="s">
        <v>39</v>
      </c>
      <c r="X212" s="9" t="s">
        <v>40</v>
      </c>
      <c r="Y212" s="9">
        <v>1</v>
      </c>
      <c r="Z212" s="9">
        <v>3</v>
      </c>
      <c r="AA212" s="9" t="s">
        <v>41</v>
      </c>
      <c r="AB212" s="9" t="s">
        <v>730</v>
      </c>
      <c r="AC212" s="8"/>
      <c r="AD212" s="9"/>
      <c r="AE212" s="8" t="s">
        <v>633</v>
      </c>
      <c r="AF212" s="8" t="s">
        <v>646</v>
      </c>
      <c r="AG212" s="80"/>
    </row>
    <row r="213" spans="1:33" s="5" customFormat="1" ht="13.25" customHeight="1" x14ac:dyDescent="0.15">
      <c r="A213" s="9" t="s">
        <v>31</v>
      </c>
      <c r="B213" s="9" t="s">
        <v>30</v>
      </c>
      <c r="C213" s="9" t="s">
        <v>32</v>
      </c>
      <c r="D213" s="9" t="s">
        <v>33</v>
      </c>
      <c r="E213" s="9" t="s">
        <v>34</v>
      </c>
      <c r="F213" s="9" t="s">
        <v>35</v>
      </c>
      <c r="G213" s="9" t="s">
        <v>35</v>
      </c>
      <c r="H213" s="8"/>
      <c r="I213" s="5" t="str">
        <f t="shared" si="15"/>
        <v>2017-01-01</v>
      </c>
      <c r="J213" s="9" t="s">
        <v>68</v>
      </c>
      <c r="K213" s="8"/>
      <c r="L213" s="8"/>
      <c r="M213" s="8" t="s">
        <v>38</v>
      </c>
      <c r="N213" s="8">
        <v>11</v>
      </c>
      <c r="O213" s="8">
        <v>12</v>
      </c>
      <c r="P213" t="str">
        <f t="shared" si="16"/>
        <v>Em.11</v>
      </c>
      <c r="Q213" s="8" t="str">
        <f t="shared" si="17"/>
        <v>Em.11.12</v>
      </c>
      <c r="R213" s="9" t="s">
        <v>63</v>
      </c>
      <c r="S213" s="58">
        <v>106000</v>
      </c>
      <c r="T213" s="8"/>
      <c r="U213" s="9" t="s">
        <v>39</v>
      </c>
      <c r="V213" s="112">
        <f t="shared" ref="V213:V244" si="18">S213</f>
        <v>106000</v>
      </c>
      <c r="W213" s="9" t="s">
        <v>39</v>
      </c>
      <c r="X213" s="9" t="s">
        <v>40</v>
      </c>
      <c r="Y213" s="9">
        <v>1</v>
      </c>
      <c r="Z213" s="8"/>
      <c r="AA213" s="9" t="s">
        <v>41</v>
      </c>
      <c r="AB213" s="9" t="s">
        <v>730</v>
      </c>
      <c r="AC213" s="8"/>
      <c r="AD213" s="9"/>
      <c r="AE213" s="8" t="s">
        <v>633</v>
      </c>
      <c r="AF213" s="8" t="s">
        <v>648</v>
      </c>
      <c r="AG213" s="81"/>
    </row>
    <row r="214" spans="1:33" s="5" customFormat="1" ht="13.25" customHeight="1" x14ac:dyDescent="0.15">
      <c r="A214" s="9" t="s">
        <v>31</v>
      </c>
      <c r="B214" s="9" t="s">
        <v>30</v>
      </c>
      <c r="C214" s="9" t="s">
        <v>32</v>
      </c>
      <c r="D214" s="9" t="s">
        <v>33</v>
      </c>
      <c r="E214" s="9" t="s">
        <v>34</v>
      </c>
      <c r="F214" s="9" t="s">
        <v>35</v>
      </c>
      <c r="G214" s="9" t="s">
        <v>35</v>
      </c>
      <c r="H214" s="8"/>
      <c r="I214" s="5" t="str">
        <f t="shared" si="15"/>
        <v>2017-01-01</v>
      </c>
      <c r="J214" s="9" t="s">
        <v>68</v>
      </c>
      <c r="K214" s="8"/>
      <c r="L214" s="8"/>
      <c r="M214" s="8" t="s">
        <v>38</v>
      </c>
      <c r="N214" s="8">
        <v>11</v>
      </c>
      <c r="O214" s="8">
        <v>13</v>
      </c>
      <c r="P214" t="str">
        <f t="shared" si="16"/>
        <v>Em.11</v>
      </c>
      <c r="Q214" s="8" t="str">
        <f t="shared" si="17"/>
        <v>Em.11.13</v>
      </c>
      <c r="R214" s="9" t="s">
        <v>65</v>
      </c>
      <c r="S214" s="58">
        <v>700</v>
      </c>
      <c r="T214" s="8"/>
      <c r="U214" s="9" t="s">
        <v>39</v>
      </c>
      <c r="V214" s="112">
        <f t="shared" si="18"/>
        <v>700</v>
      </c>
      <c r="W214" s="9" t="s">
        <v>39</v>
      </c>
      <c r="X214" s="9" t="s">
        <v>40</v>
      </c>
      <c r="Y214" s="9">
        <v>1</v>
      </c>
      <c r="Z214" s="8"/>
      <c r="AA214" s="9" t="s">
        <v>41</v>
      </c>
      <c r="AB214" s="9" t="s">
        <v>730</v>
      </c>
      <c r="AC214" s="8"/>
      <c r="AD214" s="9"/>
      <c r="AE214" s="8" t="s">
        <v>633</v>
      </c>
      <c r="AF214" s="8" t="s">
        <v>650</v>
      </c>
      <c r="AG214" s="21"/>
    </row>
    <row r="215" spans="1:33" s="5" customFormat="1" ht="13.25" customHeight="1" x14ac:dyDescent="0.15">
      <c r="A215" s="9" t="s">
        <v>31</v>
      </c>
      <c r="B215" s="9" t="s">
        <v>30</v>
      </c>
      <c r="C215" s="9" t="s">
        <v>32</v>
      </c>
      <c r="D215" s="9" t="s">
        <v>33</v>
      </c>
      <c r="E215" s="9" t="s">
        <v>34</v>
      </c>
      <c r="F215" s="9" t="s">
        <v>35</v>
      </c>
      <c r="G215" s="9" t="s">
        <v>35</v>
      </c>
      <c r="H215" s="8"/>
      <c r="I215" s="5" t="str">
        <f t="shared" si="15"/>
        <v>2017-01-01</v>
      </c>
      <c r="J215" s="9" t="s">
        <v>68</v>
      </c>
      <c r="K215" s="8"/>
      <c r="L215" s="8"/>
      <c r="M215" s="8" t="s">
        <v>38</v>
      </c>
      <c r="N215" s="8">
        <v>11</v>
      </c>
      <c r="O215" s="8">
        <v>18</v>
      </c>
      <c r="P215" t="str">
        <f t="shared" si="16"/>
        <v>Em.11</v>
      </c>
      <c r="Q215" s="8" t="str">
        <f t="shared" si="17"/>
        <v>Em.11.18</v>
      </c>
      <c r="R215" s="9" t="s">
        <v>47</v>
      </c>
      <c r="S215" s="58">
        <v>13000000</v>
      </c>
      <c r="T215" s="8"/>
      <c r="U215" s="9" t="s">
        <v>39</v>
      </c>
      <c r="V215" s="112">
        <f t="shared" si="18"/>
        <v>13000000</v>
      </c>
      <c r="W215" s="9" t="s">
        <v>39</v>
      </c>
      <c r="X215" s="9" t="s">
        <v>40</v>
      </c>
      <c r="Y215" s="9">
        <v>1</v>
      </c>
      <c r="Z215" s="9">
        <v>2</v>
      </c>
      <c r="AA215" s="9" t="s">
        <v>41</v>
      </c>
      <c r="AB215" s="9" t="s">
        <v>730</v>
      </c>
      <c r="AC215" s="8"/>
      <c r="AD215" s="9"/>
      <c r="AE215" s="8" t="s">
        <v>320</v>
      </c>
      <c r="AF215" s="8" t="s">
        <v>320</v>
      </c>
      <c r="AG215" s="81"/>
    </row>
    <row r="216" spans="1:33" s="8" customFormat="1" ht="13.25" customHeight="1" x14ac:dyDescent="0.15">
      <c r="A216" s="9" t="s">
        <v>31</v>
      </c>
      <c r="B216" s="9" t="s">
        <v>30</v>
      </c>
      <c r="C216" s="9" t="s">
        <v>32</v>
      </c>
      <c r="D216" s="9" t="s">
        <v>33</v>
      </c>
      <c r="E216" s="9" t="s">
        <v>34</v>
      </c>
      <c r="F216" s="9" t="s">
        <v>35</v>
      </c>
      <c r="G216" s="9" t="s">
        <v>35</v>
      </c>
      <c r="I216" s="5" t="str">
        <f t="shared" si="15"/>
        <v>2017-01-01</v>
      </c>
      <c r="J216" s="9" t="s">
        <v>68</v>
      </c>
      <c r="M216" s="8" t="s">
        <v>38</v>
      </c>
      <c r="N216" s="8">
        <v>11</v>
      </c>
      <c r="O216" s="8">
        <v>3</v>
      </c>
      <c r="P216" t="str">
        <f t="shared" si="16"/>
        <v>Em.11</v>
      </c>
      <c r="Q216" s="8" t="str">
        <f t="shared" si="17"/>
        <v>Em.11.3</v>
      </c>
      <c r="R216" s="9" t="s">
        <v>49</v>
      </c>
      <c r="S216" s="58">
        <v>540000</v>
      </c>
      <c r="U216" s="9" t="s">
        <v>39</v>
      </c>
      <c r="V216" s="112">
        <f t="shared" si="18"/>
        <v>540000</v>
      </c>
      <c r="W216" s="9" t="s">
        <v>39</v>
      </c>
      <c r="X216" s="9" t="s">
        <v>40</v>
      </c>
      <c r="Y216" s="9">
        <v>1</v>
      </c>
      <c r="AA216" s="9" t="s">
        <v>41</v>
      </c>
      <c r="AB216" s="9" t="s">
        <v>730</v>
      </c>
      <c r="AD216" s="9"/>
      <c r="AE216" s="8" t="s">
        <v>633</v>
      </c>
      <c r="AF216" s="8" t="s">
        <v>634</v>
      </c>
      <c r="AG216" s="82"/>
    </row>
    <row r="217" spans="1:33" s="8" customFormat="1" ht="13.25" customHeight="1" x14ac:dyDescent="0.15">
      <c r="A217" s="9" t="s">
        <v>31</v>
      </c>
      <c r="B217" s="9" t="s">
        <v>30</v>
      </c>
      <c r="C217" s="9" t="s">
        <v>32</v>
      </c>
      <c r="D217" s="9" t="s">
        <v>33</v>
      </c>
      <c r="E217" s="9" t="s">
        <v>34</v>
      </c>
      <c r="F217" s="9" t="s">
        <v>35</v>
      </c>
      <c r="G217" s="9" t="s">
        <v>35</v>
      </c>
      <c r="I217" s="5" t="str">
        <f t="shared" si="15"/>
        <v>2017-01-01</v>
      </c>
      <c r="J217" s="9" t="s">
        <v>68</v>
      </c>
      <c r="M217" s="8" t="s">
        <v>38</v>
      </c>
      <c r="N217" s="8">
        <v>11</v>
      </c>
      <c r="O217" s="8">
        <v>4</v>
      </c>
      <c r="P217" t="str">
        <f t="shared" si="16"/>
        <v>Em.11</v>
      </c>
      <c r="Q217" s="8" t="str">
        <f t="shared" si="17"/>
        <v>Em.11.4</v>
      </c>
      <c r="R217" s="9" t="s">
        <v>51</v>
      </c>
      <c r="S217" s="58">
        <v>100000</v>
      </c>
      <c r="U217" s="9" t="s">
        <v>39</v>
      </c>
      <c r="V217" s="112">
        <f t="shared" si="18"/>
        <v>100000</v>
      </c>
      <c r="W217" s="9" t="s">
        <v>39</v>
      </c>
      <c r="X217" s="9" t="s">
        <v>40</v>
      </c>
      <c r="Y217" s="9">
        <v>1</v>
      </c>
      <c r="Z217" s="9">
        <v>2</v>
      </c>
      <c r="AA217" s="9" t="s">
        <v>41</v>
      </c>
      <c r="AB217" s="9" t="s">
        <v>730</v>
      </c>
      <c r="AD217" s="9"/>
      <c r="AE217" s="8" t="s">
        <v>633</v>
      </c>
      <c r="AF217" s="8" t="s">
        <v>636</v>
      </c>
      <c r="AG217" s="81"/>
    </row>
    <row r="218" spans="1:33" s="8" customFormat="1" ht="13.25" customHeight="1" x14ac:dyDescent="0.15">
      <c r="A218" s="9" t="s">
        <v>31</v>
      </c>
      <c r="B218" s="9" t="s">
        <v>30</v>
      </c>
      <c r="C218" s="9" t="s">
        <v>32</v>
      </c>
      <c r="D218" s="9" t="s">
        <v>33</v>
      </c>
      <c r="E218" s="9" t="s">
        <v>34</v>
      </c>
      <c r="F218" s="9" t="s">
        <v>35</v>
      </c>
      <c r="G218" s="9" t="s">
        <v>35</v>
      </c>
      <c r="I218" s="5" t="str">
        <f t="shared" si="15"/>
        <v>2017-01-01</v>
      </c>
      <c r="J218" s="9" t="s">
        <v>68</v>
      </c>
      <c r="M218" s="8" t="s">
        <v>38</v>
      </c>
      <c r="N218" s="8">
        <v>11</v>
      </c>
      <c r="O218" s="8">
        <v>5</v>
      </c>
      <c r="P218" t="str">
        <f t="shared" si="16"/>
        <v>Em.11</v>
      </c>
      <c r="Q218" s="8" t="str">
        <f t="shared" si="17"/>
        <v>Em.11.5</v>
      </c>
      <c r="R218" s="9" t="s">
        <v>53</v>
      </c>
      <c r="S218" s="58">
        <v>700</v>
      </c>
      <c r="U218" s="9" t="s">
        <v>39</v>
      </c>
      <c r="V218" s="112">
        <f t="shared" si="18"/>
        <v>700</v>
      </c>
      <c r="W218" s="9" t="s">
        <v>39</v>
      </c>
      <c r="X218" s="9" t="s">
        <v>40</v>
      </c>
      <c r="Y218" s="9">
        <v>1</v>
      </c>
      <c r="Z218" s="9">
        <v>2</v>
      </c>
      <c r="AA218" s="9" t="s">
        <v>41</v>
      </c>
      <c r="AB218" s="9" t="s">
        <v>730</v>
      </c>
      <c r="AD218" s="9"/>
      <c r="AE218" s="8" t="s">
        <v>633</v>
      </c>
      <c r="AF218" s="8" t="s">
        <v>638</v>
      </c>
      <c r="AG218" s="21"/>
    </row>
    <row r="219" spans="1:33" s="8" customFormat="1" ht="13.25" customHeight="1" x14ac:dyDescent="0.15">
      <c r="A219" s="9" t="s">
        <v>31</v>
      </c>
      <c r="B219" s="9" t="s">
        <v>30</v>
      </c>
      <c r="C219" s="9" t="s">
        <v>32</v>
      </c>
      <c r="D219" s="9" t="s">
        <v>33</v>
      </c>
      <c r="E219" s="9" t="s">
        <v>34</v>
      </c>
      <c r="F219" s="9" t="s">
        <v>35</v>
      </c>
      <c r="G219" s="9" t="s">
        <v>35</v>
      </c>
      <c r="I219" s="5" t="str">
        <f t="shared" si="15"/>
        <v>2017-01-01</v>
      </c>
      <c r="J219" s="9" t="s">
        <v>68</v>
      </c>
      <c r="M219" s="8" t="s">
        <v>38</v>
      </c>
      <c r="N219" s="8">
        <v>11</v>
      </c>
      <c r="O219" s="8">
        <v>6</v>
      </c>
      <c r="P219" t="str">
        <f t="shared" si="16"/>
        <v>Em.11</v>
      </c>
      <c r="Q219" s="8" t="str">
        <f t="shared" si="17"/>
        <v>Em.11.6</v>
      </c>
      <c r="R219" s="9" t="s">
        <v>55</v>
      </c>
      <c r="S219" s="58">
        <v>337122</v>
      </c>
      <c r="U219" s="9" t="s">
        <v>39</v>
      </c>
      <c r="V219" s="112">
        <f t="shared" si="18"/>
        <v>337122</v>
      </c>
      <c r="W219" s="9" t="s">
        <v>39</v>
      </c>
      <c r="X219" s="9" t="s">
        <v>40</v>
      </c>
      <c r="Y219" s="9">
        <v>1</v>
      </c>
      <c r="Z219" s="9">
        <v>1</v>
      </c>
      <c r="AA219" s="9" t="s">
        <v>41</v>
      </c>
      <c r="AB219" s="9" t="s">
        <v>730</v>
      </c>
      <c r="AD219" s="9"/>
      <c r="AE219" s="8" t="s">
        <v>633</v>
      </c>
      <c r="AF219" s="8" t="s">
        <v>640</v>
      </c>
      <c r="AG219" s="82"/>
    </row>
    <row r="220" spans="1:33" s="8" customFormat="1" ht="13.25" customHeight="1" x14ac:dyDescent="0.15">
      <c r="A220" s="9" t="s">
        <v>31</v>
      </c>
      <c r="B220" s="9" t="s">
        <v>30</v>
      </c>
      <c r="C220" s="9" t="s">
        <v>32</v>
      </c>
      <c r="D220" s="9" t="s">
        <v>33</v>
      </c>
      <c r="E220" s="9" t="s">
        <v>34</v>
      </c>
      <c r="F220" s="9" t="s">
        <v>35</v>
      </c>
      <c r="G220" s="9" t="s">
        <v>35</v>
      </c>
      <c r="I220" s="5" t="str">
        <f t="shared" si="15"/>
        <v>2017-01-01</v>
      </c>
      <c r="J220" s="9" t="s">
        <v>68</v>
      </c>
      <c r="M220" s="8" t="s">
        <v>38</v>
      </c>
      <c r="N220" s="8">
        <v>11</v>
      </c>
      <c r="O220" s="8">
        <v>7</v>
      </c>
      <c r="P220" t="str">
        <f t="shared" si="16"/>
        <v>Em.11</v>
      </c>
      <c r="Q220" s="8" t="str">
        <f t="shared" si="17"/>
        <v>Em.11.7</v>
      </c>
      <c r="R220" s="9" t="s">
        <v>57</v>
      </c>
      <c r="S220" s="58">
        <v>330000</v>
      </c>
      <c r="U220" s="9" t="s">
        <v>39</v>
      </c>
      <c r="V220" s="112">
        <f t="shared" si="18"/>
        <v>330000</v>
      </c>
      <c r="W220" s="9" t="s">
        <v>39</v>
      </c>
      <c r="X220" s="9" t="s">
        <v>40</v>
      </c>
      <c r="Y220" s="9">
        <v>1</v>
      </c>
      <c r="Z220" s="9">
        <v>2</v>
      </c>
      <c r="AA220" s="9" t="s">
        <v>41</v>
      </c>
      <c r="AB220" s="9" t="s">
        <v>730</v>
      </c>
      <c r="AD220" s="9"/>
      <c r="AE220" s="8" t="s">
        <v>633</v>
      </c>
      <c r="AF220" s="8" t="s">
        <v>642</v>
      </c>
      <c r="AG220" s="82"/>
    </row>
    <row r="221" spans="1:33" s="8" customFormat="1" ht="13.25" customHeight="1" x14ac:dyDescent="0.15">
      <c r="A221" s="9" t="s">
        <v>31</v>
      </c>
      <c r="B221" s="9" t="s">
        <v>30</v>
      </c>
      <c r="C221" s="9" t="s">
        <v>32</v>
      </c>
      <c r="D221" s="9" t="s">
        <v>33</v>
      </c>
      <c r="E221" s="9" t="s">
        <v>34</v>
      </c>
      <c r="F221" s="9" t="s">
        <v>35</v>
      </c>
      <c r="G221" s="9" t="s">
        <v>35</v>
      </c>
      <c r="I221" s="5" t="str">
        <f t="shared" si="15"/>
        <v>2017-01-01</v>
      </c>
      <c r="J221" s="9" t="s">
        <v>68</v>
      </c>
      <c r="M221" s="8" t="s">
        <v>38</v>
      </c>
      <c r="N221" s="8">
        <v>11</v>
      </c>
      <c r="O221" s="8">
        <v>9</v>
      </c>
      <c r="P221" t="str">
        <f t="shared" si="16"/>
        <v>Em.11</v>
      </c>
      <c r="Q221" s="8" t="str">
        <f t="shared" si="17"/>
        <v>Em.11.9</v>
      </c>
      <c r="R221" s="9" t="s">
        <v>59</v>
      </c>
      <c r="S221" s="58">
        <v>80000</v>
      </c>
      <c r="U221" s="9" t="s">
        <v>39</v>
      </c>
      <c r="V221" s="112">
        <f t="shared" si="18"/>
        <v>80000</v>
      </c>
      <c r="W221" s="9" t="s">
        <v>39</v>
      </c>
      <c r="X221" s="9" t="s">
        <v>40</v>
      </c>
      <c r="Y221" s="9">
        <v>1</v>
      </c>
      <c r="Z221" s="9">
        <v>2</v>
      </c>
      <c r="AA221" s="9" t="s">
        <v>41</v>
      </c>
      <c r="AB221" s="9" t="s">
        <v>730</v>
      </c>
      <c r="AD221" s="9"/>
      <c r="AE221" s="8" t="s">
        <v>633</v>
      </c>
      <c r="AF221" s="8" t="s">
        <v>644</v>
      </c>
      <c r="AG221" s="82"/>
    </row>
    <row r="222" spans="1:33" s="8" customFormat="1" ht="13.25" customHeight="1" x14ac:dyDescent="0.15">
      <c r="A222" s="9" t="s">
        <v>31</v>
      </c>
      <c r="B222" s="9" t="s">
        <v>30</v>
      </c>
      <c r="C222" s="9" t="s">
        <v>32</v>
      </c>
      <c r="D222" s="9" t="s">
        <v>33</v>
      </c>
      <c r="E222" s="9" t="s">
        <v>34</v>
      </c>
      <c r="F222" s="9" t="s">
        <v>35</v>
      </c>
      <c r="G222" s="9" t="s">
        <v>35</v>
      </c>
      <c r="I222" s="5" t="str">
        <f t="shared" si="15"/>
        <v>2017-01-01</v>
      </c>
      <c r="J222" s="9" t="s">
        <v>68</v>
      </c>
      <c r="M222" s="8" t="s">
        <v>38</v>
      </c>
      <c r="N222" s="8">
        <v>12</v>
      </c>
      <c r="O222" s="8">
        <v>1</v>
      </c>
      <c r="P222" t="str">
        <f t="shared" si="16"/>
        <v>Em.12</v>
      </c>
      <c r="Q222" s="8" t="str">
        <f t="shared" si="17"/>
        <v>Em.12.1</v>
      </c>
      <c r="R222" s="9" t="s">
        <v>67</v>
      </c>
      <c r="S222" s="58">
        <v>19005000</v>
      </c>
      <c r="U222" s="9" t="s">
        <v>39</v>
      </c>
      <c r="V222" s="112">
        <f t="shared" si="18"/>
        <v>19005000</v>
      </c>
      <c r="W222" s="9" t="s">
        <v>39</v>
      </c>
      <c r="X222" s="9" t="s">
        <v>40</v>
      </c>
      <c r="Y222" s="9">
        <v>1</v>
      </c>
      <c r="Z222" s="9">
        <v>4</v>
      </c>
      <c r="AA222" s="9" t="s">
        <v>41</v>
      </c>
      <c r="AB222" s="9" t="s">
        <v>730</v>
      </c>
      <c r="AD222" s="9"/>
      <c r="AE222" s="8" t="s">
        <v>320</v>
      </c>
      <c r="AF222" s="8" t="s">
        <v>320</v>
      </c>
      <c r="AG222" s="81"/>
    </row>
    <row r="223" spans="1:33" s="8" customFormat="1" ht="13.25" customHeight="1" x14ac:dyDescent="0.15">
      <c r="A223" s="9" t="s">
        <v>31</v>
      </c>
      <c r="B223" s="9" t="s">
        <v>30</v>
      </c>
      <c r="C223" s="9" t="s">
        <v>32</v>
      </c>
      <c r="D223" s="9" t="s">
        <v>33</v>
      </c>
      <c r="E223" s="9" t="s">
        <v>34</v>
      </c>
      <c r="F223" s="9" t="s">
        <v>35</v>
      </c>
      <c r="G223" s="9" t="s">
        <v>35</v>
      </c>
      <c r="H223" s="9" t="s">
        <v>71</v>
      </c>
      <c r="I223" s="5" t="str">
        <f t="shared" si="15"/>
        <v>2017-01-01</v>
      </c>
      <c r="J223" s="9" t="s">
        <v>68</v>
      </c>
      <c r="M223" s="8" t="s">
        <v>38</v>
      </c>
      <c r="N223" s="8">
        <v>17</v>
      </c>
      <c r="O223" s="8">
        <v>1</v>
      </c>
      <c r="P223" t="str">
        <f t="shared" si="16"/>
        <v>Em.17</v>
      </c>
      <c r="Q223" s="8" t="str">
        <f t="shared" si="17"/>
        <v>Em.17.1</v>
      </c>
      <c r="R223" s="9" t="s">
        <v>155</v>
      </c>
      <c r="S223" s="58">
        <v>35</v>
      </c>
      <c r="U223" s="9" t="s">
        <v>784</v>
      </c>
      <c r="V223" s="112">
        <f t="shared" si="18"/>
        <v>35</v>
      </c>
      <c r="W223" s="9" t="s">
        <v>784</v>
      </c>
      <c r="X223" s="9" t="s">
        <v>40</v>
      </c>
      <c r="Y223" s="9">
        <v>5</v>
      </c>
      <c r="AA223" s="9" t="s">
        <v>41</v>
      </c>
      <c r="AB223" s="9" t="s">
        <v>730</v>
      </c>
      <c r="AD223" s="9"/>
      <c r="AE223" s="8" t="s">
        <v>320</v>
      </c>
      <c r="AF223" s="8" t="s">
        <v>320</v>
      </c>
      <c r="AG223" s="21"/>
    </row>
    <row r="224" spans="1:33" s="8" customFormat="1" ht="13.25" customHeight="1" x14ac:dyDescent="0.15">
      <c r="A224" s="9" t="s">
        <v>31</v>
      </c>
      <c r="B224" s="9" t="s">
        <v>30</v>
      </c>
      <c r="C224" s="9" t="s">
        <v>32</v>
      </c>
      <c r="D224" s="9" t="s">
        <v>33</v>
      </c>
      <c r="E224" s="9" t="s">
        <v>34</v>
      </c>
      <c r="F224" s="9" t="s">
        <v>35</v>
      </c>
      <c r="G224" s="9" t="s">
        <v>35</v>
      </c>
      <c r="H224" s="9" t="s">
        <v>76</v>
      </c>
      <c r="I224" s="5" t="str">
        <f t="shared" si="15"/>
        <v>2017-01-01</v>
      </c>
      <c r="J224" s="9" t="s">
        <v>68</v>
      </c>
      <c r="M224" s="8" t="s">
        <v>38</v>
      </c>
      <c r="N224" s="8">
        <v>17</v>
      </c>
      <c r="O224" s="8">
        <v>10</v>
      </c>
      <c r="P224" t="str">
        <f t="shared" si="16"/>
        <v>Em.17</v>
      </c>
      <c r="Q224" s="8" t="str">
        <f t="shared" si="17"/>
        <v>Em.17.10</v>
      </c>
      <c r="R224" s="9" t="s">
        <v>136</v>
      </c>
      <c r="S224" s="58">
        <v>3</v>
      </c>
      <c r="U224" s="9" t="s">
        <v>784</v>
      </c>
      <c r="V224" s="112">
        <f t="shared" si="18"/>
        <v>3</v>
      </c>
      <c r="W224" s="9" t="s">
        <v>784</v>
      </c>
      <c r="X224" s="9" t="s">
        <v>40</v>
      </c>
      <c r="Y224" s="9">
        <v>5</v>
      </c>
      <c r="AA224" s="9" t="s">
        <v>41</v>
      </c>
      <c r="AB224" s="9" t="s">
        <v>730</v>
      </c>
      <c r="AD224" s="9"/>
      <c r="AE224" s="8" t="s">
        <v>320</v>
      </c>
      <c r="AF224" s="8" t="s">
        <v>320</v>
      </c>
      <c r="AG224" s="21"/>
    </row>
    <row r="225" spans="1:33" s="8" customFormat="1" ht="13.25" customHeight="1" x14ac:dyDescent="0.15">
      <c r="A225" s="9" t="s">
        <v>31</v>
      </c>
      <c r="B225" s="9" t="s">
        <v>30</v>
      </c>
      <c r="C225" s="9" t="s">
        <v>32</v>
      </c>
      <c r="D225" s="9" t="s">
        <v>33</v>
      </c>
      <c r="E225" s="9" t="s">
        <v>34</v>
      </c>
      <c r="F225" s="9" t="s">
        <v>35</v>
      </c>
      <c r="G225" s="9" t="s">
        <v>35</v>
      </c>
      <c r="H225" s="9" t="s">
        <v>78</v>
      </c>
      <c r="I225" s="5" t="str">
        <f t="shared" si="15"/>
        <v>2017-01-01</v>
      </c>
      <c r="J225" s="9" t="s">
        <v>68</v>
      </c>
      <c r="M225" s="8" t="s">
        <v>38</v>
      </c>
      <c r="N225" s="8">
        <v>17</v>
      </c>
      <c r="O225" s="8">
        <v>10</v>
      </c>
      <c r="P225" t="str">
        <f t="shared" si="16"/>
        <v>Em.17</v>
      </c>
      <c r="Q225" s="8" t="str">
        <f t="shared" si="17"/>
        <v>Em.17.10</v>
      </c>
      <c r="R225" s="9" t="s">
        <v>137</v>
      </c>
      <c r="S225" s="58">
        <v>3</v>
      </c>
      <c r="U225" s="9" t="s">
        <v>784</v>
      </c>
      <c r="V225" s="112">
        <f t="shared" si="18"/>
        <v>3</v>
      </c>
      <c r="W225" s="9" t="s">
        <v>784</v>
      </c>
      <c r="X225" s="9" t="s">
        <v>40</v>
      </c>
      <c r="Y225" s="9">
        <v>5</v>
      </c>
      <c r="AA225" s="9" t="s">
        <v>41</v>
      </c>
      <c r="AB225" s="9" t="s">
        <v>730</v>
      </c>
      <c r="AD225" s="9"/>
      <c r="AE225" s="8" t="s">
        <v>320</v>
      </c>
      <c r="AF225" s="8" t="s">
        <v>320</v>
      </c>
      <c r="AG225" s="21"/>
    </row>
    <row r="226" spans="1:33" s="8" customFormat="1" ht="13.25" customHeight="1" x14ac:dyDescent="0.15">
      <c r="A226" s="9" t="s">
        <v>31</v>
      </c>
      <c r="B226" s="9" t="s">
        <v>30</v>
      </c>
      <c r="C226" s="9" t="s">
        <v>32</v>
      </c>
      <c r="D226" s="9" t="s">
        <v>33</v>
      </c>
      <c r="E226" s="9" t="s">
        <v>34</v>
      </c>
      <c r="F226" s="9" t="s">
        <v>35</v>
      </c>
      <c r="G226" s="9" t="s">
        <v>35</v>
      </c>
      <c r="H226" s="9" t="s">
        <v>80</v>
      </c>
      <c r="I226" s="5" t="str">
        <f t="shared" si="15"/>
        <v>2017-01-01</v>
      </c>
      <c r="J226" s="9" t="s">
        <v>68</v>
      </c>
      <c r="M226" s="8" t="s">
        <v>38</v>
      </c>
      <c r="N226" s="8">
        <v>17</v>
      </c>
      <c r="O226" s="8">
        <v>10</v>
      </c>
      <c r="P226" t="str">
        <f t="shared" si="16"/>
        <v>Em.17</v>
      </c>
      <c r="Q226" s="8" t="str">
        <f t="shared" si="17"/>
        <v>Em.17.10</v>
      </c>
      <c r="R226" s="9" t="s">
        <v>138</v>
      </c>
      <c r="S226" s="58">
        <v>1</v>
      </c>
      <c r="U226" s="9" t="s">
        <v>784</v>
      </c>
      <c r="V226" s="112">
        <f t="shared" si="18"/>
        <v>1</v>
      </c>
      <c r="W226" s="9" t="s">
        <v>784</v>
      </c>
      <c r="X226" s="9" t="s">
        <v>40</v>
      </c>
      <c r="Y226" s="9">
        <v>5</v>
      </c>
      <c r="AA226" s="9" t="s">
        <v>41</v>
      </c>
      <c r="AB226" s="9" t="s">
        <v>730</v>
      </c>
      <c r="AD226" s="9"/>
      <c r="AE226" s="8" t="s">
        <v>320</v>
      </c>
      <c r="AF226" s="8" t="s">
        <v>320</v>
      </c>
      <c r="AG226" s="21"/>
    </row>
    <row r="227" spans="1:33" s="8" customFormat="1" ht="13.25" customHeight="1" x14ac:dyDescent="0.15">
      <c r="A227" s="9" t="s">
        <v>31</v>
      </c>
      <c r="B227" s="9" t="s">
        <v>30</v>
      </c>
      <c r="C227" s="9" t="s">
        <v>32</v>
      </c>
      <c r="D227" s="9" t="s">
        <v>33</v>
      </c>
      <c r="E227" s="9" t="s">
        <v>34</v>
      </c>
      <c r="F227" s="9" t="s">
        <v>35</v>
      </c>
      <c r="G227" s="9" t="s">
        <v>35</v>
      </c>
      <c r="H227" s="9" t="s">
        <v>95</v>
      </c>
      <c r="I227" s="5" t="str">
        <f t="shared" si="15"/>
        <v>2017-01-01</v>
      </c>
      <c r="J227" s="9" t="s">
        <v>68</v>
      </c>
      <c r="M227" s="8" t="s">
        <v>38</v>
      </c>
      <c r="N227" s="8">
        <v>17</v>
      </c>
      <c r="O227" s="8">
        <v>10</v>
      </c>
      <c r="P227" t="str">
        <f t="shared" si="16"/>
        <v>Em.17</v>
      </c>
      <c r="Q227" s="8" t="str">
        <f t="shared" si="17"/>
        <v>Em.17.10</v>
      </c>
      <c r="R227" s="9" t="s">
        <v>139</v>
      </c>
      <c r="S227" s="58">
        <v>20</v>
      </c>
      <c r="U227" s="9" t="s">
        <v>784</v>
      </c>
      <c r="V227" s="112">
        <f t="shared" si="18"/>
        <v>20</v>
      </c>
      <c r="W227" s="9" t="s">
        <v>784</v>
      </c>
      <c r="X227" s="9" t="s">
        <v>40</v>
      </c>
      <c r="Y227" s="9">
        <v>5</v>
      </c>
      <c r="AA227" s="9" t="s">
        <v>41</v>
      </c>
      <c r="AB227" s="9" t="s">
        <v>730</v>
      </c>
      <c r="AD227" s="9"/>
      <c r="AE227" s="8" t="s">
        <v>320</v>
      </c>
      <c r="AF227" s="8" t="s">
        <v>320</v>
      </c>
      <c r="AG227" s="21"/>
    </row>
    <row r="228" spans="1:33" s="8" customFormat="1" ht="13.25" customHeight="1" x14ac:dyDescent="0.15">
      <c r="A228" s="9" t="s">
        <v>31</v>
      </c>
      <c r="B228" s="9" t="s">
        <v>30</v>
      </c>
      <c r="C228" s="9" t="s">
        <v>32</v>
      </c>
      <c r="D228" s="9" t="s">
        <v>33</v>
      </c>
      <c r="E228" s="9" t="s">
        <v>34</v>
      </c>
      <c r="F228" s="9" t="s">
        <v>35</v>
      </c>
      <c r="G228" s="9" t="s">
        <v>35</v>
      </c>
      <c r="H228" s="9" t="s">
        <v>71</v>
      </c>
      <c r="I228" s="5" t="str">
        <f t="shared" si="15"/>
        <v>2017-01-01</v>
      </c>
      <c r="J228" s="9" t="s">
        <v>68</v>
      </c>
      <c r="M228" s="8" t="s">
        <v>38</v>
      </c>
      <c r="N228" s="8">
        <v>17</v>
      </c>
      <c r="O228" s="8">
        <v>10</v>
      </c>
      <c r="P228" t="str">
        <f t="shared" si="16"/>
        <v>Em.17</v>
      </c>
      <c r="Q228" s="8" t="str">
        <f t="shared" si="17"/>
        <v>Em.17.10</v>
      </c>
      <c r="R228" s="9" t="s">
        <v>135</v>
      </c>
      <c r="S228" s="58">
        <v>27</v>
      </c>
      <c r="U228" s="9" t="s">
        <v>784</v>
      </c>
      <c r="V228" s="112">
        <f t="shared" si="18"/>
        <v>27</v>
      </c>
      <c r="W228" s="9" t="s">
        <v>784</v>
      </c>
      <c r="X228" s="9" t="s">
        <v>40</v>
      </c>
      <c r="Y228" s="9">
        <v>5</v>
      </c>
      <c r="AA228" s="9" t="s">
        <v>41</v>
      </c>
      <c r="AB228" s="9" t="s">
        <v>730</v>
      </c>
      <c r="AD228" s="9"/>
      <c r="AE228" s="8" t="s">
        <v>320</v>
      </c>
      <c r="AF228" s="8" t="s">
        <v>320</v>
      </c>
      <c r="AG228" s="21"/>
    </row>
    <row r="229" spans="1:33" s="10" customFormat="1" ht="13.25" customHeight="1" x14ac:dyDescent="0.15">
      <c r="A229" s="9" t="s">
        <v>31</v>
      </c>
      <c r="B229" s="9" t="s">
        <v>30</v>
      </c>
      <c r="C229" s="9" t="s">
        <v>32</v>
      </c>
      <c r="D229" s="9" t="s">
        <v>33</v>
      </c>
      <c r="E229" s="9" t="s">
        <v>34</v>
      </c>
      <c r="F229" s="9" t="s">
        <v>35</v>
      </c>
      <c r="G229" s="9" t="s">
        <v>35</v>
      </c>
      <c r="H229" s="9" t="s">
        <v>71</v>
      </c>
      <c r="I229" s="5" t="str">
        <f t="shared" si="15"/>
        <v>2017-01-01</v>
      </c>
      <c r="J229" s="9" t="s">
        <v>68</v>
      </c>
      <c r="K229" s="8"/>
      <c r="L229" s="8"/>
      <c r="M229" s="8" t="s">
        <v>38</v>
      </c>
      <c r="N229" s="8">
        <v>17</v>
      </c>
      <c r="O229" s="8">
        <v>11</v>
      </c>
      <c r="P229" t="str">
        <f t="shared" si="16"/>
        <v>Em.17</v>
      </c>
      <c r="Q229" s="8" t="str">
        <f t="shared" si="17"/>
        <v>Em.17.11</v>
      </c>
      <c r="R229" s="9" t="s">
        <v>153</v>
      </c>
      <c r="S229" s="58">
        <v>2</v>
      </c>
      <c r="T229" s="8"/>
      <c r="U229" s="9" t="s">
        <v>784</v>
      </c>
      <c r="V229" s="112">
        <f t="shared" si="18"/>
        <v>2</v>
      </c>
      <c r="W229" s="9" t="s">
        <v>784</v>
      </c>
      <c r="X229" s="9" t="s">
        <v>40</v>
      </c>
      <c r="Y229" s="9">
        <v>5</v>
      </c>
      <c r="Z229" s="8"/>
      <c r="AA229" s="9" t="s">
        <v>41</v>
      </c>
      <c r="AB229" s="9" t="s">
        <v>730</v>
      </c>
      <c r="AC229" s="8"/>
      <c r="AD229" s="9"/>
      <c r="AE229" s="8" t="s">
        <v>320</v>
      </c>
      <c r="AF229" s="8" t="s">
        <v>320</v>
      </c>
      <c r="AG229" s="21"/>
    </row>
    <row r="230" spans="1:33" s="10" customFormat="1" ht="13.25" customHeight="1" x14ac:dyDescent="0.15">
      <c r="A230" s="9" t="s">
        <v>31</v>
      </c>
      <c r="B230" s="9" t="s">
        <v>30</v>
      </c>
      <c r="C230" s="9" t="s">
        <v>32</v>
      </c>
      <c r="D230" s="9" t="s">
        <v>33</v>
      </c>
      <c r="E230" s="9" t="s">
        <v>34</v>
      </c>
      <c r="F230" s="9" t="s">
        <v>35</v>
      </c>
      <c r="G230" s="9" t="s">
        <v>35</v>
      </c>
      <c r="H230" s="9" t="s">
        <v>76</v>
      </c>
      <c r="I230" s="5" t="str">
        <f t="shared" si="15"/>
        <v>2017-01-01</v>
      </c>
      <c r="J230" s="9" t="s">
        <v>68</v>
      </c>
      <c r="K230" s="8"/>
      <c r="L230" s="8"/>
      <c r="M230" s="8" t="s">
        <v>38</v>
      </c>
      <c r="N230" s="8">
        <v>17</v>
      </c>
      <c r="O230" s="8">
        <v>13</v>
      </c>
      <c r="P230" t="str">
        <f t="shared" si="16"/>
        <v>Em.17</v>
      </c>
      <c r="Q230" s="8" t="str">
        <f t="shared" si="17"/>
        <v>Em.17.13</v>
      </c>
      <c r="R230" s="9" t="s">
        <v>141</v>
      </c>
      <c r="S230" s="58">
        <v>1</v>
      </c>
      <c r="T230" s="8"/>
      <c r="U230" s="9" t="s">
        <v>784</v>
      </c>
      <c r="V230" s="112">
        <f t="shared" si="18"/>
        <v>1</v>
      </c>
      <c r="W230" s="9" t="s">
        <v>784</v>
      </c>
      <c r="X230" s="9" t="s">
        <v>40</v>
      </c>
      <c r="Y230" s="9">
        <v>5</v>
      </c>
      <c r="Z230" s="8"/>
      <c r="AA230" s="9" t="s">
        <v>41</v>
      </c>
      <c r="AB230" s="9" t="s">
        <v>730</v>
      </c>
      <c r="AC230" s="8"/>
      <c r="AD230" s="9"/>
      <c r="AE230" s="8" t="s">
        <v>320</v>
      </c>
      <c r="AF230" s="8" t="s">
        <v>320</v>
      </c>
      <c r="AG230" s="21"/>
    </row>
    <row r="231" spans="1:33" s="10" customFormat="1" ht="13.25" customHeight="1" x14ac:dyDescent="0.15">
      <c r="A231" s="9" t="s">
        <v>31</v>
      </c>
      <c r="B231" s="9" t="s">
        <v>30</v>
      </c>
      <c r="C231" s="9" t="s">
        <v>32</v>
      </c>
      <c r="D231" s="9" t="s">
        <v>33</v>
      </c>
      <c r="E231" s="9" t="s">
        <v>34</v>
      </c>
      <c r="F231" s="9" t="s">
        <v>35</v>
      </c>
      <c r="G231" s="9" t="s">
        <v>35</v>
      </c>
      <c r="H231" s="9" t="s">
        <v>78</v>
      </c>
      <c r="I231" s="5" t="str">
        <f t="shared" si="15"/>
        <v>2017-01-01</v>
      </c>
      <c r="J231" s="9" t="s">
        <v>68</v>
      </c>
      <c r="K231" s="8"/>
      <c r="L231" s="8"/>
      <c r="M231" s="8" t="s">
        <v>38</v>
      </c>
      <c r="N231" s="8">
        <v>17</v>
      </c>
      <c r="O231" s="8">
        <v>13</v>
      </c>
      <c r="P231" t="str">
        <f t="shared" si="16"/>
        <v>Em.17</v>
      </c>
      <c r="Q231" s="8" t="str">
        <f t="shared" si="17"/>
        <v>Em.17.13</v>
      </c>
      <c r="R231" s="9" t="s">
        <v>142</v>
      </c>
      <c r="S231" s="58">
        <v>0</v>
      </c>
      <c r="T231" s="8"/>
      <c r="U231" s="9" t="s">
        <v>784</v>
      </c>
      <c r="V231" s="112">
        <f t="shared" si="18"/>
        <v>0</v>
      </c>
      <c r="W231" s="9" t="s">
        <v>784</v>
      </c>
      <c r="X231" s="9" t="s">
        <v>40</v>
      </c>
      <c r="Y231" s="9">
        <v>5</v>
      </c>
      <c r="Z231" s="8"/>
      <c r="AA231" s="9" t="s">
        <v>41</v>
      </c>
      <c r="AB231" s="9" t="s">
        <v>730</v>
      </c>
      <c r="AC231" s="8"/>
      <c r="AD231" s="9"/>
      <c r="AE231" s="8" t="s">
        <v>320</v>
      </c>
      <c r="AF231" s="8" t="s">
        <v>320</v>
      </c>
      <c r="AG231" s="21"/>
    </row>
    <row r="232" spans="1:33" s="10" customFormat="1" ht="13.25" customHeight="1" x14ac:dyDescent="0.15">
      <c r="A232" s="9" t="s">
        <v>31</v>
      </c>
      <c r="B232" s="9" t="s">
        <v>30</v>
      </c>
      <c r="C232" s="9" t="s">
        <v>32</v>
      </c>
      <c r="D232" s="9" t="s">
        <v>33</v>
      </c>
      <c r="E232" s="9" t="s">
        <v>34</v>
      </c>
      <c r="F232" s="9" t="s">
        <v>35</v>
      </c>
      <c r="G232" s="9" t="s">
        <v>35</v>
      </c>
      <c r="H232" s="9" t="s">
        <v>80</v>
      </c>
      <c r="I232" s="5" t="str">
        <f t="shared" si="15"/>
        <v>2017-01-01</v>
      </c>
      <c r="J232" s="9" t="s">
        <v>68</v>
      </c>
      <c r="K232" s="8"/>
      <c r="L232" s="8"/>
      <c r="M232" s="8" t="s">
        <v>38</v>
      </c>
      <c r="N232" s="8">
        <v>17</v>
      </c>
      <c r="O232" s="8">
        <v>13</v>
      </c>
      <c r="P232" t="str">
        <f t="shared" si="16"/>
        <v>Em.17</v>
      </c>
      <c r="Q232" s="8" t="str">
        <f t="shared" si="17"/>
        <v>Em.17.13</v>
      </c>
      <c r="R232" s="9" t="s">
        <v>143</v>
      </c>
      <c r="S232" s="58">
        <v>0</v>
      </c>
      <c r="T232" s="8"/>
      <c r="U232" s="9" t="s">
        <v>784</v>
      </c>
      <c r="V232" s="112">
        <f t="shared" si="18"/>
        <v>0</v>
      </c>
      <c r="W232" s="9" t="s">
        <v>784</v>
      </c>
      <c r="X232" s="9" t="s">
        <v>40</v>
      </c>
      <c r="Y232" s="9">
        <v>5</v>
      </c>
      <c r="Z232" s="8"/>
      <c r="AA232" s="9" t="s">
        <v>41</v>
      </c>
      <c r="AB232" s="9" t="s">
        <v>730</v>
      </c>
      <c r="AC232" s="8"/>
      <c r="AD232" s="9"/>
      <c r="AE232" s="8" t="s">
        <v>320</v>
      </c>
      <c r="AF232" s="8" t="s">
        <v>320</v>
      </c>
      <c r="AG232" s="21"/>
    </row>
    <row r="233" spans="1:33" s="10" customFormat="1" ht="13.25" customHeight="1" x14ac:dyDescent="0.15">
      <c r="A233" s="9" t="s">
        <v>31</v>
      </c>
      <c r="B233" s="9" t="s">
        <v>30</v>
      </c>
      <c r="C233" s="9" t="s">
        <v>32</v>
      </c>
      <c r="D233" s="9" t="s">
        <v>33</v>
      </c>
      <c r="E233" s="9" t="s">
        <v>34</v>
      </c>
      <c r="F233" s="9" t="s">
        <v>35</v>
      </c>
      <c r="G233" s="9" t="s">
        <v>35</v>
      </c>
      <c r="H233" s="9" t="s">
        <v>95</v>
      </c>
      <c r="I233" s="5" t="str">
        <f t="shared" si="15"/>
        <v>2017-01-01</v>
      </c>
      <c r="J233" s="9" t="s">
        <v>68</v>
      </c>
      <c r="K233" s="8"/>
      <c r="L233" s="8"/>
      <c r="M233" s="8" t="s">
        <v>38</v>
      </c>
      <c r="N233" s="8">
        <v>17</v>
      </c>
      <c r="O233" s="8">
        <v>13</v>
      </c>
      <c r="P233" t="str">
        <f t="shared" si="16"/>
        <v>Em.17</v>
      </c>
      <c r="Q233" s="8" t="str">
        <f t="shared" si="17"/>
        <v>Em.17.13</v>
      </c>
      <c r="R233" s="9" t="s">
        <v>144</v>
      </c>
      <c r="S233" s="58">
        <v>1</v>
      </c>
      <c r="T233" s="8"/>
      <c r="U233" s="9" t="s">
        <v>784</v>
      </c>
      <c r="V233" s="112">
        <f t="shared" si="18"/>
        <v>1</v>
      </c>
      <c r="W233" s="9" t="s">
        <v>784</v>
      </c>
      <c r="X233" s="9" t="s">
        <v>40</v>
      </c>
      <c r="Y233" s="9">
        <v>5</v>
      </c>
      <c r="Z233" s="8"/>
      <c r="AA233" s="9" t="s">
        <v>41</v>
      </c>
      <c r="AB233" s="9" t="s">
        <v>730</v>
      </c>
      <c r="AC233" s="8"/>
      <c r="AD233" s="9"/>
      <c r="AE233" s="8" t="s">
        <v>320</v>
      </c>
      <c r="AF233" s="8" t="s">
        <v>320</v>
      </c>
      <c r="AG233" s="21"/>
    </row>
    <row r="234" spans="1:33" s="10" customFormat="1" ht="13.25" customHeight="1" x14ac:dyDescent="0.15">
      <c r="A234" s="9" t="s">
        <v>31</v>
      </c>
      <c r="B234" s="9" t="s">
        <v>30</v>
      </c>
      <c r="C234" s="9" t="s">
        <v>32</v>
      </c>
      <c r="D234" s="9" t="s">
        <v>33</v>
      </c>
      <c r="E234" s="9" t="s">
        <v>34</v>
      </c>
      <c r="F234" s="9" t="s">
        <v>35</v>
      </c>
      <c r="G234" s="9" t="s">
        <v>35</v>
      </c>
      <c r="H234" s="9" t="s">
        <v>71</v>
      </c>
      <c r="I234" s="5" t="str">
        <f t="shared" si="15"/>
        <v>2017-01-01</v>
      </c>
      <c r="J234" s="9" t="s">
        <v>68</v>
      </c>
      <c r="K234" s="8"/>
      <c r="L234" s="8"/>
      <c r="M234" s="8" t="s">
        <v>38</v>
      </c>
      <c r="N234" s="8">
        <v>17</v>
      </c>
      <c r="O234" s="8">
        <v>13</v>
      </c>
      <c r="P234" t="str">
        <f t="shared" si="16"/>
        <v>Em.17</v>
      </c>
      <c r="Q234" s="8" t="str">
        <f t="shared" si="17"/>
        <v>Em.17.13</v>
      </c>
      <c r="R234" s="9" t="s">
        <v>140</v>
      </c>
      <c r="S234" s="58">
        <v>3</v>
      </c>
      <c r="T234" s="8"/>
      <c r="U234" s="9" t="s">
        <v>784</v>
      </c>
      <c r="V234" s="112">
        <f t="shared" si="18"/>
        <v>3</v>
      </c>
      <c r="W234" s="9" t="s">
        <v>784</v>
      </c>
      <c r="X234" s="9" t="s">
        <v>40</v>
      </c>
      <c r="Y234" s="9">
        <v>5</v>
      </c>
      <c r="Z234" s="8"/>
      <c r="AA234" s="9" t="s">
        <v>41</v>
      </c>
      <c r="AB234" s="9" t="s">
        <v>730</v>
      </c>
      <c r="AC234" s="8"/>
      <c r="AD234" s="9"/>
      <c r="AE234" s="8" t="s">
        <v>320</v>
      </c>
      <c r="AF234" s="8" t="s">
        <v>320</v>
      </c>
      <c r="AG234" s="21"/>
    </row>
    <row r="235" spans="1:33" s="10" customFormat="1" ht="13.25" customHeight="1" x14ac:dyDescent="0.15">
      <c r="A235" s="9" t="s">
        <v>31</v>
      </c>
      <c r="B235" s="9" t="s">
        <v>30</v>
      </c>
      <c r="C235" s="9" t="s">
        <v>32</v>
      </c>
      <c r="D235" s="9" t="s">
        <v>33</v>
      </c>
      <c r="E235" s="9" t="s">
        <v>34</v>
      </c>
      <c r="F235" s="9" t="s">
        <v>35</v>
      </c>
      <c r="G235" s="9" t="s">
        <v>35</v>
      </c>
      <c r="H235" s="9" t="s">
        <v>76</v>
      </c>
      <c r="I235" s="5" t="str">
        <f t="shared" si="15"/>
        <v>2017-01-01</v>
      </c>
      <c r="J235" s="9" t="s">
        <v>68</v>
      </c>
      <c r="K235" s="8"/>
      <c r="L235" s="8"/>
      <c r="M235" s="8" t="s">
        <v>38</v>
      </c>
      <c r="N235" s="8">
        <v>17</v>
      </c>
      <c r="O235" s="8">
        <v>14</v>
      </c>
      <c r="P235" t="str">
        <f t="shared" si="16"/>
        <v>Em.17</v>
      </c>
      <c r="Q235" s="8" t="str">
        <f t="shared" si="17"/>
        <v>Em.17.14</v>
      </c>
      <c r="R235" s="9" t="s">
        <v>148</v>
      </c>
      <c r="S235" s="58">
        <v>0</v>
      </c>
      <c r="T235" s="8"/>
      <c r="U235" s="9" t="s">
        <v>784</v>
      </c>
      <c r="V235" s="112">
        <f t="shared" si="18"/>
        <v>0</v>
      </c>
      <c r="W235" s="9" t="s">
        <v>784</v>
      </c>
      <c r="X235" s="9" t="s">
        <v>40</v>
      </c>
      <c r="Y235" s="9">
        <v>5</v>
      </c>
      <c r="Z235" s="8"/>
      <c r="AA235" s="9" t="s">
        <v>41</v>
      </c>
      <c r="AB235" s="9" t="s">
        <v>730</v>
      </c>
      <c r="AC235" s="8"/>
      <c r="AD235" s="9"/>
      <c r="AE235" s="8" t="s">
        <v>320</v>
      </c>
      <c r="AF235" s="8" t="s">
        <v>320</v>
      </c>
      <c r="AG235" s="21"/>
    </row>
    <row r="236" spans="1:33" s="10" customFormat="1" ht="13.25" customHeight="1" x14ac:dyDescent="0.15">
      <c r="A236" s="9" t="s">
        <v>31</v>
      </c>
      <c r="B236" s="9" t="s">
        <v>30</v>
      </c>
      <c r="C236" s="9" t="s">
        <v>32</v>
      </c>
      <c r="D236" s="9" t="s">
        <v>33</v>
      </c>
      <c r="E236" s="9" t="s">
        <v>34</v>
      </c>
      <c r="F236" s="9" t="s">
        <v>35</v>
      </c>
      <c r="G236" s="9" t="s">
        <v>35</v>
      </c>
      <c r="H236" s="9" t="s">
        <v>78</v>
      </c>
      <c r="I236" s="5" t="str">
        <f t="shared" si="15"/>
        <v>2017-01-01</v>
      </c>
      <c r="J236" s="9" t="s">
        <v>68</v>
      </c>
      <c r="K236" s="8"/>
      <c r="L236" s="8"/>
      <c r="M236" s="8" t="s">
        <v>38</v>
      </c>
      <c r="N236" s="8">
        <v>17</v>
      </c>
      <c r="O236" s="8">
        <v>14</v>
      </c>
      <c r="P236" t="str">
        <f t="shared" si="16"/>
        <v>Em.17</v>
      </c>
      <c r="Q236" s="8" t="str">
        <f t="shared" si="17"/>
        <v>Em.17.14</v>
      </c>
      <c r="R236" s="9" t="s">
        <v>149</v>
      </c>
      <c r="S236" s="58">
        <v>0</v>
      </c>
      <c r="T236" s="8"/>
      <c r="U236" s="9" t="s">
        <v>784</v>
      </c>
      <c r="V236" s="112">
        <f t="shared" si="18"/>
        <v>0</v>
      </c>
      <c r="W236" s="9" t="s">
        <v>784</v>
      </c>
      <c r="X236" s="9" t="s">
        <v>40</v>
      </c>
      <c r="Y236" s="9">
        <v>5</v>
      </c>
      <c r="Z236" s="8"/>
      <c r="AA236" s="9" t="s">
        <v>41</v>
      </c>
      <c r="AB236" s="9" t="s">
        <v>730</v>
      </c>
      <c r="AC236" s="8"/>
      <c r="AD236" s="9"/>
      <c r="AE236" s="8" t="s">
        <v>320</v>
      </c>
      <c r="AF236" s="8" t="s">
        <v>320</v>
      </c>
      <c r="AG236" s="21"/>
    </row>
    <row r="237" spans="1:33" s="10" customFormat="1" ht="13.25" customHeight="1" x14ac:dyDescent="0.15">
      <c r="A237" s="9" t="s">
        <v>31</v>
      </c>
      <c r="B237" s="9" t="s">
        <v>30</v>
      </c>
      <c r="C237" s="9" t="s">
        <v>32</v>
      </c>
      <c r="D237" s="9" t="s">
        <v>33</v>
      </c>
      <c r="E237" s="9" t="s">
        <v>34</v>
      </c>
      <c r="F237" s="9" t="s">
        <v>35</v>
      </c>
      <c r="G237" s="9" t="s">
        <v>35</v>
      </c>
      <c r="H237" s="9" t="s">
        <v>80</v>
      </c>
      <c r="I237" s="5" t="str">
        <f t="shared" si="15"/>
        <v>2017-01-01</v>
      </c>
      <c r="J237" s="9" t="s">
        <v>68</v>
      </c>
      <c r="K237" s="8"/>
      <c r="L237" s="8"/>
      <c r="M237" s="8" t="s">
        <v>38</v>
      </c>
      <c r="N237" s="8">
        <v>17</v>
      </c>
      <c r="O237" s="8">
        <v>14</v>
      </c>
      <c r="P237" t="str">
        <f t="shared" si="16"/>
        <v>Em.17</v>
      </c>
      <c r="Q237" s="8" t="str">
        <f t="shared" si="17"/>
        <v>Em.17.14</v>
      </c>
      <c r="R237" s="9" t="s">
        <v>150</v>
      </c>
      <c r="S237" s="58">
        <v>0</v>
      </c>
      <c r="T237" s="8"/>
      <c r="U237" s="9" t="s">
        <v>784</v>
      </c>
      <c r="V237" s="112">
        <f t="shared" si="18"/>
        <v>0</v>
      </c>
      <c r="W237" s="9" t="s">
        <v>784</v>
      </c>
      <c r="X237" s="9" t="s">
        <v>40</v>
      </c>
      <c r="Y237" s="9">
        <v>5</v>
      </c>
      <c r="Z237" s="8"/>
      <c r="AA237" s="9" t="s">
        <v>41</v>
      </c>
      <c r="AB237" s="9" t="s">
        <v>730</v>
      </c>
      <c r="AC237" s="8"/>
      <c r="AD237" s="9"/>
      <c r="AE237" s="8" t="s">
        <v>320</v>
      </c>
      <c r="AF237" s="8" t="s">
        <v>320</v>
      </c>
      <c r="AG237" s="21"/>
    </row>
    <row r="238" spans="1:33" s="10" customFormat="1" ht="13.25" customHeight="1" x14ac:dyDescent="0.15">
      <c r="A238" s="9" t="s">
        <v>31</v>
      </c>
      <c r="B238" s="9" t="s">
        <v>30</v>
      </c>
      <c r="C238" s="9" t="s">
        <v>32</v>
      </c>
      <c r="D238" s="9" t="s">
        <v>33</v>
      </c>
      <c r="E238" s="9" t="s">
        <v>34</v>
      </c>
      <c r="F238" s="9" t="s">
        <v>35</v>
      </c>
      <c r="G238" s="9" t="s">
        <v>35</v>
      </c>
      <c r="H238" s="9" t="s">
        <v>95</v>
      </c>
      <c r="I238" s="5" t="str">
        <f t="shared" si="15"/>
        <v>2017-01-01</v>
      </c>
      <c r="J238" s="9" t="s">
        <v>68</v>
      </c>
      <c r="K238" s="8"/>
      <c r="L238" s="8"/>
      <c r="M238" s="8" t="s">
        <v>38</v>
      </c>
      <c r="N238" s="8">
        <v>17</v>
      </c>
      <c r="O238" s="8">
        <v>14</v>
      </c>
      <c r="P238" t="str">
        <f t="shared" si="16"/>
        <v>Em.17</v>
      </c>
      <c r="Q238" s="8" t="str">
        <f t="shared" si="17"/>
        <v>Em.17.14</v>
      </c>
      <c r="R238" s="9" t="s">
        <v>151</v>
      </c>
      <c r="S238" s="58">
        <v>8</v>
      </c>
      <c r="T238" s="8"/>
      <c r="U238" s="9" t="s">
        <v>784</v>
      </c>
      <c r="V238" s="112">
        <f t="shared" si="18"/>
        <v>8</v>
      </c>
      <c r="W238" s="9" t="s">
        <v>784</v>
      </c>
      <c r="X238" s="9" t="s">
        <v>40</v>
      </c>
      <c r="Y238" s="9">
        <v>5</v>
      </c>
      <c r="Z238" s="8"/>
      <c r="AA238" s="9" t="s">
        <v>41</v>
      </c>
      <c r="AB238" s="9" t="s">
        <v>730</v>
      </c>
      <c r="AC238" s="8"/>
      <c r="AD238" s="9"/>
      <c r="AE238" s="8" t="s">
        <v>320</v>
      </c>
      <c r="AF238" s="8" t="s">
        <v>320</v>
      </c>
      <c r="AG238" s="21"/>
    </row>
    <row r="239" spans="1:33" s="10" customFormat="1" ht="13.25" customHeight="1" x14ac:dyDescent="0.15">
      <c r="A239" s="9" t="s">
        <v>31</v>
      </c>
      <c r="B239" s="9" t="s">
        <v>30</v>
      </c>
      <c r="C239" s="9" t="s">
        <v>32</v>
      </c>
      <c r="D239" s="9" t="s">
        <v>33</v>
      </c>
      <c r="E239" s="9" t="s">
        <v>34</v>
      </c>
      <c r="F239" s="9" t="s">
        <v>35</v>
      </c>
      <c r="G239" s="9" t="s">
        <v>35</v>
      </c>
      <c r="H239" s="9" t="s">
        <v>71</v>
      </c>
      <c r="I239" s="5" t="str">
        <f t="shared" si="15"/>
        <v>2017-01-01</v>
      </c>
      <c r="J239" s="9" t="s">
        <v>68</v>
      </c>
      <c r="K239" s="8"/>
      <c r="L239" s="8"/>
      <c r="M239" s="8" t="s">
        <v>38</v>
      </c>
      <c r="N239" s="8">
        <v>17</v>
      </c>
      <c r="O239" s="8">
        <v>14</v>
      </c>
      <c r="P239" t="str">
        <f t="shared" si="16"/>
        <v>Em.17</v>
      </c>
      <c r="Q239" s="8" t="str">
        <f t="shared" si="17"/>
        <v>Em.17.14</v>
      </c>
      <c r="R239" s="9" t="s">
        <v>147</v>
      </c>
      <c r="S239" s="58">
        <v>9</v>
      </c>
      <c r="T239" s="8"/>
      <c r="U239" s="9" t="s">
        <v>784</v>
      </c>
      <c r="V239" s="112">
        <f t="shared" si="18"/>
        <v>9</v>
      </c>
      <c r="W239" s="9" t="s">
        <v>784</v>
      </c>
      <c r="X239" s="9" t="s">
        <v>40</v>
      </c>
      <c r="Y239" s="9">
        <v>5</v>
      </c>
      <c r="Z239" s="8"/>
      <c r="AA239" s="9" t="s">
        <v>41</v>
      </c>
      <c r="AB239" s="9" t="s">
        <v>730</v>
      </c>
      <c r="AC239" s="8"/>
      <c r="AD239" s="9"/>
      <c r="AE239" s="8" t="s">
        <v>320</v>
      </c>
      <c r="AF239" s="8" t="s">
        <v>320</v>
      </c>
      <c r="AG239" s="21"/>
    </row>
    <row r="240" spans="1:33" s="10" customFormat="1" ht="13.25" customHeight="1" x14ac:dyDescent="0.15">
      <c r="A240" s="9" t="s">
        <v>31</v>
      </c>
      <c r="B240" s="9" t="s">
        <v>30</v>
      </c>
      <c r="C240" s="9" t="s">
        <v>32</v>
      </c>
      <c r="D240" s="9" t="s">
        <v>33</v>
      </c>
      <c r="E240" s="9" t="s">
        <v>34</v>
      </c>
      <c r="F240" s="9" t="s">
        <v>35</v>
      </c>
      <c r="G240" s="9" t="s">
        <v>35</v>
      </c>
      <c r="H240" s="9" t="s">
        <v>71</v>
      </c>
      <c r="I240" s="5" t="str">
        <f t="shared" si="15"/>
        <v>2017-01-01</v>
      </c>
      <c r="J240" s="9" t="s">
        <v>68</v>
      </c>
      <c r="K240" s="8"/>
      <c r="L240" s="8"/>
      <c r="M240" s="8" t="s">
        <v>38</v>
      </c>
      <c r="N240" s="8">
        <v>17</v>
      </c>
      <c r="O240" s="8">
        <v>2</v>
      </c>
      <c r="P240" t="str">
        <f t="shared" si="16"/>
        <v>Em.17</v>
      </c>
      <c r="Q240" s="8" t="str">
        <f t="shared" si="17"/>
        <v>Em.17.2</v>
      </c>
      <c r="R240" s="9" t="s">
        <v>157</v>
      </c>
      <c r="S240" s="58">
        <v>1330</v>
      </c>
      <c r="T240" s="8"/>
      <c r="U240" s="9" t="s">
        <v>784</v>
      </c>
      <c r="V240" s="112">
        <f t="shared" si="18"/>
        <v>1330</v>
      </c>
      <c r="W240" s="9" t="s">
        <v>784</v>
      </c>
      <c r="X240" s="9" t="s">
        <v>40</v>
      </c>
      <c r="Y240" s="9">
        <v>5</v>
      </c>
      <c r="Z240" s="8"/>
      <c r="AA240" s="9" t="s">
        <v>41</v>
      </c>
      <c r="AB240" s="9" t="s">
        <v>730</v>
      </c>
      <c r="AC240" s="8"/>
      <c r="AD240" s="9"/>
      <c r="AE240" s="8" t="s">
        <v>320</v>
      </c>
      <c r="AF240" s="8" t="s">
        <v>320</v>
      </c>
      <c r="AG240" s="21"/>
    </row>
    <row r="241" spans="1:33" s="10" customFormat="1" ht="13.25" customHeight="1" x14ac:dyDescent="0.15">
      <c r="A241" s="9" t="s">
        <v>31</v>
      </c>
      <c r="B241" s="9" t="s">
        <v>30</v>
      </c>
      <c r="C241" s="9" t="s">
        <v>32</v>
      </c>
      <c r="D241" s="9" t="s">
        <v>33</v>
      </c>
      <c r="E241" s="9" t="s">
        <v>34</v>
      </c>
      <c r="F241" s="9" t="s">
        <v>35</v>
      </c>
      <c r="G241" s="9" t="s">
        <v>35</v>
      </c>
      <c r="H241" s="9" t="s">
        <v>76</v>
      </c>
      <c r="I241" s="5" t="str">
        <f t="shared" si="15"/>
        <v>2017-01-01</v>
      </c>
      <c r="J241" s="9" t="s">
        <v>68</v>
      </c>
      <c r="K241" s="8"/>
      <c r="L241" s="8"/>
      <c r="M241" s="8" t="s">
        <v>38</v>
      </c>
      <c r="N241" s="8">
        <v>3</v>
      </c>
      <c r="O241" s="8">
        <v>1</v>
      </c>
      <c r="P241" t="str">
        <f t="shared" si="16"/>
        <v>Em.3</v>
      </c>
      <c r="Q241" s="8" t="str">
        <f t="shared" si="17"/>
        <v>Em.3.1</v>
      </c>
      <c r="R241" s="9" t="s">
        <v>92</v>
      </c>
      <c r="S241" s="58">
        <v>8454</v>
      </c>
      <c r="T241" s="8"/>
      <c r="U241" s="9" t="s">
        <v>784</v>
      </c>
      <c r="V241" s="111">
        <f t="shared" si="18"/>
        <v>8454</v>
      </c>
      <c r="W241" s="9" t="s">
        <v>784</v>
      </c>
      <c r="X241" s="9" t="s">
        <v>40</v>
      </c>
      <c r="Y241" s="9">
        <v>4</v>
      </c>
      <c r="Z241" s="8"/>
      <c r="AA241" s="9" t="s">
        <v>41</v>
      </c>
      <c r="AB241" s="9" t="s">
        <v>730</v>
      </c>
      <c r="AC241" s="8"/>
      <c r="AD241" s="9"/>
      <c r="AE241" s="8" t="s">
        <v>655</v>
      </c>
      <c r="AF241" s="8" t="s">
        <v>320</v>
      </c>
      <c r="AG241" s="21"/>
    </row>
    <row r="242" spans="1:33" s="5" customFormat="1" ht="13.25" customHeight="1" x14ac:dyDescent="0.15">
      <c r="A242" s="9" t="s">
        <v>31</v>
      </c>
      <c r="B242" s="9" t="s">
        <v>30</v>
      </c>
      <c r="C242" s="9" t="s">
        <v>32</v>
      </c>
      <c r="D242" s="9" t="s">
        <v>33</v>
      </c>
      <c r="E242" s="9" t="s">
        <v>34</v>
      </c>
      <c r="F242" s="9" t="s">
        <v>35</v>
      </c>
      <c r="G242" s="9" t="s">
        <v>35</v>
      </c>
      <c r="H242" s="9" t="s">
        <v>78</v>
      </c>
      <c r="I242" s="5" t="str">
        <f t="shared" si="15"/>
        <v>2017-01-01</v>
      </c>
      <c r="J242" s="9" t="s">
        <v>68</v>
      </c>
      <c r="K242" s="8"/>
      <c r="L242" s="8"/>
      <c r="M242" s="8" t="s">
        <v>38</v>
      </c>
      <c r="N242" s="8">
        <v>3</v>
      </c>
      <c r="O242" s="8">
        <v>1</v>
      </c>
      <c r="P242" t="str">
        <f t="shared" si="16"/>
        <v>Em.3</v>
      </c>
      <c r="Q242" s="8" t="str">
        <f t="shared" si="17"/>
        <v>Em.3.1</v>
      </c>
      <c r="R242" s="9" t="s">
        <v>93</v>
      </c>
      <c r="S242" s="58">
        <v>43196</v>
      </c>
      <c r="T242" s="8"/>
      <c r="U242" s="9" t="s">
        <v>784</v>
      </c>
      <c r="V242" s="111">
        <f t="shared" si="18"/>
        <v>43196</v>
      </c>
      <c r="W242" s="9" t="s">
        <v>784</v>
      </c>
      <c r="X242" s="9" t="s">
        <v>40</v>
      </c>
      <c r="Y242" s="9">
        <v>4</v>
      </c>
      <c r="Z242" s="8"/>
      <c r="AA242" s="9" t="s">
        <v>41</v>
      </c>
      <c r="AB242" s="9" t="s">
        <v>730</v>
      </c>
      <c r="AC242" s="8"/>
      <c r="AD242" s="9"/>
      <c r="AE242" s="8" t="s">
        <v>655</v>
      </c>
      <c r="AF242" s="8" t="s">
        <v>320</v>
      </c>
      <c r="AG242" s="21"/>
    </row>
    <row r="243" spans="1:33" s="5" customFormat="1" ht="13.25" customHeight="1" x14ac:dyDescent="0.15">
      <c r="A243" s="9" t="s">
        <v>31</v>
      </c>
      <c r="B243" s="9" t="s">
        <v>30</v>
      </c>
      <c r="C243" s="9" t="s">
        <v>32</v>
      </c>
      <c r="D243" s="9" t="s">
        <v>33</v>
      </c>
      <c r="E243" s="9" t="s">
        <v>34</v>
      </c>
      <c r="F243" s="9" t="s">
        <v>35</v>
      </c>
      <c r="G243" s="9" t="s">
        <v>35</v>
      </c>
      <c r="H243" s="9" t="s">
        <v>80</v>
      </c>
      <c r="I243" s="5" t="str">
        <f t="shared" si="15"/>
        <v>2017-01-01</v>
      </c>
      <c r="J243" s="9" t="s">
        <v>68</v>
      </c>
      <c r="K243" s="8"/>
      <c r="L243" s="8"/>
      <c r="M243" s="8" t="s">
        <v>38</v>
      </c>
      <c r="N243" s="8">
        <v>3</v>
      </c>
      <c r="O243" s="8">
        <v>1</v>
      </c>
      <c r="P243" t="str">
        <f t="shared" si="16"/>
        <v>Em.3</v>
      </c>
      <c r="Q243" s="8" t="str">
        <f t="shared" si="17"/>
        <v>Em.3.1</v>
      </c>
      <c r="R243" s="9" t="s">
        <v>94</v>
      </c>
      <c r="S243" s="58">
        <v>3632</v>
      </c>
      <c r="T243" s="8"/>
      <c r="U243" s="9" t="s">
        <v>784</v>
      </c>
      <c r="V243" s="111">
        <f t="shared" si="18"/>
        <v>3632</v>
      </c>
      <c r="W243" s="9" t="s">
        <v>784</v>
      </c>
      <c r="X243" s="9" t="s">
        <v>40</v>
      </c>
      <c r="Y243" s="9">
        <v>4</v>
      </c>
      <c r="Z243" s="8"/>
      <c r="AA243" s="9" t="s">
        <v>41</v>
      </c>
      <c r="AB243" s="9" t="s">
        <v>730</v>
      </c>
      <c r="AC243" s="8"/>
      <c r="AD243" s="9"/>
      <c r="AE243" s="8" t="s">
        <v>655</v>
      </c>
      <c r="AF243" s="8" t="s">
        <v>320</v>
      </c>
      <c r="AG243" s="21"/>
    </row>
    <row r="244" spans="1:33" s="5" customFormat="1" ht="13.25" customHeight="1" x14ac:dyDescent="0.15">
      <c r="A244" s="9" t="s">
        <v>31</v>
      </c>
      <c r="B244" s="9" t="s">
        <v>30</v>
      </c>
      <c r="C244" s="9" t="s">
        <v>32</v>
      </c>
      <c r="D244" s="9" t="s">
        <v>33</v>
      </c>
      <c r="E244" s="9" t="s">
        <v>34</v>
      </c>
      <c r="F244" s="9" t="s">
        <v>35</v>
      </c>
      <c r="G244" s="9" t="s">
        <v>35</v>
      </c>
      <c r="H244" s="9" t="s">
        <v>95</v>
      </c>
      <c r="I244" s="5" t="str">
        <f t="shared" si="15"/>
        <v>2017-01-01</v>
      </c>
      <c r="J244" s="9" t="s">
        <v>68</v>
      </c>
      <c r="K244" s="8"/>
      <c r="L244" s="8"/>
      <c r="M244" s="8" t="s">
        <v>38</v>
      </c>
      <c r="N244" s="8">
        <v>3</v>
      </c>
      <c r="O244" s="8">
        <v>1</v>
      </c>
      <c r="P244" t="str">
        <f t="shared" si="16"/>
        <v>Em.3</v>
      </c>
      <c r="Q244" s="8" t="str">
        <f t="shared" si="17"/>
        <v>Em.3.1</v>
      </c>
      <c r="R244" s="9" t="s">
        <v>96</v>
      </c>
      <c r="S244" s="58">
        <v>42356</v>
      </c>
      <c r="T244" s="8"/>
      <c r="U244" s="9" t="s">
        <v>784</v>
      </c>
      <c r="V244" s="111">
        <f t="shared" si="18"/>
        <v>42356</v>
      </c>
      <c r="W244" s="9" t="s">
        <v>784</v>
      </c>
      <c r="X244" s="9" t="s">
        <v>40</v>
      </c>
      <c r="Y244" s="9">
        <v>4</v>
      </c>
      <c r="Z244" s="8"/>
      <c r="AA244" s="9" t="s">
        <v>41</v>
      </c>
      <c r="AB244" s="9" t="s">
        <v>730</v>
      </c>
      <c r="AC244" s="8"/>
      <c r="AD244" s="9"/>
      <c r="AE244" s="8" t="s">
        <v>655</v>
      </c>
      <c r="AF244" s="8" t="s">
        <v>320</v>
      </c>
      <c r="AG244" s="21"/>
    </row>
    <row r="245" spans="1:33" s="5" customFormat="1" ht="13.25" customHeight="1" x14ac:dyDescent="0.15">
      <c r="A245" s="9" t="s">
        <v>31</v>
      </c>
      <c r="B245" s="9" t="s">
        <v>30</v>
      </c>
      <c r="C245" s="9" t="s">
        <v>32</v>
      </c>
      <c r="D245" s="9" t="s">
        <v>33</v>
      </c>
      <c r="E245" s="9" t="s">
        <v>34</v>
      </c>
      <c r="F245" s="9" t="s">
        <v>35</v>
      </c>
      <c r="G245" s="9" t="s">
        <v>35</v>
      </c>
      <c r="H245" s="9" t="s">
        <v>71</v>
      </c>
      <c r="I245" s="5" t="str">
        <f t="shared" si="15"/>
        <v>2017-01-01</v>
      </c>
      <c r="J245" s="9" t="s">
        <v>68</v>
      </c>
      <c r="K245" s="8"/>
      <c r="L245" s="8"/>
      <c r="M245" s="8" t="s">
        <v>38</v>
      </c>
      <c r="N245" s="8">
        <v>4</v>
      </c>
      <c r="O245" s="8">
        <v>10</v>
      </c>
      <c r="P245" t="str">
        <f t="shared" si="16"/>
        <v>Em.4</v>
      </c>
      <c r="Q245" s="8" t="str">
        <f t="shared" si="17"/>
        <v>Em.4.10</v>
      </c>
      <c r="R245" s="9" t="s">
        <v>87</v>
      </c>
      <c r="S245" s="58">
        <v>24314</v>
      </c>
      <c r="T245" s="8"/>
      <c r="U245" s="9" t="s">
        <v>784</v>
      </c>
      <c r="V245" s="111">
        <f t="shared" ref="V245:V277" si="19">S245</f>
        <v>24314</v>
      </c>
      <c r="W245" s="9" t="s">
        <v>784</v>
      </c>
      <c r="X245" s="9" t="s">
        <v>40</v>
      </c>
      <c r="Y245" s="9">
        <v>4</v>
      </c>
      <c r="Z245" s="8"/>
      <c r="AA245" s="9" t="s">
        <v>41</v>
      </c>
      <c r="AB245" s="9" t="s">
        <v>730</v>
      </c>
      <c r="AC245" s="8"/>
      <c r="AD245" s="9"/>
      <c r="AE245" s="8" t="s">
        <v>320</v>
      </c>
      <c r="AF245" s="8" t="s">
        <v>320</v>
      </c>
      <c r="AG245" s="21"/>
    </row>
    <row r="246" spans="1:33" s="5" customFormat="1" ht="13.25" customHeight="1" x14ac:dyDescent="0.15">
      <c r="A246" s="9" t="s">
        <v>31</v>
      </c>
      <c r="B246" s="9" t="s">
        <v>30</v>
      </c>
      <c r="C246" s="9" t="s">
        <v>32</v>
      </c>
      <c r="D246" s="9" t="s">
        <v>33</v>
      </c>
      <c r="E246" s="9" t="s">
        <v>34</v>
      </c>
      <c r="F246" s="9" t="s">
        <v>35</v>
      </c>
      <c r="G246" s="9" t="s">
        <v>35</v>
      </c>
      <c r="H246" s="9" t="s">
        <v>71</v>
      </c>
      <c r="I246" s="5" t="str">
        <f t="shared" si="15"/>
        <v>2017-01-01</v>
      </c>
      <c r="J246" s="9" t="s">
        <v>68</v>
      </c>
      <c r="K246" s="8"/>
      <c r="L246" s="8"/>
      <c r="M246" s="8" t="s">
        <v>38</v>
      </c>
      <c r="N246" s="8">
        <v>4</v>
      </c>
      <c r="O246" s="8">
        <v>11</v>
      </c>
      <c r="P246" t="str">
        <f t="shared" si="16"/>
        <v>Em.4</v>
      </c>
      <c r="Q246" s="8" t="str">
        <f t="shared" si="17"/>
        <v>Em.4.11</v>
      </c>
      <c r="R246" s="9" t="s">
        <v>89</v>
      </c>
      <c r="S246" s="58">
        <v>0</v>
      </c>
      <c r="T246" s="8"/>
      <c r="U246" s="9" t="s">
        <v>784</v>
      </c>
      <c r="V246" s="111">
        <f t="shared" si="19"/>
        <v>0</v>
      </c>
      <c r="W246" s="9" t="s">
        <v>784</v>
      </c>
      <c r="X246" s="9" t="s">
        <v>40</v>
      </c>
      <c r="Y246" s="9">
        <v>4</v>
      </c>
      <c r="Z246" s="8"/>
      <c r="AA246" s="9" t="s">
        <v>41</v>
      </c>
      <c r="AB246" s="9" t="s">
        <v>730</v>
      </c>
      <c r="AC246" s="8"/>
      <c r="AD246" s="9"/>
      <c r="AE246" s="8" t="s">
        <v>320</v>
      </c>
      <c r="AF246" s="8" t="s">
        <v>320</v>
      </c>
      <c r="AG246" s="21"/>
    </row>
    <row r="247" spans="1:33" s="5" customFormat="1" ht="13.25" customHeight="1" x14ac:dyDescent="0.15">
      <c r="A247" s="9" t="s">
        <v>31</v>
      </c>
      <c r="B247" s="9" t="s">
        <v>30</v>
      </c>
      <c r="C247" s="9" t="s">
        <v>32</v>
      </c>
      <c r="D247" s="9" t="s">
        <v>33</v>
      </c>
      <c r="E247" s="9" t="s">
        <v>34</v>
      </c>
      <c r="F247" s="9" t="s">
        <v>35</v>
      </c>
      <c r="G247" s="9" t="s">
        <v>35</v>
      </c>
      <c r="H247" s="9" t="s">
        <v>71</v>
      </c>
      <c r="I247" s="5" t="str">
        <f t="shared" si="15"/>
        <v>2017-01-01</v>
      </c>
      <c r="J247" s="9" t="s">
        <v>68</v>
      </c>
      <c r="K247" s="8"/>
      <c r="L247" s="8"/>
      <c r="M247" s="8" t="s">
        <v>38</v>
      </c>
      <c r="N247" s="8">
        <v>4</v>
      </c>
      <c r="O247" s="8">
        <v>12</v>
      </c>
      <c r="P247" t="str">
        <f t="shared" si="16"/>
        <v>Em.4</v>
      </c>
      <c r="Q247" s="8" t="str">
        <f t="shared" si="17"/>
        <v>Em.4.12</v>
      </c>
      <c r="R247" s="9" t="s">
        <v>91</v>
      </c>
      <c r="S247" s="58">
        <v>0</v>
      </c>
      <c r="T247" s="8"/>
      <c r="U247" s="9" t="s">
        <v>784</v>
      </c>
      <c r="V247" s="111">
        <f t="shared" si="19"/>
        <v>0</v>
      </c>
      <c r="W247" s="9" t="s">
        <v>784</v>
      </c>
      <c r="X247" s="9" t="s">
        <v>40</v>
      </c>
      <c r="Y247" s="9">
        <v>4</v>
      </c>
      <c r="Z247" s="9">
        <v>11</v>
      </c>
      <c r="AA247" s="9" t="s">
        <v>41</v>
      </c>
      <c r="AB247" s="9" t="s">
        <v>730</v>
      </c>
      <c r="AC247" s="8"/>
      <c r="AD247" s="9"/>
      <c r="AE247" s="8" t="s">
        <v>320</v>
      </c>
      <c r="AF247" s="8" t="s">
        <v>320</v>
      </c>
      <c r="AG247" s="21"/>
    </row>
    <row r="248" spans="1:33" s="5" customFormat="1" ht="13.25" customHeight="1" x14ac:dyDescent="0.15">
      <c r="A248" s="9" t="s">
        <v>31</v>
      </c>
      <c r="B248" s="9" t="s">
        <v>30</v>
      </c>
      <c r="C248" s="9" t="s">
        <v>32</v>
      </c>
      <c r="D248" s="9" t="s">
        <v>33</v>
      </c>
      <c r="E248" s="9" t="s">
        <v>34</v>
      </c>
      <c r="F248" s="9" t="s">
        <v>35</v>
      </c>
      <c r="G248" s="9" t="s">
        <v>35</v>
      </c>
      <c r="H248" s="9" t="s">
        <v>71</v>
      </c>
      <c r="I248" s="5" t="str">
        <f t="shared" si="15"/>
        <v>2017-01-01</v>
      </c>
      <c r="J248" s="9" t="s">
        <v>68</v>
      </c>
      <c r="K248" s="8"/>
      <c r="L248" s="8"/>
      <c r="M248" s="8" t="s">
        <v>38</v>
      </c>
      <c r="N248" s="8">
        <v>4</v>
      </c>
      <c r="O248" s="8">
        <v>7</v>
      </c>
      <c r="P248" t="str">
        <f t="shared" si="16"/>
        <v>Em.4</v>
      </c>
      <c r="Q248" s="8" t="str">
        <f t="shared" si="17"/>
        <v>Em.4.7</v>
      </c>
      <c r="R248" s="9" t="s">
        <v>72</v>
      </c>
      <c r="S248" s="58">
        <v>73113</v>
      </c>
      <c r="T248" s="8"/>
      <c r="U248" s="9" t="s">
        <v>784</v>
      </c>
      <c r="V248" s="111">
        <f t="shared" si="19"/>
        <v>73113</v>
      </c>
      <c r="W248" s="9" t="s">
        <v>784</v>
      </c>
      <c r="X248" s="9" t="s">
        <v>40</v>
      </c>
      <c r="Y248" s="9">
        <v>4</v>
      </c>
      <c r="Z248" s="8"/>
      <c r="AA248" s="9" t="s">
        <v>41</v>
      </c>
      <c r="AB248" s="9" t="s">
        <v>730</v>
      </c>
      <c r="AC248" s="8"/>
      <c r="AD248" s="9"/>
      <c r="AE248" s="8" t="s">
        <v>320</v>
      </c>
      <c r="AF248" s="8" t="s">
        <v>320</v>
      </c>
      <c r="AG248" s="82"/>
    </row>
    <row r="249" spans="1:33" s="5" customFormat="1" ht="13.25" customHeight="1" x14ac:dyDescent="0.15">
      <c r="A249" s="9" t="s">
        <v>31</v>
      </c>
      <c r="B249" s="9" t="s">
        <v>30</v>
      </c>
      <c r="C249" s="9" t="s">
        <v>32</v>
      </c>
      <c r="D249" s="9" t="s">
        <v>33</v>
      </c>
      <c r="E249" s="9" t="s">
        <v>34</v>
      </c>
      <c r="F249" s="9" t="s">
        <v>35</v>
      </c>
      <c r="G249" s="9" t="s">
        <v>35</v>
      </c>
      <c r="H249" s="9" t="s">
        <v>76</v>
      </c>
      <c r="I249" s="5" t="str">
        <f t="shared" si="15"/>
        <v>2017-01-01</v>
      </c>
      <c r="J249" s="9" t="s">
        <v>68</v>
      </c>
      <c r="K249" s="8"/>
      <c r="L249" s="8"/>
      <c r="M249" s="8" t="s">
        <v>38</v>
      </c>
      <c r="N249" s="8">
        <v>4</v>
      </c>
      <c r="O249" s="8">
        <v>8</v>
      </c>
      <c r="P249" t="str">
        <f t="shared" si="16"/>
        <v>Em.4</v>
      </c>
      <c r="Q249" s="8" t="str">
        <f t="shared" si="17"/>
        <v>Em.4.8</v>
      </c>
      <c r="R249" s="9" t="s">
        <v>77</v>
      </c>
      <c r="S249" s="58">
        <v>3</v>
      </c>
      <c r="T249" s="8"/>
      <c r="U249" s="9" t="s">
        <v>784</v>
      </c>
      <c r="V249" s="111">
        <f t="shared" si="19"/>
        <v>3</v>
      </c>
      <c r="W249" s="9" t="s">
        <v>784</v>
      </c>
      <c r="X249" s="9" t="s">
        <v>40</v>
      </c>
      <c r="Y249" s="9">
        <v>4</v>
      </c>
      <c r="Z249" s="8"/>
      <c r="AA249" s="9" t="s">
        <v>41</v>
      </c>
      <c r="AB249" s="9" t="s">
        <v>730</v>
      </c>
      <c r="AC249" s="8"/>
      <c r="AD249" s="9"/>
      <c r="AE249" s="8" t="s">
        <v>320</v>
      </c>
      <c r="AF249" s="8" t="s">
        <v>320</v>
      </c>
      <c r="AG249" s="21"/>
    </row>
    <row r="250" spans="1:33" s="5" customFormat="1" ht="13.25" customHeight="1" x14ac:dyDescent="0.15">
      <c r="A250" s="9" t="s">
        <v>31</v>
      </c>
      <c r="B250" s="9" t="s">
        <v>30</v>
      </c>
      <c r="C250" s="9" t="s">
        <v>32</v>
      </c>
      <c r="D250" s="9" t="s">
        <v>33</v>
      </c>
      <c r="E250" s="9" t="s">
        <v>34</v>
      </c>
      <c r="F250" s="9" t="s">
        <v>35</v>
      </c>
      <c r="G250" s="9" t="s">
        <v>35</v>
      </c>
      <c r="H250" s="9" t="s">
        <v>78</v>
      </c>
      <c r="I250" s="5" t="str">
        <f t="shared" si="15"/>
        <v>2017-01-01</v>
      </c>
      <c r="J250" s="9" t="s">
        <v>68</v>
      </c>
      <c r="K250" s="8"/>
      <c r="L250" s="8"/>
      <c r="M250" s="8" t="s">
        <v>38</v>
      </c>
      <c r="N250" s="8">
        <v>4</v>
      </c>
      <c r="O250" s="8">
        <v>8</v>
      </c>
      <c r="P250" t="str">
        <f t="shared" si="16"/>
        <v>Em.4</v>
      </c>
      <c r="Q250" s="8" t="str">
        <f t="shared" si="17"/>
        <v>Em.4.8</v>
      </c>
      <c r="R250" s="9" t="s">
        <v>79</v>
      </c>
      <c r="S250" s="58">
        <v>9</v>
      </c>
      <c r="T250" s="8"/>
      <c r="U250" s="9" t="s">
        <v>784</v>
      </c>
      <c r="V250" s="111">
        <f t="shared" si="19"/>
        <v>9</v>
      </c>
      <c r="W250" s="9" t="s">
        <v>784</v>
      </c>
      <c r="X250" s="9" t="s">
        <v>40</v>
      </c>
      <c r="Y250" s="9">
        <v>4</v>
      </c>
      <c r="Z250" s="8"/>
      <c r="AA250" s="9" t="s">
        <v>41</v>
      </c>
      <c r="AB250" s="9" t="s">
        <v>730</v>
      </c>
      <c r="AC250" s="8"/>
      <c r="AD250" s="9"/>
      <c r="AE250" s="8" t="s">
        <v>320</v>
      </c>
      <c r="AF250" s="8" t="s">
        <v>320</v>
      </c>
      <c r="AG250" s="21"/>
    </row>
    <row r="251" spans="1:33" s="5" customFormat="1" ht="13.25" customHeight="1" x14ac:dyDescent="0.15">
      <c r="A251" s="9" t="s">
        <v>31</v>
      </c>
      <c r="B251" s="9" t="s">
        <v>30</v>
      </c>
      <c r="C251" s="9" t="s">
        <v>32</v>
      </c>
      <c r="D251" s="9" t="s">
        <v>33</v>
      </c>
      <c r="E251" s="9" t="s">
        <v>34</v>
      </c>
      <c r="F251" s="9" t="s">
        <v>35</v>
      </c>
      <c r="G251" s="9" t="s">
        <v>35</v>
      </c>
      <c r="H251" s="9" t="s">
        <v>80</v>
      </c>
      <c r="I251" s="5" t="str">
        <f t="shared" si="15"/>
        <v>2017-01-01</v>
      </c>
      <c r="J251" s="9" t="s">
        <v>68</v>
      </c>
      <c r="K251" s="8"/>
      <c r="L251" s="8"/>
      <c r="M251" s="8" t="s">
        <v>38</v>
      </c>
      <c r="N251" s="8">
        <v>4</v>
      </c>
      <c r="O251" s="8">
        <v>8</v>
      </c>
      <c r="P251" t="str">
        <f t="shared" si="16"/>
        <v>Em.4</v>
      </c>
      <c r="Q251" s="8" t="str">
        <f t="shared" si="17"/>
        <v>Em.4.8</v>
      </c>
      <c r="R251" s="9" t="s">
        <v>81</v>
      </c>
      <c r="S251" s="58">
        <v>3</v>
      </c>
      <c r="T251" s="8"/>
      <c r="U251" s="9" t="s">
        <v>784</v>
      </c>
      <c r="V251" s="111">
        <f t="shared" si="19"/>
        <v>3</v>
      </c>
      <c r="W251" s="9" t="s">
        <v>784</v>
      </c>
      <c r="X251" s="9" t="s">
        <v>40</v>
      </c>
      <c r="Y251" s="9">
        <v>4</v>
      </c>
      <c r="Z251" s="8"/>
      <c r="AA251" s="9" t="s">
        <v>41</v>
      </c>
      <c r="AB251" s="9" t="s">
        <v>730</v>
      </c>
      <c r="AC251" s="8"/>
      <c r="AD251" s="9"/>
      <c r="AE251" s="8" t="s">
        <v>320</v>
      </c>
      <c r="AF251" s="8" t="s">
        <v>320</v>
      </c>
      <c r="AG251" s="21"/>
    </row>
    <row r="252" spans="1:33" s="8" customFormat="1" ht="13.25" customHeight="1" x14ac:dyDescent="0.15">
      <c r="A252" s="9" t="s">
        <v>31</v>
      </c>
      <c r="B252" s="9" t="s">
        <v>30</v>
      </c>
      <c r="C252" s="9" t="s">
        <v>32</v>
      </c>
      <c r="D252" s="9" t="s">
        <v>33</v>
      </c>
      <c r="E252" s="9" t="s">
        <v>34</v>
      </c>
      <c r="F252" s="9" t="s">
        <v>35</v>
      </c>
      <c r="G252" s="9" t="s">
        <v>35</v>
      </c>
      <c r="H252" s="9" t="s">
        <v>82</v>
      </c>
      <c r="I252" s="5" t="str">
        <f t="shared" si="15"/>
        <v>2017-01-01</v>
      </c>
      <c r="J252" s="9" t="s">
        <v>68</v>
      </c>
      <c r="M252" s="8" t="s">
        <v>38</v>
      </c>
      <c r="N252" s="8">
        <v>4</v>
      </c>
      <c r="O252" s="8">
        <v>8</v>
      </c>
      <c r="P252" t="str">
        <f t="shared" si="16"/>
        <v>Em.4</v>
      </c>
      <c r="Q252" s="8" t="str">
        <f t="shared" si="17"/>
        <v>Em.4.8</v>
      </c>
      <c r="R252" s="9" t="s">
        <v>83</v>
      </c>
      <c r="S252" s="58">
        <v>12</v>
      </c>
      <c r="U252" s="9" t="s">
        <v>784</v>
      </c>
      <c r="V252" s="111">
        <f t="shared" si="19"/>
        <v>12</v>
      </c>
      <c r="W252" s="9" t="s">
        <v>784</v>
      </c>
      <c r="X252" s="9" t="s">
        <v>40</v>
      </c>
      <c r="Y252" s="9">
        <v>4</v>
      </c>
      <c r="AA252" s="9" t="s">
        <v>41</v>
      </c>
      <c r="AB252" s="9" t="s">
        <v>730</v>
      </c>
      <c r="AD252" s="9"/>
      <c r="AE252" s="8" t="s">
        <v>320</v>
      </c>
      <c r="AF252" s="8" t="s">
        <v>320</v>
      </c>
      <c r="AG252" s="21"/>
    </row>
    <row r="253" spans="1:33" s="8" customFormat="1" ht="13.25" customHeight="1" x14ac:dyDescent="0.15">
      <c r="A253" s="9" t="s">
        <v>31</v>
      </c>
      <c r="B253" s="9" t="s">
        <v>30</v>
      </c>
      <c r="C253" s="9" t="s">
        <v>32</v>
      </c>
      <c r="D253" s="9" t="s">
        <v>33</v>
      </c>
      <c r="E253" s="9" t="s">
        <v>34</v>
      </c>
      <c r="F253" s="9" t="s">
        <v>35</v>
      </c>
      <c r="G253" s="9" t="s">
        <v>35</v>
      </c>
      <c r="H253" s="9" t="s">
        <v>71</v>
      </c>
      <c r="I253" s="5" t="str">
        <f t="shared" si="15"/>
        <v>2017-01-01</v>
      </c>
      <c r="J253" s="9" t="s">
        <v>68</v>
      </c>
      <c r="M253" s="8" t="s">
        <v>38</v>
      </c>
      <c r="N253" s="8">
        <v>4</v>
      </c>
      <c r="O253" s="8">
        <v>8</v>
      </c>
      <c r="P253" t="str">
        <f t="shared" si="16"/>
        <v>Em.4</v>
      </c>
      <c r="Q253" s="8" t="str">
        <f t="shared" si="17"/>
        <v>Em.4.8</v>
      </c>
      <c r="R253" s="9" t="s">
        <v>75</v>
      </c>
      <c r="S253" s="58">
        <v>27</v>
      </c>
      <c r="U253" s="9" t="s">
        <v>784</v>
      </c>
      <c r="V253" s="111">
        <f t="shared" si="19"/>
        <v>27</v>
      </c>
      <c r="W253" s="9" t="s">
        <v>784</v>
      </c>
      <c r="X253" s="9" t="s">
        <v>40</v>
      </c>
      <c r="Y253" s="9">
        <v>4</v>
      </c>
      <c r="AA253" s="9" t="s">
        <v>41</v>
      </c>
      <c r="AB253" s="9" t="s">
        <v>730</v>
      </c>
      <c r="AD253" s="9"/>
      <c r="AE253" s="8" t="s">
        <v>320</v>
      </c>
      <c r="AF253" s="8" t="s">
        <v>320</v>
      </c>
      <c r="AG253" s="21"/>
    </row>
    <row r="254" spans="1:33" s="8" customFormat="1" ht="13.25" customHeight="1" x14ac:dyDescent="0.15">
      <c r="A254" s="9" t="s">
        <v>31</v>
      </c>
      <c r="B254" s="9" t="s">
        <v>30</v>
      </c>
      <c r="C254" s="9" t="s">
        <v>32</v>
      </c>
      <c r="D254" s="9" t="s">
        <v>33</v>
      </c>
      <c r="E254" s="9" t="s">
        <v>34</v>
      </c>
      <c r="F254" s="9" t="s">
        <v>35</v>
      </c>
      <c r="G254" s="9" t="s">
        <v>35</v>
      </c>
      <c r="H254" s="9" t="s">
        <v>71</v>
      </c>
      <c r="I254" s="5" t="str">
        <f t="shared" si="15"/>
        <v>2017-01-01</v>
      </c>
      <c r="J254" s="9" t="s">
        <v>68</v>
      </c>
      <c r="M254" s="8" t="s">
        <v>38</v>
      </c>
      <c r="N254" s="8">
        <v>4</v>
      </c>
      <c r="O254" s="8">
        <v>9</v>
      </c>
      <c r="P254" t="str">
        <f t="shared" si="16"/>
        <v>Em.4</v>
      </c>
      <c r="Q254" s="8" t="str">
        <f t="shared" si="17"/>
        <v>Em.4.9</v>
      </c>
      <c r="R254" s="9" t="s">
        <v>85</v>
      </c>
      <c r="S254" s="58">
        <v>186</v>
      </c>
      <c r="U254" s="9" t="s">
        <v>784</v>
      </c>
      <c r="V254" s="111">
        <f t="shared" si="19"/>
        <v>186</v>
      </c>
      <c r="W254" s="9" t="s">
        <v>784</v>
      </c>
      <c r="X254" s="9" t="s">
        <v>40</v>
      </c>
      <c r="Y254" s="9">
        <v>4</v>
      </c>
      <c r="AA254" s="9" t="s">
        <v>41</v>
      </c>
      <c r="AB254" s="9" t="s">
        <v>730</v>
      </c>
      <c r="AD254" s="9"/>
      <c r="AE254" s="8" t="s">
        <v>320</v>
      </c>
      <c r="AF254" s="8" t="s">
        <v>320</v>
      </c>
      <c r="AG254" s="21"/>
    </row>
    <row r="255" spans="1:33" s="8" customFormat="1" ht="13.25" customHeight="1" x14ac:dyDescent="0.15">
      <c r="A255" s="9" t="s">
        <v>31</v>
      </c>
      <c r="B255" s="9" t="s">
        <v>30</v>
      </c>
      <c r="C255" s="9" t="s">
        <v>32</v>
      </c>
      <c r="D255" s="9" t="s">
        <v>33</v>
      </c>
      <c r="E255" s="9" t="s">
        <v>34</v>
      </c>
      <c r="F255" s="9" t="s">
        <v>35</v>
      </c>
      <c r="G255" s="9" t="s">
        <v>35</v>
      </c>
      <c r="H255" s="9" t="s">
        <v>76</v>
      </c>
      <c r="I255" s="5" t="str">
        <f t="shared" si="15"/>
        <v>2017-01-01</v>
      </c>
      <c r="J255" s="9" t="s">
        <v>68</v>
      </c>
      <c r="M255" s="8" t="s">
        <v>38</v>
      </c>
      <c r="N255" s="8">
        <v>7</v>
      </c>
      <c r="O255" s="8">
        <v>1</v>
      </c>
      <c r="P255" t="str">
        <f t="shared" si="16"/>
        <v>Em.7</v>
      </c>
      <c r="Q255" s="8" t="str">
        <f t="shared" si="17"/>
        <v>Em.7.1</v>
      </c>
      <c r="R255" s="9" t="s">
        <v>97</v>
      </c>
      <c r="S255" s="58">
        <v>439033</v>
      </c>
      <c r="U255" s="9" t="s">
        <v>784</v>
      </c>
      <c r="V255" s="111">
        <f t="shared" si="19"/>
        <v>439033</v>
      </c>
      <c r="W255" s="9" t="s">
        <v>784</v>
      </c>
      <c r="X255" s="9" t="s">
        <v>40</v>
      </c>
      <c r="Y255" s="9">
        <v>4</v>
      </c>
      <c r="AA255" s="9" t="s">
        <v>41</v>
      </c>
      <c r="AB255" s="9" t="s">
        <v>730</v>
      </c>
      <c r="AD255" s="9"/>
      <c r="AE255" s="8" t="s">
        <v>381</v>
      </c>
      <c r="AF255" s="8" t="s">
        <v>382</v>
      </c>
      <c r="AG255" s="80"/>
    </row>
    <row r="256" spans="1:33" s="8" customFormat="1" ht="13.25" customHeight="1" x14ac:dyDescent="0.15">
      <c r="A256" s="9" t="s">
        <v>31</v>
      </c>
      <c r="B256" s="9" t="s">
        <v>30</v>
      </c>
      <c r="C256" s="9" t="s">
        <v>32</v>
      </c>
      <c r="D256" s="9" t="s">
        <v>33</v>
      </c>
      <c r="E256" s="9" t="s">
        <v>34</v>
      </c>
      <c r="F256" s="9" t="s">
        <v>35</v>
      </c>
      <c r="G256" s="9" t="s">
        <v>35</v>
      </c>
      <c r="H256" s="9" t="s">
        <v>78</v>
      </c>
      <c r="I256" s="5" t="str">
        <f t="shared" si="15"/>
        <v>2017-01-01</v>
      </c>
      <c r="J256" s="9" t="s">
        <v>68</v>
      </c>
      <c r="M256" s="8" t="s">
        <v>38</v>
      </c>
      <c r="N256" s="8">
        <v>7</v>
      </c>
      <c r="O256" s="8">
        <v>1</v>
      </c>
      <c r="P256" t="str">
        <f t="shared" si="16"/>
        <v>Em.7</v>
      </c>
      <c r="Q256" s="8" t="str">
        <f t="shared" si="17"/>
        <v>Em.7.1</v>
      </c>
      <c r="R256" s="9" t="s">
        <v>98</v>
      </c>
      <c r="S256" s="58">
        <v>399061</v>
      </c>
      <c r="U256" s="9" t="s">
        <v>784</v>
      </c>
      <c r="V256" s="111">
        <f t="shared" si="19"/>
        <v>399061</v>
      </c>
      <c r="W256" s="9" t="s">
        <v>784</v>
      </c>
      <c r="X256" s="9" t="s">
        <v>40</v>
      </c>
      <c r="Y256" s="9">
        <v>4</v>
      </c>
      <c r="AA256" s="9" t="s">
        <v>41</v>
      </c>
      <c r="AB256" s="9" t="s">
        <v>730</v>
      </c>
      <c r="AD256" s="9"/>
      <c r="AE256" s="8" t="s">
        <v>381</v>
      </c>
      <c r="AF256" s="8" t="s">
        <v>382</v>
      </c>
      <c r="AG256" s="81"/>
    </row>
    <row r="257" spans="1:33" s="8" customFormat="1" ht="13.25" customHeight="1" x14ac:dyDescent="0.15">
      <c r="A257" s="9" t="s">
        <v>31</v>
      </c>
      <c r="B257" s="9" t="s">
        <v>30</v>
      </c>
      <c r="C257" s="9" t="s">
        <v>32</v>
      </c>
      <c r="D257" s="9" t="s">
        <v>33</v>
      </c>
      <c r="E257" s="9" t="s">
        <v>34</v>
      </c>
      <c r="F257" s="9" t="s">
        <v>35</v>
      </c>
      <c r="G257" s="9" t="s">
        <v>35</v>
      </c>
      <c r="H257" s="9" t="s">
        <v>80</v>
      </c>
      <c r="I257" s="5" t="str">
        <f t="shared" si="15"/>
        <v>2017-01-01</v>
      </c>
      <c r="J257" s="9" t="s">
        <v>68</v>
      </c>
      <c r="M257" s="8" t="s">
        <v>38</v>
      </c>
      <c r="N257" s="8">
        <v>7</v>
      </c>
      <c r="O257" s="8">
        <v>1</v>
      </c>
      <c r="P257" t="str">
        <f t="shared" si="16"/>
        <v>Em.7</v>
      </c>
      <c r="Q257" s="8" t="str">
        <f t="shared" si="17"/>
        <v>Em.7.1</v>
      </c>
      <c r="R257" s="9" t="s">
        <v>99</v>
      </c>
      <c r="S257" s="58">
        <v>21012</v>
      </c>
      <c r="U257" s="9" t="s">
        <v>784</v>
      </c>
      <c r="V257" s="111">
        <f t="shared" si="19"/>
        <v>21012</v>
      </c>
      <c r="W257" s="9" t="s">
        <v>784</v>
      </c>
      <c r="X257" s="9" t="s">
        <v>40</v>
      </c>
      <c r="Y257" s="9">
        <v>4</v>
      </c>
      <c r="AA257" s="9" t="s">
        <v>41</v>
      </c>
      <c r="AB257" s="9" t="s">
        <v>730</v>
      </c>
      <c r="AD257" s="9"/>
      <c r="AE257" s="8" t="s">
        <v>381</v>
      </c>
      <c r="AF257" s="8" t="s">
        <v>382</v>
      </c>
      <c r="AG257" s="21"/>
    </row>
    <row r="258" spans="1:33" s="8" customFormat="1" ht="13.25" customHeight="1" x14ac:dyDescent="0.15">
      <c r="A258" s="9" t="s">
        <v>31</v>
      </c>
      <c r="B258" s="9" t="s">
        <v>30</v>
      </c>
      <c r="C258" s="9" t="s">
        <v>32</v>
      </c>
      <c r="D258" s="9" t="s">
        <v>33</v>
      </c>
      <c r="E258" s="9" t="s">
        <v>34</v>
      </c>
      <c r="F258" s="9" t="s">
        <v>35</v>
      </c>
      <c r="G258" s="9" t="s">
        <v>35</v>
      </c>
      <c r="H258" s="9" t="s">
        <v>95</v>
      </c>
      <c r="I258" s="5" t="str">
        <f t="shared" ref="I258:I321" si="20">_xlfn.CONCAT(SUBSTITUTE(J258,"FY","20"),"-01-01")</f>
        <v>2017-01-01</v>
      </c>
      <c r="J258" s="9" t="s">
        <v>68</v>
      </c>
      <c r="M258" s="8" t="s">
        <v>38</v>
      </c>
      <c r="N258" s="8">
        <v>7</v>
      </c>
      <c r="O258" s="8">
        <v>1</v>
      </c>
      <c r="P258" t="str">
        <f t="shared" ref="P258:P321" si="21">_xlfn.CONCAT(M258,".",N258)</f>
        <v>Em.7</v>
      </c>
      <c r="Q258" s="8" t="str">
        <f t="shared" ref="Q258:Q321" si="22">_xlfn.CONCAT(M258,".",N258,".",O258)</f>
        <v>Em.7.1</v>
      </c>
      <c r="R258" s="9" t="s">
        <v>100</v>
      </c>
      <c r="S258" s="58">
        <v>1832773</v>
      </c>
      <c r="U258" s="9" t="s">
        <v>784</v>
      </c>
      <c r="V258" s="111">
        <f t="shared" si="19"/>
        <v>1832773</v>
      </c>
      <c r="W258" s="9" t="s">
        <v>784</v>
      </c>
      <c r="X258" s="9" t="s">
        <v>40</v>
      </c>
      <c r="Y258" s="9">
        <v>4</v>
      </c>
      <c r="AA258" s="9" t="s">
        <v>41</v>
      </c>
      <c r="AB258" s="9" t="s">
        <v>730</v>
      </c>
      <c r="AD258" s="9"/>
      <c r="AE258" s="8" t="s">
        <v>381</v>
      </c>
      <c r="AF258" s="8" t="s">
        <v>382</v>
      </c>
      <c r="AG258" s="82"/>
    </row>
    <row r="259" spans="1:33" s="8" customFormat="1" ht="13.25" customHeight="1" x14ac:dyDescent="0.15">
      <c r="A259" s="9" t="s">
        <v>31</v>
      </c>
      <c r="B259" s="9" t="s">
        <v>30</v>
      </c>
      <c r="C259" s="9" t="s">
        <v>32</v>
      </c>
      <c r="D259" s="9" t="s">
        <v>33</v>
      </c>
      <c r="E259" s="9" t="s">
        <v>34</v>
      </c>
      <c r="F259" s="9" t="s">
        <v>35</v>
      </c>
      <c r="G259" s="9" t="s">
        <v>35</v>
      </c>
      <c r="I259" s="5" t="str">
        <f t="shared" si="20"/>
        <v>2017-01-01</v>
      </c>
      <c r="J259" s="9" t="s">
        <v>68</v>
      </c>
      <c r="M259" s="8" t="s">
        <v>38</v>
      </c>
      <c r="N259" s="8">
        <v>7</v>
      </c>
      <c r="O259" s="8">
        <v>1</v>
      </c>
      <c r="P259" t="str">
        <f t="shared" si="21"/>
        <v>Em.7</v>
      </c>
      <c r="Q259" s="8" t="str">
        <f t="shared" si="22"/>
        <v>Em.7.1</v>
      </c>
      <c r="R259" s="9" t="s">
        <v>43</v>
      </c>
      <c r="S259" s="58">
        <v>2691879</v>
      </c>
      <c r="U259" s="9" t="s">
        <v>39</v>
      </c>
      <c r="V259" s="112">
        <f t="shared" si="19"/>
        <v>2691879</v>
      </c>
      <c r="W259" s="9" t="s">
        <v>39</v>
      </c>
      <c r="X259" s="9" t="s">
        <v>40</v>
      </c>
      <c r="Y259" s="9">
        <v>1</v>
      </c>
      <c r="AA259" s="9" t="s">
        <v>41</v>
      </c>
      <c r="AB259" s="9" t="s">
        <v>730</v>
      </c>
      <c r="AD259" s="9"/>
      <c r="AE259" s="8" t="s">
        <v>381</v>
      </c>
      <c r="AF259" s="8" t="s">
        <v>382</v>
      </c>
      <c r="AG259" s="82"/>
    </row>
    <row r="260" spans="1:33" s="8" customFormat="1" ht="13.25" customHeight="1" x14ac:dyDescent="0.15">
      <c r="A260" s="9" t="s">
        <v>31</v>
      </c>
      <c r="B260" s="9" t="s">
        <v>30</v>
      </c>
      <c r="C260" s="9" t="s">
        <v>32</v>
      </c>
      <c r="D260" s="9" t="s">
        <v>33</v>
      </c>
      <c r="E260" s="9" t="s">
        <v>34</v>
      </c>
      <c r="F260" s="9" t="s">
        <v>35</v>
      </c>
      <c r="G260" s="9" t="s">
        <v>35</v>
      </c>
      <c r="H260" s="9" t="s">
        <v>76</v>
      </c>
      <c r="I260" s="5" t="str">
        <f t="shared" si="20"/>
        <v>2017-01-01</v>
      </c>
      <c r="J260" s="9" t="s">
        <v>68</v>
      </c>
      <c r="M260" s="8" t="s">
        <v>38</v>
      </c>
      <c r="N260" s="8">
        <v>7</v>
      </c>
      <c r="O260" s="8">
        <v>2</v>
      </c>
      <c r="P260" t="str">
        <f t="shared" si="21"/>
        <v>Em.7</v>
      </c>
      <c r="Q260" s="8" t="str">
        <f t="shared" si="22"/>
        <v>Em.7.2</v>
      </c>
      <c r="R260" s="9" t="s">
        <v>101</v>
      </c>
      <c r="S260" s="58">
        <v>121930</v>
      </c>
      <c r="U260" s="9" t="s">
        <v>784</v>
      </c>
      <c r="V260" s="111">
        <f t="shared" si="19"/>
        <v>121930</v>
      </c>
      <c r="W260" s="9" t="s">
        <v>784</v>
      </c>
      <c r="X260" s="9" t="s">
        <v>40</v>
      </c>
      <c r="Y260" s="9">
        <v>4</v>
      </c>
      <c r="AA260" s="9" t="s">
        <v>41</v>
      </c>
      <c r="AB260" s="9" t="s">
        <v>730</v>
      </c>
      <c r="AD260" s="9"/>
      <c r="AE260" s="8" t="s">
        <v>381</v>
      </c>
      <c r="AF260" s="8" t="s">
        <v>385</v>
      </c>
      <c r="AG260" s="81"/>
    </row>
    <row r="261" spans="1:33" s="8" customFormat="1" ht="13.25" customHeight="1" x14ac:dyDescent="0.15">
      <c r="A261" s="9" t="s">
        <v>31</v>
      </c>
      <c r="B261" s="9" t="s">
        <v>30</v>
      </c>
      <c r="C261" s="9" t="s">
        <v>32</v>
      </c>
      <c r="D261" s="9" t="s">
        <v>33</v>
      </c>
      <c r="E261" s="9" t="s">
        <v>34</v>
      </c>
      <c r="F261" s="9" t="s">
        <v>35</v>
      </c>
      <c r="G261" s="9" t="s">
        <v>35</v>
      </c>
      <c r="H261" s="9" t="s">
        <v>78</v>
      </c>
      <c r="I261" s="5" t="str">
        <f t="shared" si="20"/>
        <v>2017-01-01</v>
      </c>
      <c r="J261" s="9" t="s">
        <v>68</v>
      </c>
      <c r="M261" s="8" t="s">
        <v>38</v>
      </c>
      <c r="N261" s="8">
        <v>7</v>
      </c>
      <c r="O261" s="8">
        <v>2</v>
      </c>
      <c r="P261" t="str">
        <f t="shared" si="21"/>
        <v>Em.7</v>
      </c>
      <c r="Q261" s="8" t="str">
        <f t="shared" si="22"/>
        <v>Em.7.2</v>
      </c>
      <c r="R261" s="9" t="s">
        <v>102</v>
      </c>
      <c r="S261" s="58">
        <v>14460</v>
      </c>
      <c r="U261" s="9" t="s">
        <v>784</v>
      </c>
      <c r="V261" s="111">
        <f t="shared" si="19"/>
        <v>14460</v>
      </c>
      <c r="W261" s="9" t="s">
        <v>784</v>
      </c>
      <c r="X261" s="9" t="s">
        <v>40</v>
      </c>
      <c r="Y261" s="9">
        <v>4</v>
      </c>
      <c r="AA261" s="9" t="s">
        <v>41</v>
      </c>
      <c r="AB261" s="9" t="s">
        <v>730</v>
      </c>
      <c r="AD261" s="9"/>
      <c r="AE261" s="8" t="s">
        <v>381</v>
      </c>
      <c r="AF261" s="8" t="s">
        <v>385</v>
      </c>
      <c r="AG261" s="21"/>
    </row>
    <row r="262" spans="1:33" s="10" customFormat="1" ht="13.25" customHeight="1" x14ac:dyDescent="0.15">
      <c r="A262" s="9" t="s">
        <v>31</v>
      </c>
      <c r="B262" s="9" t="s">
        <v>30</v>
      </c>
      <c r="C262" s="9" t="s">
        <v>32</v>
      </c>
      <c r="D262" s="9" t="s">
        <v>33</v>
      </c>
      <c r="E262" s="9" t="s">
        <v>34</v>
      </c>
      <c r="F262" s="9" t="s">
        <v>35</v>
      </c>
      <c r="G262" s="9" t="s">
        <v>35</v>
      </c>
      <c r="H262" s="9" t="s">
        <v>80</v>
      </c>
      <c r="I262" s="5" t="str">
        <f t="shared" si="20"/>
        <v>2017-01-01</v>
      </c>
      <c r="J262" s="9" t="s">
        <v>68</v>
      </c>
      <c r="K262" s="8"/>
      <c r="L262" s="8"/>
      <c r="M262" s="8" t="s">
        <v>38</v>
      </c>
      <c r="N262" s="8">
        <v>7</v>
      </c>
      <c r="O262" s="8">
        <v>2</v>
      </c>
      <c r="P262" t="str">
        <f t="shared" si="21"/>
        <v>Em.7</v>
      </c>
      <c r="Q262" s="8" t="str">
        <f t="shared" si="22"/>
        <v>Em.7.2</v>
      </c>
      <c r="R262" s="9" t="s">
        <v>103</v>
      </c>
      <c r="S262" s="58">
        <v>2096</v>
      </c>
      <c r="T262" s="8"/>
      <c r="U262" s="9" t="s">
        <v>784</v>
      </c>
      <c r="V262" s="111">
        <f t="shared" si="19"/>
        <v>2096</v>
      </c>
      <c r="W262" s="9" t="s">
        <v>784</v>
      </c>
      <c r="X262" s="9" t="s">
        <v>40</v>
      </c>
      <c r="Y262" s="9">
        <v>4</v>
      </c>
      <c r="Z262" s="8"/>
      <c r="AA262" s="9" t="s">
        <v>41</v>
      </c>
      <c r="AB262" s="9" t="s">
        <v>730</v>
      </c>
      <c r="AC262" s="8"/>
      <c r="AD262" s="9"/>
      <c r="AE262" s="8" t="s">
        <v>381</v>
      </c>
      <c r="AF262" s="8" t="s">
        <v>385</v>
      </c>
      <c r="AG262" s="21"/>
    </row>
    <row r="263" spans="1:33" s="10" customFormat="1" ht="13.25" customHeight="1" x14ac:dyDescent="0.15">
      <c r="A263" s="9" t="s">
        <v>31</v>
      </c>
      <c r="B263" s="9" t="s">
        <v>30</v>
      </c>
      <c r="C263" s="9" t="s">
        <v>32</v>
      </c>
      <c r="D263" s="9" t="s">
        <v>33</v>
      </c>
      <c r="E263" s="9" t="s">
        <v>34</v>
      </c>
      <c r="F263" s="9" t="s">
        <v>35</v>
      </c>
      <c r="G263" s="9" t="s">
        <v>35</v>
      </c>
      <c r="H263" s="9" t="s">
        <v>95</v>
      </c>
      <c r="I263" s="5" t="str">
        <f t="shared" si="20"/>
        <v>2017-01-01</v>
      </c>
      <c r="J263" s="9" t="s">
        <v>68</v>
      </c>
      <c r="K263" s="8"/>
      <c r="L263" s="8"/>
      <c r="M263" s="8" t="s">
        <v>38</v>
      </c>
      <c r="N263" s="8">
        <v>7</v>
      </c>
      <c r="O263" s="8">
        <v>2</v>
      </c>
      <c r="P263" t="str">
        <f t="shared" si="21"/>
        <v>Em.7</v>
      </c>
      <c r="Q263" s="8" t="str">
        <f t="shared" si="22"/>
        <v>Em.7.2</v>
      </c>
      <c r="R263" s="9" t="s">
        <v>104</v>
      </c>
      <c r="S263" s="58">
        <v>623</v>
      </c>
      <c r="T263" s="8"/>
      <c r="U263" s="9" t="s">
        <v>784</v>
      </c>
      <c r="V263" s="111">
        <f t="shared" si="19"/>
        <v>623</v>
      </c>
      <c r="W263" s="9" t="s">
        <v>784</v>
      </c>
      <c r="X263" s="9" t="s">
        <v>40</v>
      </c>
      <c r="Y263" s="9">
        <v>4</v>
      </c>
      <c r="Z263" s="8"/>
      <c r="AA263" s="9" t="s">
        <v>41</v>
      </c>
      <c r="AB263" s="9" t="s">
        <v>730</v>
      </c>
      <c r="AC263" s="8"/>
      <c r="AD263" s="9"/>
      <c r="AE263" s="8" t="s">
        <v>381</v>
      </c>
      <c r="AF263" s="8" t="s">
        <v>385</v>
      </c>
      <c r="AG263" s="21"/>
    </row>
    <row r="264" spans="1:33" s="10" customFormat="1" ht="13.25" customHeight="1" x14ac:dyDescent="0.15">
      <c r="A264" s="9" t="s">
        <v>31</v>
      </c>
      <c r="B264" s="9" t="s">
        <v>30</v>
      </c>
      <c r="C264" s="9" t="s">
        <v>32</v>
      </c>
      <c r="D264" s="9" t="s">
        <v>33</v>
      </c>
      <c r="E264" s="9" t="s">
        <v>34</v>
      </c>
      <c r="F264" s="9" t="s">
        <v>35</v>
      </c>
      <c r="G264" s="9" t="s">
        <v>35</v>
      </c>
      <c r="H264" s="8"/>
      <c r="I264" s="5" t="str">
        <f t="shared" si="20"/>
        <v>2017-01-01</v>
      </c>
      <c r="J264" s="9" t="s">
        <v>68</v>
      </c>
      <c r="K264" s="8"/>
      <c r="L264" s="8"/>
      <c r="M264" s="8" t="s">
        <v>38</v>
      </c>
      <c r="N264" s="8">
        <v>7</v>
      </c>
      <c r="O264" s="8">
        <v>2</v>
      </c>
      <c r="P264" t="str">
        <f t="shared" si="21"/>
        <v>Em.7</v>
      </c>
      <c r="Q264" s="8" t="str">
        <f t="shared" si="22"/>
        <v>Em.7.2</v>
      </c>
      <c r="R264" s="9" t="s">
        <v>45</v>
      </c>
      <c r="S264" s="58">
        <v>139108</v>
      </c>
      <c r="T264" s="8"/>
      <c r="U264" s="9" t="s">
        <v>39</v>
      </c>
      <c r="V264" s="112">
        <f t="shared" si="19"/>
        <v>139108</v>
      </c>
      <c r="W264" s="9" t="s">
        <v>39</v>
      </c>
      <c r="X264" s="9" t="s">
        <v>40</v>
      </c>
      <c r="Y264" s="9">
        <v>1</v>
      </c>
      <c r="Z264" s="9">
        <v>1</v>
      </c>
      <c r="AA264" s="9" t="s">
        <v>41</v>
      </c>
      <c r="AB264" s="9" t="s">
        <v>730</v>
      </c>
      <c r="AC264" s="8"/>
      <c r="AD264" s="9"/>
      <c r="AE264" s="8" t="s">
        <v>381</v>
      </c>
      <c r="AF264" s="8" t="s">
        <v>385</v>
      </c>
      <c r="AG264" s="80"/>
    </row>
    <row r="265" spans="1:33" s="10" customFormat="1" ht="13.25" customHeight="1" x14ac:dyDescent="0.15">
      <c r="A265" s="9" t="s">
        <v>31</v>
      </c>
      <c r="B265" s="9" t="s">
        <v>30</v>
      </c>
      <c r="C265" s="9" t="s">
        <v>32</v>
      </c>
      <c r="D265" s="9" t="s">
        <v>33</v>
      </c>
      <c r="E265" s="9" t="s">
        <v>34</v>
      </c>
      <c r="F265" s="9" t="s">
        <v>35</v>
      </c>
      <c r="G265" s="9" t="s">
        <v>35</v>
      </c>
      <c r="H265" s="9" t="s">
        <v>76</v>
      </c>
      <c r="I265" s="5" t="str">
        <f t="shared" si="20"/>
        <v>2017-01-01</v>
      </c>
      <c r="J265" s="9" t="s">
        <v>68</v>
      </c>
      <c r="K265" s="8"/>
      <c r="L265" s="8"/>
      <c r="M265" s="8" t="s">
        <v>206</v>
      </c>
      <c r="N265" s="8">
        <v>-1</v>
      </c>
      <c r="O265" s="8">
        <v>0</v>
      </c>
      <c r="P265" t="str">
        <f t="shared" si="21"/>
        <v>HOLD OFF.-1</v>
      </c>
      <c r="Q265" s="8" t="str">
        <f t="shared" si="22"/>
        <v>HOLD OFF.-1.0</v>
      </c>
      <c r="R265" s="9" t="s">
        <v>207</v>
      </c>
      <c r="S265" s="58">
        <v>29107</v>
      </c>
      <c r="T265" s="9" t="s">
        <v>165</v>
      </c>
      <c r="U265" s="9" t="s">
        <v>108</v>
      </c>
      <c r="V265" s="111">
        <f t="shared" si="19"/>
        <v>29107</v>
      </c>
      <c r="W265" s="9" t="s">
        <v>108</v>
      </c>
      <c r="X265" s="9" t="s">
        <v>40</v>
      </c>
      <c r="Y265" s="9">
        <v>6</v>
      </c>
      <c r="Z265" s="9">
        <v>12</v>
      </c>
      <c r="AA265" s="9" t="s">
        <v>41</v>
      </c>
      <c r="AB265" s="9" t="s">
        <v>730</v>
      </c>
      <c r="AC265" s="8"/>
      <c r="AD265" s="9"/>
      <c r="AE265" s="8" t="e">
        <v>#N/A</v>
      </c>
      <c r="AF265" s="8" t="e">
        <v>#N/A</v>
      </c>
      <c r="AG265" s="21"/>
    </row>
    <row r="266" spans="1:33" s="10" customFormat="1" ht="13.25" customHeight="1" x14ac:dyDescent="0.15">
      <c r="A266" s="9" t="s">
        <v>31</v>
      </c>
      <c r="B266" s="9" t="s">
        <v>30</v>
      </c>
      <c r="C266" s="9" t="s">
        <v>32</v>
      </c>
      <c r="D266" s="9" t="s">
        <v>33</v>
      </c>
      <c r="E266" s="9" t="s">
        <v>34</v>
      </c>
      <c r="F266" s="9" t="s">
        <v>35</v>
      </c>
      <c r="G266" s="9" t="s">
        <v>35</v>
      </c>
      <c r="H266" s="9" t="s">
        <v>78</v>
      </c>
      <c r="I266" s="5" t="str">
        <f t="shared" si="20"/>
        <v>2017-01-01</v>
      </c>
      <c r="J266" s="9" t="s">
        <v>68</v>
      </c>
      <c r="K266" s="8"/>
      <c r="L266" s="8"/>
      <c r="M266" s="8" t="s">
        <v>206</v>
      </c>
      <c r="N266" s="8">
        <v>-1</v>
      </c>
      <c r="O266" s="8">
        <v>0</v>
      </c>
      <c r="P266" t="str">
        <f t="shared" si="21"/>
        <v>HOLD OFF.-1</v>
      </c>
      <c r="Q266" s="8" t="str">
        <f t="shared" si="22"/>
        <v>HOLD OFF.-1.0</v>
      </c>
      <c r="R266" s="9" t="s">
        <v>208</v>
      </c>
      <c r="S266" s="58">
        <v>182086</v>
      </c>
      <c r="T266" s="9" t="s">
        <v>165</v>
      </c>
      <c r="U266" s="9" t="s">
        <v>108</v>
      </c>
      <c r="V266" s="111">
        <f t="shared" si="19"/>
        <v>182086</v>
      </c>
      <c r="W266" s="9" t="s">
        <v>108</v>
      </c>
      <c r="X266" s="9" t="s">
        <v>40</v>
      </c>
      <c r="Y266" s="9">
        <v>6</v>
      </c>
      <c r="Z266" s="9">
        <v>12</v>
      </c>
      <c r="AA266" s="9" t="s">
        <v>41</v>
      </c>
      <c r="AB266" s="9" t="s">
        <v>730</v>
      </c>
      <c r="AC266" s="8"/>
      <c r="AD266" s="9"/>
      <c r="AE266" s="8" t="e">
        <v>#N/A</v>
      </c>
      <c r="AF266" s="8" t="e">
        <v>#N/A</v>
      </c>
      <c r="AG266" s="80"/>
    </row>
    <row r="267" spans="1:33" s="10" customFormat="1" ht="13.25" customHeight="1" x14ac:dyDescent="0.15">
      <c r="A267" s="9" t="s">
        <v>31</v>
      </c>
      <c r="B267" s="9" t="s">
        <v>30</v>
      </c>
      <c r="C267" s="9" t="s">
        <v>32</v>
      </c>
      <c r="D267" s="9" t="s">
        <v>33</v>
      </c>
      <c r="E267" s="9" t="s">
        <v>34</v>
      </c>
      <c r="F267" s="9" t="s">
        <v>35</v>
      </c>
      <c r="G267" s="9" t="s">
        <v>35</v>
      </c>
      <c r="H267" s="9" t="s">
        <v>80</v>
      </c>
      <c r="I267" s="5" t="str">
        <f t="shared" si="20"/>
        <v>2017-01-01</v>
      </c>
      <c r="J267" s="9" t="s">
        <v>68</v>
      </c>
      <c r="K267" s="8"/>
      <c r="L267" s="8"/>
      <c r="M267" s="8" t="s">
        <v>206</v>
      </c>
      <c r="N267" s="8">
        <v>-1</v>
      </c>
      <c r="O267" s="8">
        <v>0</v>
      </c>
      <c r="P267" t="str">
        <f t="shared" si="21"/>
        <v>HOLD OFF.-1</v>
      </c>
      <c r="Q267" s="8" t="str">
        <f t="shared" si="22"/>
        <v>HOLD OFF.-1.0</v>
      </c>
      <c r="R267" s="9" t="s">
        <v>209</v>
      </c>
      <c r="S267" s="58">
        <v>13202</v>
      </c>
      <c r="T267" s="9" t="s">
        <v>165</v>
      </c>
      <c r="U267" s="9" t="s">
        <v>108</v>
      </c>
      <c r="V267" s="111">
        <f t="shared" si="19"/>
        <v>13202</v>
      </c>
      <c r="W267" s="9" t="s">
        <v>108</v>
      </c>
      <c r="X267" s="9" t="s">
        <v>40</v>
      </c>
      <c r="Y267" s="9">
        <v>6</v>
      </c>
      <c r="Z267" s="9">
        <v>12</v>
      </c>
      <c r="AA267" s="9" t="s">
        <v>41</v>
      </c>
      <c r="AB267" s="9" t="s">
        <v>730</v>
      </c>
      <c r="AC267" s="8"/>
      <c r="AD267" s="9"/>
      <c r="AE267" s="8" t="e">
        <v>#N/A</v>
      </c>
      <c r="AF267" s="8" t="e">
        <v>#N/A</v>
      </c>
      <c r="AG267" s="21"/>
    </row>
    <row r="268" spans="1:33" s="10" customFormat="1" ht="13.25" customHeight="1" x14ac:dyDescent="0.15">
      <c r="A268" s="9" t="s">
        <v>31</v>
      </c>
      <c r="B268" s="9" t="s">
        <v>30</v>
      </c>
      <c r="C268" s="9" t="s">
        <v>32</v>
      </c>
      <c r="D268" s="9" t="s">
        <v>33</v>
      </c>
      <c r="E268" s="9" t="s">
        <v>34</v>
      </c>
      <c r="F268" s="9" t="s">
        <v>35</v>
      </c>
      <c r="G268" s="9" t="s">
        <v>35</v>
      </c>
      <c r="H268" s="9" t="s">
        <v>95</v>
      </c>
      <c r="I268" s="5" t="str">
        <f t="shared" si="20"/>
        <v>2017-01-01</v>
      </c>
      <c r="J268" s="9" t="s">
        <v>68</v>
      </c>
      <c r="K268" s="8"/>
      <c r="L268" s="8"/>
      <c r="M268" s="8" t="s">
        <v>206</v>
      </c>
      <c r="N268" s="8">
        <v>-1</v>
      </c>
      <c r="O268" s="8">
        <v>0</v>
      </c>
      <c r="P268" t="str">
        <f t="shared" si="21"/>
        <v>HOLD OFF.-1</v>
      </c>
      <c r="Q268" s="8" t="str">
        <f t="shared" si="22"/>
        <v>HOLD OFF.-1.0</v>
      </c>
      <c r="R268" s="9" t="s">
        <v>210</v>
      </c>
      <c r="S268" s="58">
        <v>150069</v>
      </c>
      <c r="T268" s="9" t="s">
        <v>165</v>
      </c>
      <c r="U268" s="9" t="s">
        <v>108</v>
      </c>
      <c r="V268" s="111">
        <f t="shared" si="19"/>
        <v>150069</v>
      </c>
      <c r="W268" s="9" t="s">
        <v>108</v>
      </c>
      <c r="X268" s="9" t="s">
        <v>40</v>
      </c>
      <c r="Y268" s="9">
        <v>6</v>
      </c>
      <c r="Z268" s="9">
        <v>12</v>
      </c>
      <c r="AA268" s="9" t="s">
        <v>41</v>
      </c>
      <c r="AB268" s="9" t="s">
        <v>730</v>
      </c>
      <c r="AC268" s="8"/>
      <c r="AD268" s="9"/>
      <c r="AE268" s="8" t="e">
        <v>#N/A</v>
      </c>
      <c r="AF268" s="8" t="e">
        <v>#N/A</v>
      </c>
      <c r="AG268" s="80"/>
    </row>
    <row r="269" spans="1:33" s="10" customFormat="1" ht="13.25" customHeight="1" x14ac:dyDescent="0.15">
      <c r="A269" s="9" t="s">
        <v>31</v>
      </c>
      <c r="B269" s="9" t="s">
        <v>30</v>
      </c>
      <c r="C269" s="9" t="s">
        <v>32</v>
      </c>
      <c r="D269" s="9" t="s">
        <v>33</v>
      </c>
      <c r="E269" s="9" t="s">
        <v>34</v>
      </c>
      <c r="F269" s="9" t="s">
        <v>35</v>
      </c>
      <c r="G269" s="9" t="s">
        <v>35</v>
      </c>
      <c r="H269" s="9" t="s">
        <v>71</v>
      </c>
      <c r="I269" s="5" t="str">
        <f t="shared" si="20"/>
        <v>2017-01-01</v>
      </c>
      <c r="J269" s="9" t="s">
        <v>68</v>
      </c>
      <c r="K269" s="8"/>
      <c r="L269" s="8"/>
      <c r="M269" s="8" t="s">
        <v>206</v>
      </c>
      <c r="N269" s="8">
        <v>-1</v>
      </c>
      <c r="O269" s="8">
        <v>0</v>
      </c>
      <c r="P269" t="str">
        <f t="shared" si="21"/>
        <v>HOLD OFF.-1</v>
      </c>
      <c r="Q269" s="8" t="str">
        <f t="shared" si="22"/>
        <v>HOLD OFF.-1.0</v>
      </c>
      <c r="R269" s="9" t="s">
        <v>205</v>
      </c>
      <c r="S269" s="58">
        <v>374465</v>
      </c>
      <c r="T269" s="9" t="s">
        <v>165</v>
      </c>
      <c r="U269" s="9" t="s">
        <v>108</v>
      </c>
      <c r="V269" s="111">
        <f t="shared" si="19"/>
        <v>374465</v>
      </c>
      <c r="W269" s="9" t="s">
        <v>108</v>
      </c>
      <c r="X269" s="9" t="s">
        <v>40</v>
      </c>
      <c r="Y269" s="9">
        <v>6</v>
      </c>
      <c r="Z269" s="9">
        <v>12</v>
      </c>
      <c r="AA269" s="9" t="s">
        <v>41</v>
      </c>
      <c r="AB269" s="9" t="s">
        <v>730</v>
      </c>
      <c r="AC269" s="8"/>
      <c r="AD269" s="9"/>
      <c r="AE269" s="8" t="e">
        <v>#N/A</v>
      </c>
      <c r="AF269" s="8" t="e">
        <v>#N/A</v>
      </c>
      <c r="AG269" s="81"/>
    </row>
    <row r="270" spans="1:33" s="10" customFormat="1" ht="13.25" customHeight="1" x14ac:dyDescent="0.15">
      <c r="A270" s="9" t="s">
        <v>31</v>
      </c>
      <c r="B270" s="9" t="s">
        <v>30</v>
      </c>
      <c r="C270" s="9" t="s">
        <v>32</v>
      </c>
      <c r="D270" s="9" t="s">
        <v>33</v>
      </c>
      <c r="E270" s="9" t="s">
        <v>34</v>
      </c>
      <c r="F270" s="9" t="s">
        <v>35</v>
      </c>
      <c r="G270" s="9" t="s">
        <v>35</v>
      </c>
      <c r="H270" s="8"/>
      <c r="I270" s="5" t="str">
        <f t="shared" si="20"/>
        <v>2017-01-01</v>
      </c>
      <c r="J270" s="9" t="s">
        <v>68</v>
      </c>
      <c r="K270" s="8"/>
      <c r="L270" s="8"/>
      <c r="M270" s="8" t="s">
        <v>206</v>
      </c>
      <c r="N270" s="8">
        <v>-1</v>
      </c>
      <c r="O270" s="8">
        <v>0</v>
      </c>
      <c r="P270" t="str">
        <f t="shared" si="21"/>
        <v>HOLD OFF.-1</v>
      </c>
      <c r="Q270" s="8" t="str">
        <f t="shared" si="22"/>
        <v>HOLD OFF.-1.0</v>
      </c>
      <c r="R270" s="9" t="s">
        <v>216</v>
      </c>
      <c r="S270" s="58">
        <v>30121</v>
      </c>
      <c r="T270" s="9" t="s">
        <v>165</v>
      </c>
      <c r="U270" s="9" t="s">
        <v>108</v>
      </c>
      <c r="V270" s="111">
        <f t="shared" si="19"/>
        <v>30121</v>
      </c>
      <c r="W270" s="9" t="s">
        <v>108</v>
      </c>
      <c r="X270" s="9" t="s">
        <v>40</v>
      </c>
      <c r="Y270" s="9">
        <v>6</v>
      </c>
      <c r="Z270" s="9">
        <v>12</v>
      </c>
      <c r="AA270" s="9" t="s">
        <v>41</v>
      </c>
      <c r="AB270" s="9" t="s">
        <v>730</v>
      </c>
      <c r="AC270" s="8"/>
      <c r="AD270" s="9"/>
      <c r="AE270" s="8" t="e">
        <v>#N/A</v>
      </c>
      <c r="AF270" s="8" t="e">
        <v>#N/A</v>
      </c>
      <c r="AG270" s="21"/>
    </row>
    <row r="271" spans="1:33" s="10" customFormat="1" ht="13.25" customHeight="1" x14ac:dyDescent="0.15">
      <c r="A271" s="9" t="s">
        <v>31</v>
      </c>
      <c r="B271" s="9" t="s">
        <v>30</v>
      </c>
      <c r="C271" s="9" t="s">
        <v>32</v>
      </c>
      <c r="D271" s="9" t="s">
        <v>33</v>
      </c>
      <c r="E271" s="9" t="s">
        <v>34</v>
      </c>
      <c r="F271" s="9" t="s">
        <v>35</v>
      </c>
      <c r="G271" s="9" t="s">
        <v>35</v>
      </c>
      <c r="H271" s="8"/>
      <c r="I271" s="5" t="str">
        <f t="shared" si="20"/>
        <v>2017-01-01</v>
      </c>
      <c r="J271" s="9" t="s">
        <v>68</v>
      </c>
      <c r="K271" s="8"/>
      <c r="L271" s="8"/>
      <c r="M271" s="8" t="s">
        <v>206</v>
      </c>
      <c r="N271" s="8">
        <v>-1</v>
      </c>
      <c r="O271" s="8">
        <v>0</v>
      </c>
      <c r="P271" t="str">
        <f t="shared" si="21"/>
        <v>HOLD OFF.-1</v>
      </c>
      <c r="Q271" s="8" t="str">
        <f t="shared" si="22"/>
        <v>HOLD OFF.-1.0</v>
      </c>
      <c r="R271" s="9" t="s">
        <v>211</v>
      </c>
      <c r="S271" s="58">
        <v>0</v>
      </c>
      <c r="T271" s="9" t="s">
        <v>165</v>
      </c>
      <c r="U271" s="9" t="s">
        <v>108</v>
      </c>
      <c r="V271" s="111">
        <f t="shared" si="19"/>
        <v>0</v>
      </c>
      <c r="W271" s="9" t="s">
        <v>108</v>
      </c>
      <c r="X271" s="9" t="s">
        <v>40</v>
      </c>
      <c r="Y271" s="9">
        <v>6</v>
      </c>
      <c r="Z271" s="9">
        <v>12</v>
      </c>
      <c r="AA271" s="9" t="s">
        <v>41</v>
      </c>
      <c r="AB271" s="9" t="s">
        <v>730</v>
      </c>
      <c r="AC271" s="8"/>
      <c r="AD271" s="9"/>
      <c r="AE271" s="8" t="e">
        <v>#N/A</v>
      </c>
      <c r="AF271" s="8" t="e">
        <v>#N/A</v>
      </c>
      <c r="AG271" s="21"/>
    </row>
    <row r="272" spans="1:33" s="5" customFormat="1" ht="13.25" customHeight="1" x14ac:dyDescent="0.15">
      <c r="A272" s="9" t="s">
        <v>31</v>
      </c>
      <c r="B272" s="9" t="s">
        <v>30</v>
      </c>
      <c r="C272" s="9" t="s">
        <v>32</v>
      </c>
      <c r="D272" s="9" t="s">
        <v>33</v>
      </c>
      <c r="E272" s="9" t="s">
        <v>34</v>
      </c>
      <c r="F272" s="9" t="s">
        <v>35</v>
      </c>
      <c r="G272" s="9" t="s">
        <v>35</v>
      </c>
      <c r="H272" s="8"/>
      <c r="I272" s="5" t="str">
        <f t="shared" si="20"/>
        <v>2017-01-01</v>
      </c>
      <c r="J272" s="9" t="s">
        <v>68</v>
      </c>
      <c r="K272" s="8"/>
      <c r="L272" s="8"/>
      <c r="M272" s="8" t="s">
        <v>206</v>
      </c>
      <c r="N272" s="8">
        <v>-1</v>
      </c>
      <c r="O272" s="8">
        <v>0</v>
      </c>
      <c r="P272" t="str">
        <f t="shared" si="21"/>
        <v>HOLD OFF.-1</v>
      </c>
      <c r="Q272" s="8" t="str">
        <f t="shared" si="22"/>
        <v>HOLD OFF.-1.0</v>
      </c>
      <c r="R272" s="9" t="s">
        <v>213</v>
      </c>
      <c r="S272" s="58">
        <v>139027</v>
      </c>
      <c r="T272" s="9" t="s">
        <v>165</v>
      </c>
      <c r="U272" s="9" t="s">
        <v>108</v>
      </c>
      <c r="V272" s="111">
        <f t="shared" si="19"/>
        <v>139027</v>
      </c>
      <c r="W272" s="9" t="s">
        <v>108</v>
      </c>
      <c r="X272" s="9" t="s">
        <v>40</v>
      </c>
      <c r="Y272" s="9">
        <v>6</v>
      </c>
      <c r="Z272" s="9">
        <v>12</v>
      </c>
      <c r="AA272" s="9" t="s">
        <v>41</v>
      </c>
      <c r="AB272" s="9" t="s">
        <v>730</v>
      </c>
      <c r="AC272" s="8"/>
      <c r="AD272" s="9"/>
      <c r="AE272" s="8" t="e">
        <v>#N/A</v>
      </c>
      <c r="AF272" s="8" t="e">
        <v>#N/A</v>
      </c>
      <c r="AG272" s="80"/>
    </row>
    <row r="273" spans="1:33" s="5" customFormat="1" ht="13.25" customHeight="1" x14ac:dyDescent="0.15">
      <c r="A273" s="9" t="s">
        <v>31</v>
      </c>
      <c r="B273" s="9" t="s">
        <v>30</v>
      </c>
      <c r="C273" s="9" t="s">
        <v>32</v>
      </c>
      <c r="D273" s="9" t="s">
        <v>33</v>
      </c>
      <c r="E273" s="9" t="s">
        <v>34</v>
      </c>
      <c r="F273" s="9" t="s">
        <v>35</v>
      </c>
      <c r="G273" s="9" t="s">
        <v>35</v>
      </c>
      <c r="H273" s="8"/>
      <c r="I273" s="5" t="str">
        <f t="shared" si="20"/>
        <v>2017-01-01</v>
      </c>
      <c r="J273" s="9" t="s">
        <v>68</v>
      </c>
      <c r="K273" s="8"/>
      <c r="L273" s="8"/>
      <c r="M273" s="8" t="s">
        <v>206</v>
      </c>
      <c r="N273" s="8">
        <v>-1</v>
      </c>
      <c r="O273" s="8">
        <v>0</v>
      </c>
      <c r="P273" t="str">
        <f t="shared" si="21"/>
        <v>HOLD OFF.-1</v>
      </c>
      <c r="Q273" s="8" t="str">
        <f t="shared" si="22"/>
        <v>HOLD OFF.-1.0</v>
      </c>
      <c r="R273" s="9" t="s">
        <v>215</v>
      </c>
      <c r="S273" s="58">
        <v>34679</v>
      </c>
      <c r="T273" s="9" t="s">
        <v>165</v>
      </c>
      <c r="U273" s="9" t="s">
        <v>108</v>
      </c>
      <c r="V273" s="111">
        <f t="shared" si="19"/>
        <v>34679</v>
      </c>
      <c r="W273" s="9" t="s">
        <v>108</v>
      </c>
      <c r="X273" s="9" t="s">
        <v>40</v>
      </c>
      <c r="Y273" s="9">
        <v>6</v>
      </c>
      <c r="Z273" s="9">
        <v>12</v>
      </c>
      <c r="AA273" s="9" t="s">
        <v>41</v>
      </c>
      <c r="AB273" s="9" t="s">
        <v>730</v>
      </c>
      <c r="AC273" s="8"/>
      <c r="AD273" s="9"/>
      <c r="AE273" s="8" t="e">
        <v>#N/A</v>
      </c>
      <c r="AF273" s="8" t="e">
        <v>#N/A</v>
      </c>
      <c r="AG273" s="21"/>
    </row>
    <row r="274" spans="1:33" s="5" customFormat="1" ht="13.25" customHeight="1" x14ac:dyDescent="0.15">
      <c r="A274" s="9" t="s">
        <v>31</v>
      </c>
      <c r="B274" s="9" t="s">
        <v>30</v>
      </c>
      <c r="C274" s="9" t="s">
        <v>32</v>
      </c>
      <c r="D274" s="9" t="s">
        <v>33</v>
      </c>
      <c r="E274" s="9" t="s">
        <v>34</v>
      </c>
      <c r="F274" s="9" t="s">
        <v>35</v>
      </c>
      <c r="G274" s="9" t="s">
        <v>35</v>
      </c>
      <c r="H274" s="8"/>
      <c r="I274" s="5" t="str">
        <f t="shared" si="20"/>
        <v>2017-01-01</v>
      </c>
      <c r="J274" s="9" t="s">
        <v>68</v>
      </c>
      <c r="K274" s="8"/>
      <c r="L274" s="8"/>
      <c r="M274" s="8" t="s">
        <v>206</v>
      </c>
      <c r="N274" s="8">
        <v>-1</v>
      </c>
      <c r="O274" s="8">
        <v>0</v>
      </c>
      <c r="P274" t="str">
        <f t="shared" si="21"/>
        <v>HOLD OFF.-1</v>
      </c>
      <c r="Q274" s="8" t="str">
        <f t="shared" si="22"/>
        <v>HOLD OFF.-1.0</v>
      </c>
      <c r="R274" s="9" t="s">
        <v>217</v>
      </c>
      <c r="S274" s="58">
        <v>19549</v>
      </c>
      <c r="T274" s="9" t="s">
        <v>165</v>
      </c>
      <c r="U274" s="9" t="s">
        <v>108</v>
      </c>
      <c r="V274" s="111">
        <f t="shared" si="19"/>
        <v>19549</v>
      </c>
      <c r="W274" s="9" t="s">
        <v>108</v>
      </c>
      <c r="X274" s="9" t="s">
        <v>40</v>
      </c>
      <c r="Y274" s="9">
        <v>6</v>
      </c>
      <c r="Z274" s="9">
        <v>12</v>
      </c>
      <c r="AA274" s="9" t="s">
        <v>41</v>
      </c>
      <c r="AB274" s="9" t="s">
        <v>730</v>
      </c>
      <c r="AC274" s="8"/>
      <c r="AD274" s="9"/>
      <c r="AE274" s="8" t="e">
        <v>#N/A</v>
      </c>
      <c r="AF274" s="8" t="e">
        <v>#N/A</v>
      </c>
      <c r="AG274" s="21"/>
    </row>
    <row r="275" spans="1:33" s="5" customFormat="1" ht="13.25" customHeight="1" x14ac:dyDescent="0.15">
      <c r="A275" s="9" t="s">
        <v>31</v>
      </c>
      <c r="B275" s="9" t="s">
        <v>30</v>
      </c>
      <c r="C275" s="9" t="s">
        <v>32</v>
      </c>
      <c r="D275" s="9" t="s">
        <v>33</v>
      </c>
      <c r="E275" s="9" t="s">
        <v>34</v>
      </c>
      <c r="F275" s="9" t="s">
        <v>35</v>
      </c>
      <c r="G275" s="9" t="s">
        <v>35</v>
      </c>
      <c r="H275" s="8"/>
      <c r="I275" s="5" t="str">
        <f t="shared" si="20"/>
        <v>2017-01-01</v>
      </c>
      <c r="J275" s="9" t="s">
        <v>68</v>
      </c>
      <c r="K275" s="8"/>
      <c r="L275" s="8"/>
      <c r="M275" s="8" t="s">
        <v>206</v>
      </c>
      <c r="N275" s="8">
        <v>-1</v>
      </c>
      <c r="O275" s="8">
        <v>0</v>
      </c>
      <c r="P275" t="str">
        <f t="shared" si="21"/>
        <v>HOLD OFF.-1</v>
      </c>
      <c r="Q275" s="8" t="str">
        <f t="shared" si="22"/>
        <v>HOLD OFF.-1.0</v>
      </c>
      <c r="R275" s="9" t="s">
        <v>214</v>
      </c>
      <c r="S275" s="58">
        <v>43402</v>
      </c>
      <c r="T275" s="9" t="s">
        <v>165</v>
      </c>
      <c r="U275" s="9" t="s">
        <v>108</v>
      </c>
      <c r="V275" s="111">
        <f t="shared" si="19"/>
        <v>43402</v>
      </c>
      <c r="W275" s="9" t="s">
        <v>108</v>
      </c>
      <c r="X275" s="9" t="s">
        <v>40</v>
      </c>
      <c r="Y275" s="9">
        <v>6</v>
      </c>
      <c r="Z275" s="9">
        <v>12</v>
      </c>
      <c r="AA275" s="9" t="s">
        <v>41</v>
      </c>
      <c r="AB275" s="9" t="s">
        <v>730</v>
      </c>
      <c r="AC275" s="8"/>
      <c r="AD275" s="9"/>
      <c r="AE275" s="8" t="e">
        <v>#N/A</v>
      </c>
      <c r="AF275" s="8" t="e">
        <v>#N/A</v>
      </c>
      <c r="AG275" s="21"/>
    </row>
    <row r="276" spans="1:33" s="5" customFormat="1" ht="13.25" customHeight="1" x14ac:dyDescent="0.15">
      <c r="A276" s="9" t="s">
        <v>31</v>
      </c>
      <c r="B276" s="9" t="s">
        <v>30</v>
      </c>
      <c r="C276" s="9" t="s">
        <v>32</v>
      </c>
      <c r="D276" s="9" t="s">
        <v>33</v>
      </c>
      <c r="E276" s="9" t="s">
        <v>34</v>
      </c>
      <c r="F276" s="9" t="s">
        <v>35</v>
      </c>
      <c r="G276" s="9" t="s">
        <v>35</v>
      </c>
      <c r="H276" s="8"/>
      <c r="I276" s="5" t="str">
        <f t="shared" si="20"/>
        <v>2017-01-01</v>
      </c>
      <c r="J276" s="9" t="s">
        <v>68</v>
      </c>
      <c r="K276" s="8"/>
      <c r="L276" s="8"/>
      <c r="M276" s="8" t="s">
        <v>206</v>
      </c>
      <c r="N276" s="8">
        <v>-1</v>
      </c>
      <c r="O276" s="8">
        <v>0</v>
      </c>
      <c r="P276" t="str">
        <f t="shared" si="21"/>
        <v>HOLD OFF.-1</v>
      </c>
      <c r="Q276" s="8" t="str">
        <f t="shared" si="22"/>
        <v>HOLD OFF.-1.0</v>
      </c>
      <c r="R276" s="9" t="s">
        <v>212</v>
      </c>
      <c r="S276" s="58">
        <v>107687</v>
      </c>
      <c r="T276" s="9" t="s">
        <v>165</v>
      </c>
      <c r="U276" s="9" t="s">
        <v>108</v>
      </c>
      <c r="V276" s="111">
        <f t="shared" si="19"/>
        <v>107687</v>
      </c>
      <c r="W276" s="9" t="s">
        <v>108</v>
      </c>
      <c r="X276" s="9" t="s">
        <v>40</v>
      </c>
      <c r="Y276" s="9">
        <v>6</v>
      </c>
      <c r="Z276" s="9">
        <v>12</v>
      </c>
      <c r="AA276" s="9" t="s">
        <v>41</v>
      </c>
      <c r="AB276" s="9" t="s">
        <v>730</v>
      </c>
      <c r="AC276" s="8"/>
      <c r="AD276" s="9"/>
      <c r="AE276" s="8" t="e">
        <v>#N/A</v>
      </c>
      <c r="AF276" s="8" t="e">
        <v>#N/A</v>
      </c>
      <c r="AG276" s="81"/>
    </row>
    <row r="277" spans="1:33" s="5" customFormat="1" ht="13.25" customHeight="1" x14ac:dyDescent="0.15">
      <c r="A277" s="9" t="s">
        <v>31</v>
      </c>
      <c r="B277" s="9" t="s">
        <v>30</v>
      </c>
      <c r="C277" s="9" t="s">
        <v>32</v>
      </c>
      <c r="D277" s="9" t="s">
        <v>33</v>
      </c>
      <c r="E277" s="9" t="s">
        <v>34</v>
      </c>
      <c r="F277" s="9" t="s">
        <v>35</v>
      </c>
      <c r="G277" s="9" t="s">
        <v>35</v>
      </c>
      <c r="H277" s="8"/>
      <c r="I277" s="5" t="str">
        <f t="shared" si="20"/>
        <v>2017-01-01</v>
      </c>
      <c r="J277" s="9" t="s">
        <v>68</v>
      </c>
      <c r="K277" s="8"/>
      <c r="L277" s="8"/>
      <c r="M277" s="8" t="s">
        <v>206</v>
      </c>
      <c r="N277" s="8">
        <v>-1</v>
      </c>
      <c r="O277" s="8">
        <v>0</v>
      </c>
      <c r="P277" t="str">
        <f t="shared" si="21"/>
        <v>HOLD OFF.-1</v>
      </c>
      <c r="Q277" s="8" t="str">
        <f t="shared" si="22"/>
        <v>HOLD OFF.-1.0</v>
      </c>
      <c r="R277" s="9" t="s">
        <v>218</v>
      </c>
      <c r="S277" s="58">
        <v>510000</v>
      </c>
      <c r="T277" s="8"/>
      <c r="U277" s="9" t="s">
        <v>108</v>
      </c>
      <c r="V277" s="111">
        <f t="shared" si="19"/>
        <v>510000</v>
      </c>
      <c r="W277" s="9" t="s">
        <v>108</v>
      </c>
      <c r="X277" s="9" t="s">
        <v>40</v>
      </c>
      <c r="Y277" s="9">
        <v>6</v>
      </c>
      <c r="Z277" s="9">
        <v>12</v>
      </c>
      <c r="AA277" s="9" t="s">
        <v>41</v>
      </c>
      <c r="AB277" s="9" t="s">
        <v>730</v>
      </c>
      <c r="AC277" s="8"/>
      <c r="AD277" s="9"/>
      <c r="AE277" s="8" t="e">
        <v>#N/A</v>
      </c>
      <c r="AF277" s="8" t="e">
        <v>#N/A</v>
      </c>
      <c r="AG277" s="80"/>
    </row>
    <row r="278" spans="1:33" s="5" customFormat="1" ht="13.25" customHeight="1" x14ac:dyDescent="0.15">
      <c r="A278" s="9" t="s">
        <v>31</v>
      </c>
      <c r="B278" s="9" t="s">
        <v>30</v>
      </c>
      <c r="C278" s="9" t="s">
        <v>32</v>
      </c>
      <c r="D278" s="9" t="s">
        <v>33</v>
      </c>
      <c r="E278" s="9" t="s">
        <v>34</v>
      </c>
      <c r="F278" s="9" t="s">
        <v>35</v>
      </c>
      <c r="G278" s="9" t="s">
        <v>35</v>
      </c>
      <c r="H278" s="8"/>
      <c r="I278" s="5" t="str">
        <f t="shared" si="20"/>
        <v>2017-01-01</v>
      </c>
      <c r="J278" s="9" t="s">
        <v>68</v>
      </c>
      <c r="K278" s="8"/>
      <c r="L278" s="8"/>
      <c r="M278" s="8" t="s">
        <v>123</v>
      </c>
      <c r="N278" s="8">
        <v>-1</v>
      </c>
      <c r="O278" s="8">
        <v>0</v>
      </c>
      <c r="P278" t="str">
        <f t="shared" si="21"/>
        <v>OE.-1</v>
      </c>
      <c r="Q278" s="8" t="str">
        <f t="shared" si="22"/>
        <v>OE.-1.0</v>
      </c>
      <c r="R278" s="9" t="s">
        <v>134</v>
      </c>
      <c r="S278" s="58">
        <v>1376</v>
      </c>
      <c r="T278" s="8"/>
      <c r="U278" s="9" t="s">
        <v>784</v>
      </c>
      <c r="V278" s="111"/>
      <c r="W278" s="9"/>
      <c r="X278" s="9" t="s">
        <v>40</v>
      </c>
      <c r="Y278" s="9">
        <v>2</v>
      </c>
      <c r="Z278" s="9">
        <v>10</v>
      </c>
      <c r="AA278" s="9" t="s">
        <v>41</v>
      </c>
      <c r="AB278" s="9" t="s">
        <v>730</v>
      </c>
      <c r="AC278" s="8"/>
      <c r="AD278" s="9"/>
      <c r="AE278" s="8" t="e">
        <v>#N/A</v>
      </c>
      <c r="AF278" s="8" t="e">
        <v>#N/A</v>
      </c>
      <c r="AG278" s="21"/>
    </row>
    <row r="279" spans="1:33" s="5" customFormat="1" ht="13.25" customHeight="1" x14ac:dyDescent="0.15">
      <c r="A279" s="9" t="s">
        <v>31</v>
      </c>
      <c r="B279" s="9" t="s">
        <v>30</v>
      </c>
      <c r="C279" s="9" t="s">
        <v>32</v>
      </c>
      <c r="D279" s="9" t="s">
        <v>33</v>
      </c>
      <c r="E279" s="9" t="s">
        <v>34</v>
      </c>
      <c r="F279" s="9" t="s">
        <v>35</v>
      </c>
      <c r="G279" s="9" t="s">
        <v>35</v>
      </c>
      <c r="H279" s="8"/>
      <c r="I279" s="5" t="str">
        <f t="shared" si="20"/>
        <v>2017-01-01</v>
      </c>
      <c r="J279" s="9" t="s">
        <v>68</v>
      </c>
      <c r="K279" s="8"/>
      <c r="L279" s="8"/>
      <c r="M279" s="8" t="s">
        <v>123</v>
      </c>
      <c r="N279" s="8">
        <v>1</v>
      </c>
      <c r="O279" s="8">
        <v>1</v>
      </c>
      <c r="P279" t="str">
        <f t="shared" si="21"/>
        <v>OE.1</v>
      </c>
      <c r="Q279" s="8" t="str">
        <f t="shared" si="22"/>
        <v>OE.1.1</v>
      </c>
      <c r="R279" s="9" t="s">
        <v>128</v>
      </c>
      <c r="S279" s="58">
        <v>342</v>
      </c>
      <c r="T279" s="8"/>
      <c r="U279" s="9" t="s">
        <v>784</v>
      </c>
      <c r="V279" s="111"/>
      <c r="W279" s="9"/>
      <c r="X279" s="9" t="s">
        <v>40</v>
      </c>
      <c r="Y279" s="9">
        <v>2</v>
      </c>
      <c r="Z279" s="9">
        <v>10</v>
      </c>
      <c r="AA279" s="9" t="s">
        <v>41</v>
      </c>
      <c r="AB279" s="9" t="s">
        <v>730</v>
      </c>
      <c r="AC279" s="8"/>
      <c r="AD279" s="9"/>
      <c r="AE279" s="8" t="e">
        <v>#N/A</v>
      </c>
      <c r="AF279" s="8" t="e">
        <v>#N/A</v>
      </c>
      <c r="AG279" s="21"/>
    </row>
    <row r="280" spans="1:33" s="5" customFormat="1" ht="13.25" customHeight="1" x14ac:dyDescent="0.15">
      <c r="A280" s="9" t="s">
        <v>31</v>
      </c>
      <c r="B280" s="9" t="s">
        <v>30</v>
      </c>
      <c r="C280" s="9" t="s">
        <v>32</v>
      </c>
      <c r="D280" s="9" t="s">
        <v>33</v>
      </c>
      <c r="E280" s="9" t="s">
        <v>34</v>
      </c>
      <c r="F280" s="9" t="s">
        <v>35</v>
      </c>
      <c r="G280" s="9" t="s">
        <v>35</v>
      </c>
      <c r="H280" s="8"/>
      <c r="I280" s="5" t="str">
        <f t="shared" si="20"/>
        <v>2017-01-01</v>
      </c>
      <c r="J280" s="9" t="s">
        <v>68</v>
      </c>
      <c r="K280" s="8"/>
      <c r="L280" s="8"/>
      <c r="M280" s="8" t="s">
        <v>123</v>
      </c>
      <c r="N280" s="8">
        <v>1</v>
      </c>
      <c r="O280" s="8">
        <v>2</v>
      </c>
      <c r="P280" t="str">
        <f t="shared" si="21"/>
        <v>OE.1</v>
      </c>
      <c r="Q280" s="8" t="str">
        <f t="shared" si="22"/>
        <v>OE.1.2</v>
      </c>
      <c r="R280" s="9" t="s">
        <v>132</v>
      </c>
      <c r="S280" s="58">
        <v>1405</v>
      </c>
      <c r="T280" s="8"/>
      <c r="U280" s="9" t="s">
        <v>784</v>
      </c>
      <c r="V280" s="111"/>
      <c r="W280" s="9"/>
      <c r="X280" s="9" t="s">
        <v>40</v>
      </c>
      <c r="Y280" s="9">
        <v>2</v>
      </c>
      <c r="Z280" s="9">
        <v>10</v>
      </c>
      <c r="AA280" s="9" t="s">
        <v>41</v>
      </c>
      <c r="AB280" s="9" t="s">
        <v>730</v>
      </c>
      <c r="AC280" s="8"/>
      <c r="AD280" s="9"/>
      <c r="AE280" s="8" t="e">
        <v>#N/A</v>
      </c>
      <c r="AF280" s="8" t="e">
        <v>#N/A</v>
      </c>
      <c r="AG280" s="21"/>
    </row>
    <row r="281" spans="1:33" s="5" customFormat="1" ht="13.25" customHeight="1" x14ac:dyDescent="0.15">
      <c r="A281" s="9" t="s">
        <v>31</v>
      </c>
      <c r="B281" s="9" t="s">
        <v>30</v>
      </c>
      <c r="C281" s="9" t="s">
        <v>32</v>
      </c>
      <c r="D281" s="9" t="s">
        <v>33</v>
      </c>
      <c r="E281" s="9" t="s">
        <v>34</v>
      </c>
      <c r="F281" s="9" t="s">
        <v>35</v>
      </c>
      <c r="G281" s="9" t="s">
        <v>35</v>
      </c>
      <c r="H281" s="8"/>
      <c r="I281" s="5" t="str">
        <f t="shared" si="20"/>
        <v>2017-01-01</v>
      </c>
      <c r="J281" s="9" t="s">
        <v>68</v>
      </c>
      <c r="K281" s="8"/>
      <c r="L281" s="8"/>
      <c r="M281" s="8" t="s">
        <v>123</v>
      </c>
      <c r="N281" s="8">
        <v>4</v>
      </c>
      <c r="O281" s="8">
        <v>1</v>
      </c>
      <c r="P281" t="str">
        <f t="shared" si="21"/>
        <v>OE.4</v>
      </c>
      <c r="Q281" s="8" t="str">
        <f t="shared" si="22"/>
        <v>OE.4.1</v>
      </c>
      <c r="R281" s="9" t="s">
        <v>126</v>
      </c>
      <c r="S281" s="58">
        <v>11236</v>
      </c>
      <c r="T281" s="8"/>
      <c r="U281" s="9" t="s">
        <v>784</v>
      </c>
      <c r="V281" s="111"/>
      <c r="W281" s="9"/>
      <c r="X281" s="9" t="s">
        <v>40</v>
      </c>
      <c r="Y281" s="9">
        <v>2</v>
      </c>
      <c r="Z281" s="9">
        <v>10</v>
      </c>
      <c r="AA281" s="9" t="s">
        <v>41</v>
      </c>
      <c r="AB281" s="9" t="s">
        <v>730</v>
      </c>
      <c r="AC281" s="8"/>
      <c r="AD281" s="9"/>
      <c r="AE281" s="8" t="e">
        <v>#N/A</v>
      </c>
      <c r="AF281" s="8" t="e">
        <v>#N/A</v>
      </c>
      <c r="AG281" s="21"/>
    </row>
    <row r="282" spans="1:33" s="5" customFormat="1" ht="13.25" customHeight="1" x14ac:dyDescent="0.15">
      <c r="A282" s="9" t="s">
        <v>31</v>
      </c>
      <c r="B282" s="9" t="s">
        <v>30</v>
      </c>
      <c r="C282" s="9" t="s">
        <v>32</v>
      </c>
      <c r="D282" s="9" t="s">
        <v>33</v>
      </c>
      <c r="E282" s="9" t="s">
        <v>34</v>
      </c>
      <c r="F282" s="9" t="s">
        <v>35</v>
      </c>
      <c r="G282" s="9" t="s">
        <v>35</v>
      </c>
      <c r="H282" s="8"/>
      <c r="I282" s="5" t="str">
        <f t="shared" si="20"/>
        <v>2017-01-01</v>
      </c>
      <c r="J282" s="9" t="s">
        <v>68</v>
      </c>
      <c r="K282" s="8"/>
      <c r="L282" s="8"/>
      <c r="M282" s="8" t="s">
        <v>123</v>
      </c>
      <c r="N282" s="8">
        <v>4</v>
      </c>
      <c r="O282" s="8">
        <v>2</v>
      </c>
      <c r="P282" t="str">
        <f t="shared" si="21"/>
        <v>OE.4</v>
      </c>
      <c r="Q282" s="8" t="str">
        <f t="shared" si="22"/>
        <v>OE.4.2</v>
      </c>
      <c r="R282" s="9" t="s">
        <v>130</v>
      </c>
      <c r="S282" s="58">
        <v>5886</v>
      </c>
      <c r="T282" s="8"/>
      <c r="U282" s="9" t="s">
        <v>784</v>
      </c>
      <c r="V282" s="111"/>
      <c r="W282" s="9"/>
      <c r="X282" s="9" t="s">
        <v>40</v>
      </c>
      <c r="Y282" s="9">
        <v>2</v>
      </c>
      <c r="Z282" s="9">
        <v>10</v>
      </c>
      <c r="AA282" s="9" t="s">
        <v>41</v>
      </c>
      <c r="AB282" s="9" t="s">
        <v>730</v>
      </c>
      <c r="AC282" s="8"/>
      <c r="AD282" s="9"/>
      <c r="AE282" s="8" t="e">
        <v>#N/A</v>
      </c>
      <c r="AF282" s="8" t="e">
        <v>#N/A</v>
      </c>
      <c r="AG282" s="21"/>
    </row>
    <row r="283" spans="1:33" s="5" customFormat="1" ht="13.25" customHeight="1" x14ac:dyDescent="0.15">
      <c r="A283" s="9" t="s">
        <v>31</v>
      </c>
      <c r="B283" s="9" t="s">
        <v>30</v>
      </c>
      <c r="C283" s="9" t="s">
        <v>32</v>
      </c>
      <c r="D283" s="9" t="s">
        <v>33</v>
      </c>
      <c r="E283" s="9" t="s">
        <v>34</v>
      </c>
      <c r="F283" s="9" t="s">
        <v>35</v>
      </c>
      <c r="G283" s="9" t="s">
        <v>35</v>
      </c>
      <c r="H283" s="8"/>
      <c r="I283" s="5" t="str">
        <f t="shared" si="20"/>
        <v>2017-01-01</v>
      </c>
      <c r="J283" s="9" t="s">
        <v>68</v>
      </c>
      <c r="K283" s="8"/>
      <c r="L283" s="8"/>
      <c r="M283" s="8" t="s">
        <v>123</v>
      </c>
      <c r="N283" s="8" t="s">
        <v>124</v>
      </c>
      <c r="O283" s="8">
        <v>0</v>
      </c>
      <c r="P283" t="str">
        <f t="shared" si="21"/>
        <v>OE.N/A</v>
      </c>
      <c r="Q283" s="8" t="str">
        <f t="shared" si="22"/>
        <v>OE.N/A.0</v>
      </c>
      <c r="R283" s="9" t="s">
        <v>122</v>
      </c>
      <c r="S283" s="58">
        <v>1602</v>
      </c>
      <c r="T283" s="8"/>
      <c r="U283" s="9" t="s">
        <v>784</v>
      </c>
      <c r="V283" s="111"/>
      <c r="W283" s="9"/>
      <c r="X283" s="9" t="s">
        <v>40</v>
      </c>
      <c r="Y283" s="9">
        <v>2</v>
      </c>
      <c r="Z283" s="9">
        <v>10</v>
      </c>
      <c r="AA283" s="9" t="s">
        <v>41</v>
      </c>
      <c r="AB283" s="9" t="s">
        <v>730</v>
      </c>
      <c r="AC283" s="8"/>
      <c r="AD283" s="9"/>
      <c r="AE283" s="8" t="e">
        <v>#N/A</v>
      </c>
      <c r="AF283" s="8" t="e">
        <v>#N/A</v>
      </c>
      <c r="AG283" s="21"/>
    </row>
    <row r="284" spans="1:33" s="5" customFormat="1" ht="13.25" customHeight="1" x14ac:dyDescent="0.15">
      <c r="A284" s="9" t="s">
        <v>31</v>
      </c>
      <c r="B284" s="9" t="s">
        <v>30</v>
      </c>
      <c r="C284" s="9" t="s">
        <v>32</v>
      </c>
      <c r="D284" s="9" t="s">
        <v>33</v>
      </c>
      <c r="E284" s="9" t="s">
        <v>34</v>
      </c>
      <c r="F284" s="9" t="s">
        <v>35</v>
      </c>
      <c r="G284" s="9" t="s">
        <v>35</v>
      </c>
      <c r="H284" s="9" t="s">
        <v>76</v>
      </c>
      <c r="I284" s="5" t="str">
        <f t="shared" si="20"/>
        <v>2017-01-01</v>
      </c>
      <c r="J284" s="9" t="s">
        <v>68</v>
      </c>
      <c r="K284" s="8"/>
      <c r="L284" s="8"/>
      <c r="M284" s="8" t="s">
        <v>221</v>
      </c>
      <c r="N284" s="8">
        <v>1</v>
      </c>
      <c r="O284" s="8">
        <v>0</v>
      </c>
      <c r="P284" t="str">
        <f t="shared" si="21"/>
        <v>WR.1</v>
      </c>
      <c r="Q284" s="8" t="str">
        <f t="shared" si="22"/>
        <v>WR.1.0</v>
      </c>
      <c r="R284" s="9" t="s">
        <v>243</v>
      </c>
      <c r="S284" s="58">
        <v>908540</v>
      </c>
      <c r="T284" s="8"/>
      <c r="U284" s="9" t="s">
        <v>222</v>
      </c>
      <c r="V284" s="112">
        <f t="shared" ref="V284:V313" si="23">S284/1000</f>
        <v>908.54</v>
      </c>
      <c r="W284" s="9" t="s">
        <v>782</v>
      </c>
      <c r="X284" s="9" t="s">
        <v>40</v>
      </c>
      <c r="Y284" s="9">
        <v>7</v>
      </c>
      <c r="Z284" s="9">
        <v>13</v>
      </c>
      <c r="AA284" s="9" t="s">
        <v>41</v>
      </c>
      <c r="AB284" s="9" t="s">
        <v>730</v>
      </c>
      <c r="AC284" s="8"/>
      <c r="AD284" s="9"/>
      <c r="AE284" s="8" t="e">
        <v>#N/A</v>
      </c>
      <c r="AF284" s="8" t="e">
        <v>#N/A</v>
      </c>
      <c r="AG284" s="81"/>
    </row>
    <row r="285" spans="1:33" s="8" customFormat="1" ht="13.25" customHeight="1" x14ac:dyDescent="0.15">
      <c r="A285" s="9" t="s">
        <v>31</v>
      </c>
      <c r="B285" s="9" t="s">
        <v>30</v>
      </c>
      <c r="C285" s="9" t="s">
        <v>32</v>
      </c>
      <c r="D285" s="9" t="s">
        <v>33</v>
      </c>
      <c r="E285" s="9" t="s">
        <v>34</v>
      </c>
      <c r="F285" s="9" t="s">
        <v>35</v>
      </c>
      <c r="G285" s="9" t="s">
        <v>35</v>
      </c>
      <c r="H285" s="9" t="s">
        <v>78</v>
      </c>
      <c r="I285" s="5" t="str">
        <f t="shared" si="20"/>
        <v>2017-01-01</v>
      </c>
      <c r="J285" s="9" t="s">
        <v>68</v>
      </c>
      <c r="M285" s="8" t="s">
        <v>221</v>
      </c>
      <c r="N285" s="8">
        <v>1</v>
      </c>
      <c r="O285" s="8">
        <v>0</v>
      </c>
      <c r="P285" t="str">
        <f t="shared" si="21"/>
        <v>WR.1</v>
      </c>
      <c r="Q285" s="8" t="str">
        <f t="shared" si="22"/>
        <v>WR.1.0</v>
      </c>
      <c r="R285" s="9" t="s">
        <v>244</v>
      </c>
      <c r="S285" s="58">
        <v>710744</v>
      </c>
      <c r="U285" s="9" t="s">
        <v>222</v>
      </c>
      <c r="V285" s="112">
        <f t="shared" si="23"/>
        <v>710.74400000000003</v>
      </c>
      <c r="W285" s="9" t="s">
        <v>782</v>
      </c>
      <c r="X285" s="9" t="s">
        <v>40</v>
      </c>
      <c r="Y285" s="9">
        <v>7</v>
      </c>
      <c r="Z285" s="9">
        <v>13</v>
      </c>
      <c r="AA285" s="9" t="s">
        <v>41</v>
      </c>
      <c r="AB285" s="9" t="s">
        <v>730</v>
      </c>
      <c r="AD285" s="9"/>
      <c r="AE285" s="8" t="e">
        <v>#N/A</v>
      </c>
      <c r="AF285" s="8" t="e">
        <v>#N/A</v>
      </c>
      <c r="AG285" s="82"/>
    </row>
    <row r="286" spans="1:33" s="8" customFormat="1" ht="13.25" customHeight="1" x14ac:dyDescent="0.15">
      <c r="A286" s="9" t="s">
        <v>31</v>
      </c>
      <c r="B286" s="9" t="s">
        <v>30</v>
      </c>
      <c r="C286" s="9" t="s">
        <v>32</v>
      </c>
      <c r="D286" s="9" t="s">
        <v>33</v>
      </c>
      <c r="E286" s="9" t="s">
        <v>34</v>
      </c>
      <c r="F286" s="9" t="s">
        <v>35</v>
      </c>
      <c r="G286" s="9" t="s">
        <v>35</v>
      </c>
      <c r="H286" s="9" t="s">
        <v>80</v>
      </c>
      <c r="I286" s="5" t="str">
        <f t="shared" si="20"/>
        <v>2017-01-01</v>
      </c>
      <c r="J286" s="9" t="s">
        <v>68</v>
      </c>
      <c r="M286" s="8" t="s">
        <v>221</v>
      </c>
      <c r="N286" s="8">
        <v>1</v>
      </c>
      <c r="O286" s="8">
        <v>0</v>
      </c>
      <c r="P286" t="str">
        <f t="shared" si="21"/>
        <v>WR.1</v>
      </c>
      <c r="Q286" s="8" t="str">
        <f t="shared" si="22"/>
        <v>WR.1.0</v>
      </c>
      <c r="R286" s="9" t="s">
        <v>245</v>
      </c>
      <c r="S286" s="58">
        <v>93291</v>
      </c>
      <c r="U286" s="9" t="s">
        <v>222</v>
      </c>
      <c r="V286" s="112">
        <f t="shared" si="23"/>
        <v>93.290999999999997</v>
      </c>
      <c r="W286" s="9" t="s">
        <v>782</v>
      </c>
      <c r="X286" s="9" t="s">
        <v>40</v>
      </c>
      <c r="Y286" s="9">
        <v>7</v>
      </c>
      <c r="Z286" s="9">
        <v>13</v>
      </c>
      <c r="AA286" s="9" t="s">
        <v>41</v>
      </c>
      <c r="AB286" s="9" t="s">
        <v>730</v>
      </c>
      <c r="AD286" s="9"/>
      <c r="AE286" s="8" t="e">
        <v>#N/A</v>
      </c>
      <c r="AF286" s="8" t="e">
        <v>#N/A</v>
      </c>
      <c r="AG286" s="81"/>
    </row>
    <row r="287" spans="1:33" s="8" customFormat="1" ht="13.25" customHeight="1" x14ac:dyDescent="0.15">
      <c r="A287" s="9" t="s">
        <v>31</v>
      </c>
      <c r="B287" s="9" t="s">
        <v>30</v>
      </c>
      <c r="C287" s="9" t="s">
        <v>32</v>
      </c>
      <c r="D287" s="9" t="s">
        <v>33</v>
      </c>
      <c r="E287" s="9" t="s">
        <v>34</v>
      </c>
      <c r="F287" s="9" t="s">
        <v>35</v>
      </c>
      <c r="G287" s="9" t="s">
        <v>35</v>
      </c>
      <c r="H287" s="9" t="s">
        <v>95</v>
      </c>
      <c r="I287" s="5" t="str">
        <f t="shared" si="20"/>
        <v>2017-01-01</v>
      </c>
      <c r="J287" s="9" t="s">
        <v>68</v>
      </c>
      <c r="M287" s="8" t="s">
        <v>221</v>
      </c>
      <c r="N287" s="8">
        <v>1</v>
      </c>
      <c r="O287" s="8">
        <v>0</v>
      </c>
      <c r="P287" t="str">
        <f t="shared" si="21"/>
        <v>WR.1</v>
      </c>
      <c r="Q287" s="8" t="str">
        <f t="shared" si="22"/>
        <v>WR.1.0</v>
      </c>
      <c r="R287" s="9" t="s">
        <v>246</v>
      </c>
      <c r="S287" s="58">
        <v>3417140</v>
      </c>
      <c r="U287" s="9" t="s">
        <v>222</v>
      </c>
      <c r="V287" s="112">
        <f t="shared" si="23"/>
        <v>3417.14</v>
      </c>
      <c r="W287" s="9" t="s">
        <v>782</v>
      </c>
      <c r="X287" s="9" t="s">
        <v>40</v>
      </c>
      <c r="Y287" s="9">
        <v>7</v>
      </c>
      <c r="Z287" s="9">
        <v>13</v>
      </c>
      <c r="AA287" s="9" t="s">
        <v>41</v>
      </c>
      <c r="AB287" s="9" t="s">
        <v>730</v>
      </c>
      <c r="AD287" s="9"/>
      <c r="AE287" s="8" t="e">
        <v>#N/A</v>
      </c>
      <c r="AF287" s="8" t="e">
        <v>#N/A</v>
      </c>
      <c r="AG287" s="81"/>
    </row>
    <row r="288" spans="1:33" s="8" customFormat="1" ht="13.25" customHeight="1" x14ac:dyDescent="0.15">
      <c r="A288" s="9" t="s">
        <v>31</v>
      </c>
      <c r="B288" s="9" t="s">
        <v>30</v>
      </c>
      <c r="C288" s="9" t="s">
        <v>32</v>
      </c>
      <c r="D288" s="9" t="s">
        <v>33</v>
      </c>
      <c r="E288" s="9" t="s">
        <v>34</v>
      </c>
      <c r="F288" s="9" t="s">
        <v>35</v>
      </c>
      <c r="G288" s="9" t="s">
        <v>35</v>
      </c>
      <c r="H288" s="9" t="s">
        <v>71</v>
      </c>
      <c r="I288" s="5" t="str">
        <f t="shared" si="20"/>
        <v>2017-01-01</v>
      </c>
      <c r="J288" s="9" t="s">
        <v>68</v>
      </c>
      <c r="M288" s="8" t="s">
        <v>221</v>
      </c>
      <c r="N288" s="8">
        <v>1</v>
      </c>
      <c r="O288" s="8">
        <v>0</v>
      </c>
      <c r="P288" t="str">
        <f t="shared" si="21"/>
        <v>WR.1</v>
      </c>
      <c r="Q288" s="8" t="str">
        <f t="shared" si="22"/>
        <v>WR.1.0</v>
      </c>
      <c r="R288" s="9" t="s">
        <v>230</v>
      </c>
      <c r="S288" s="58">
        <v>5129715</v>
      </c>
      <c r="U288" s="9" t="s">
        <v>222</v>
      </c>
      <c r="V288" s="112">
        <f t="shared" si="23"/>
        <v>5129.7150000000001</v>
      </c>
      <c r="W288" s="9" t="s">
        <v>782</v>
      </c>
      <c r="X288" s="9" t="s">
        <v>40</v>
      </c>
      <c r="Y288" s="9">
        <v>7</v>
      </c>
      <c r="Z288" s="9">
        <v>13</v>
      </c>
      <c r="AA288" s="9" t="s">
        <v>41</v>
      </c>
      <c r="AB288" s="9" t="s">
        <v>730</v>
      </c>
      <c r="AD288" s="9"/>
      <c r="AE288" s="8" t="e">
        <v>#N/A</v>
      </c>
      <c r="AF288" s="8" t="e">
        <v>#N/A</v>
      </c>
      <c r="AG288" s="82"/>
    </row>
    <row r="289" spans="1:33" s="8" customFormat="1" ht="13.25" customHeight="1" x14ac:dyDescent="0.15">
      <c r="A289" s="9" t="s">
        <v>31</v>
      </c>
      <c r="B289" s="9" t="s">
        <v>30</v>
      </c>
      <c r="C289" s="9" t="s">
        <v>32</v>
      </c>
      <c r="D289" s="9" t="s">
        <v>33</v>
      </c>
      <c r="E289" s="9" t="s">
        <v>34</v>
      </c>
      <c r="F289" s="9" t="s">
        <v>35</v>
      </c>
      <c r="G289" s="9" t="s">
        <v>35</v>
      </c>
      <c r="H289" s="9"/>
      <c r="I289" s="5" t="str">
        <f t="shared" si="20"/>
        <v>2017-01-01</v>
      </c>
      <c r="J289" s="9" t="s">
        <v>68</v>
      </c>
      <c r="M289" s="8" t="s">
        <v>221</v>
      </c>
      <c r="N289" s="8">
        <v>1</v>
      </c>
      <c r="O289" s="8">
        <v>0</v>
      </c>
      <c r="P289" t="str">
        <f t="shared" si="21"/>
        <v>WR.1</v>
      </c>
      <c r="Q289" s="8" t="str">
        <f t="shared" si="22"/>
        <v>WR.1.0</v>
      </c>
      <c r="R289" s="9" t="s">
        <v>236</v>
      </c>
      <c r="S289" s="58">
        <v>16517</v>
      </c>
      <c r="U289" s="9" t="s">
        <v>222</v>
      </c>
      <c r="V289" s="112">
        <f t="shared" si="23"/>
        <v>16.516999999999999</v>
      </c>
      <c r="W289" s="9" t="s">
        <v>782</v>
      </c>
      <c r="X289" s="9" t="s">
        <v>40</v>
      </c>
      <c r="Y289" s="9">
        <v>7</v>
      </c>
      <c r="Z289" s="9">
        <v>13</v>
      </c>
      <c r="AA289" s="9" t="s">
        <v>41</v>
      </c>
      <c r="AB289" s="9" t="s">
        <v>730</v>
      </c>
      <c r="AD289" s="9"/>
      <c r="AE289" s="8" t="e">
        <v>#N/A</v>
      </c>
      <c r="AF289" s="8" t="e">
        <v>#N/A</v>
      </c>
      <c r="AG289" s="21"/>
    </row>
    <row r="290" spans="1:33" s="8" customFormat="1" ht="13.25" customHeight="1" x14ac:dyDescent="0.15">
      <c r="A290" s="9" t="s">
        <v>31</v>
      </c>
      <c r="B290" s="9" t="s">
        <v>30</v>
      </c>
      <c r="C290" s="9" t="s">
        <v>32</v>
      </c>
      <c r="D290" s="9" t="s">
        <v>33</v>
      </c>
      <c r="E290" s="9" t="s">
        <v>34</v>
      </c>
      <c r="F290" s="9" t="s">
        <v>35</v>
      </c>
      <c r="G290" s="9" t="s">
        <v>35</v>
      </c>
      <c r="H290" s="9"/>
      <c r="I290" s="5" t="str">
        <f t="shared" si="20"/>
        <v>2017-01-01</v>
      </c>
      <c r="J290" s="9" t="s">
        <v>68</v>
      </c>
      <c r="M290" s="8" t="s">
        <v>221</v>
      </c>
      <c r="N290" s="8">
        <v>1</v>
      </c>
      <c r="O290" s="8">
        <v>0</v>
      </c>
      <c r="P290" t="str">
        <f t="shared" si="21"/>
        <v>WR.1</v>
      </c>
      <c r="Q290" s="8" t="str">
        <f t="shared" si="22"/>
        <v>WR.1.0</v>
      </c>
      <c r="R290" s="9" t="s">
        <v>232</v>
      </c>
      <c r="S290" s="58">
        <v>4977049</v>
      </c>
      <c r="U290" s="9" t="s">
        <v>222</v>
      </c>
      <c r="V290" s="112">
        <f t="shared" si="23"/>
        <v>4977.049</v>
      </c>
      <c r="W290" s="9" t="s">
        <v>782</v>
      </c>
      <c r="X290" s="9" t="s">
        <v>40</v>
      </c>
      <c r="Y290" s="9">
        <v>7</v>
      </c>
      <c r="Z290" s="9">
        <v>13</v>
      </c>
      <c r="AA290" s="9" t="s">
        <v>41</v>
      </c>
      <c r="AB290" s="9" t="s">
        <v>730</v>
      </c>
      <c r="AD290" s="9"/>
      <c r="AE290" s="8" t="e">
        <v>#N/A</v>
      </c>
      <c r="AF290" s="8" t="e">
        <v>#N/A</v>
      </c>
      <c r="AG290" s="80"/>
    </row>
    <row r="291" spans="1:33" s="8" customFormat="1" ht="13.25" customHeight="1" x14ac:dyDescent="0.15">
      <c r="A291" s="9" t="s">
        <v>31</v>
      </c>
      <c r="B291" s="9" t="s">
        <v>30</v>
      </c>
      <c r="C291" s="9" t="s">
        <v>32</v>
      </c>
      <c r="D291" s="9" t="s">
        <v>33</v>
      </c>
      <c r="E291" s="9" t="s">
        <v>34</v>
      </c>
      <c r="F291" s="9" t="s">
        <v>35</v>
      </c>
      <c r="G291" s="9" t="s">
        <v>35</v>
      </c>
      <c r="H291" s="9"/>
      <c r="I291" s="5" t="str">
        <f t="shared" si="20"/>
        <v>2017-01-01</v>
      </c>
      <c r="J291" s="9" t="s">
        <v>68</v>
      </c>
      <c r="M291" s="8" t="s">
        <v>221</v>
      </c>
      <c r="N291" s="8">
        <v>1</v>
      </c>
      <c r="O291" s="8">
        <v>0</v>
      </c>
      <c r="P291" t="str">
        <f t="shared" si="21"/>
        <v>WR.1</v>
      </c>
      <c r="Q291" s="8" t="str">
        <f t="shared" si="22"/>
        <v>WR.1.0</v>
      </c>
      <c r="R291" s="9" t="s">
        <v>242</v>
      </c>
      <c r="S291" s="58">
        <v>109653</v>
      </c>
      <c r="U291" s="9" t="s">
        <v>222</v>
      </c>
      <c r="V291" s="112">
        <f t="shared" si="23"/>
        <v>109.65300000000001</v>
      </c>
      <c r="W291" s="9" t="s">
        <v>782</v>
      </c>
      <c r="X291" s="9" t="s">
        <v>40</v>
      </c>
      <c r="Y291" s="9">
        <v>7</v>
      </c>
      <c r="Z291" s="9">
        <v>13</v>
      </c>
      <c r="AA291" s="9" t="s">
        <v>41</v>
      </c>
      <c r="AB291" s="9" t="s">
        <v>730</v>
      </c>
      <c r="AD291" s="9"/>
      <c r="AE291" s="8" t="e">
        <v>#N/A</v>
      </c>
      <c r="AF291" s="8" t="e">
        <v>#N/A</v>
      </c>
      <c r="AG291" s="81"/>
    </row>
    <row r="292" spans="1:33" s="8" customFormat="1" ht="13.25" customHeight="1" x14ac:dyDescent="0.15">
      <c r="A292" s="9" t="s">
        <v>31</v>
      </c>
      <c r="B292" s="9" t="s">
        <v>30</v>
      </c>
      <c r="C292" s="9" t="s">
        <v>32</v>
      </c>
      <c r="D292" s="9" t="s">
        <v>33</v>
      </c>
      <c r="E292" s="9" t="s">
        <v>34</v>
      </c>
      <c r="F292" s="9" t="s">
        <v>35</v>
      </c>
      <c r="G292" s="9" t="s">
        <v>35</v>
      </c>
      <c r="H292" s="9"/>
      <c r="I292" s="5" t="str">
        <f t="shared" si="20"/>
        <v>2017-01-01</v>
      </c>
      <c r="J292" s="9" t="s">
        <v>68</v>
      </c>
      <c r="M292" s="8" t="s">
        <v>221</v>
      </c>
      <c r="N292" s="8">
        <v>1</v>
      </c>
      <c r="O292" s="8">
        <v>0</v>
      </c>
      <c r="P292" t="str">
        <f t="shared" si="21"/>
        <v>WR.1</v>
      </c>
      <c r="Q292" s="8" t="str">
        <f t="shared" si="22"/>
        <v>WR.1.0</v>
      </c>
      <c r="R292" s="9" t="s">
        <v>240</v>
      </c>
      <c r="S292" s="58">
        <v>26496</v>
      </c>
      <c r="U292" s="9" t="s">
        <v>222</v>
      </c>
      <c r="V292" s="112">
        <f t="shared" si="23"/>
        <v>26.495999999999999</v>
      </c>
      <c r="W292" s="9" t="s">
        <v>782</v>
      </c>
      <c r="X292" s="9" t="s">
        <v>40</v>
      </c>
      <c r="Y292" s="9">
        <v>7</v>
      </c>
      <c r="Z292" s="9">
        <v>13</v>
      </c>
      <c r="AA292" s="9" t="s">
        <v>41</v>
      </c>
      <c r="AB292" s="9" t="s">
        <v>730</v>
      </c>
      <c r="AD292" s="9"/>
      <c r="AE292" s="8" t="e">
        <v>#N/A</v>
      </c>
      <c r="AF292" s="8" t="e">
        <v>#N/A</v>
      </c>
      <c r="AG292" s="21"/>
    </row>
    <row r="293" spans="1:33" s="8" customFormat="1" ht="13.25" customHeight="1" x14ac:dyDescent="0.15">
      <c r="A293" s="9" t="s">
        <v>31</v>
      </c>
      <c r="B293" s="9" t="s">
        <v>30</v>
      </c>
      <c r="C293" s="9" t="s">
        <v>32</v>
      </c>
      <c r="D293" s="9" t="s">
        <v>33</v>
      </c>
      <c r="E293" s="9" t="s">
        <v>34</v>
      </c>
      <c r="F293" s="9" t="s">
        <v>35</v>
      </c>
      <c r="G293" s="9" t="s">
        <v>35</v>
      </c>
      <c r="H293" s="9"/>
      <c r="I293" s="5" t="str">
        <f t="shared" si="20"/>
        <v>2017-01-01</v>
      </c>
      <c r="J293" s="9" t="s">
        <v>68</v>
      </c>
      <c r="M293" s="8" t="s">
        <v>221</v>
      </c>
      <c r="N293" s="8">
        <v>1</v>
      </c>
      <c r="O293" s="8">
        <v>0</v>
      </c>
      <c r="P293" t="str">
        <f t="shared" si="21"/>
        <v>WR.1</v>
      </c>
      <c r="Q293" s="8" t="str">
        <f t="shared" si="22"/>
        <v>WR.1.0</v>
      </c>
      <c r="R293" s="9" t="s">
        <v>238</v>
      </c>
      <c r="S293" s="58">
        <v>0</v>
      </c>
      <c r="U293" s="9" t="s">
        <v>222</v>
      </c>
      <c r="V293" s="112">
        <f t="shared" si="23"/>
        <v>0</v>
      </c>
      <c r="W293" s="9" t="s">
        <v>782</v>
      </c>
      <c r="X293" s="9" t="s">
        <v>40</v>
      </c>
      <c r="Y293" s="9">
        <v>7</v>
      </c>
      <c r="Z293" s="9">
        <v>13</v>
      </c>
      <c r="AA293" s="9" t="s">
        <v>41</v>
      </c>
      <c r="AB293" s="9" t="s">
        <v>730</v>
      </c>
      <c r="AD293" s="9"/>
      <c r="AE293" s="8" t="e">
        <v>#N/A</v>
      </c>
      <c r="AF293" s="8" t="e">
        <v>#N/A</v>
      </c>
      <c r="AG293" s="21"/>
    </row>
    <row r="294" spans="1:33" s="8" customFormat="1" ht="13.25" customHeight="1" x14ac:dyDescent="0.15">
      <c r="A294" s="9" t="s">
        <v>31</v>
      </c>
      <c r="B294" s="9" t="s">
        <v>30</v>
      </c>
      <c r="C294" s="9" t="s">
        <v>32</v>
      </c>
      <c r="D294" s="9" t="s">
        <v>33</v>
      </c>
      <c r="E294" s="9" t="s">
        <v>34</v>
      </c>
      <c r="F294" s="9" t="s">
        <v>35</v>
      </c>
      <c r="G294" s="9" t="s">
        <v>35</v>
      </c>
      <c r="H294" s="9"/>
      <c r="I294" s="5" t="str">
        <f t="shared" si="20"/>
        <v>2017-01-01</v>
      </c>
      <c r="J294" s="9" t="s">
        <v>68</v>
      </c>
      <c r="M294" s="8" t="s">
        <v>221</v>
      </c>
      <c r="N294" s="8">
        <v>1</v>
      </c>
      <c r="O294" s="8">
        <v>0</v>
      </c>
      <c r="P294" t="str">
        <f t="shared" si="21"/>
        <v>WR.1</v>
      </c>
      <c r="Q294" s="8" t="str">
        <f t="shared" si="22"/>
        <v>WR.1.0</v>
      </c>
      <c r="R294" s="9" t="s">
        <v>234</v>
      </c>
      <c r="S294" s="58">
        <v>0</v>
      </c>
      <c r="U294" s="9" t="s">
        <v>222</v>
      </c>
      <c r="V294" s="112">
        <f t="shared" si="23"/>
        <v>0</v>
      </c>
      <c r="W294" s="9" t="s">
        <v>782</v>
      </c>
      <c r="X294" s="9" t="s">
        <v>40</v>
      </c>
      <c r="Y294" s="9">
        <v>7</v>
      </c>
      <c r="Z294" s="9">
        <v>13</v>
      </c>
      <c r="AA294" s="9" t="s">
        <v>41</v>
      </c>
      <c r="AB294" s="9" t="s">
        <v>730</v>
      </c>
      <c r="AD294" s="9"/>
      <c r="AE294" s="8" t="e">
        <v>#N/A</v>
      </c>
      <c r="AF294" s="8" t="e">
        <v>#N/A</v>
      </c>
      <c r="AG294" s="21"/>
    </row>
    <row r="295" spans="1:33" s="8" customFormat="1" ht="13.25" customHeight="1" x14ac:dyDescent="0.15">
      <c r="A295" s="9" t="s">
        <v>31</v>
      </c>
      <c r="B295" s="9" t="s">
        <v>30</v>
      </c>
      <c r="C295" s="9" t="s">
        <v>32</v>
      </c>
      <c r="D295" s="9" t="s">
        <v>33</v>
      </c>
      <c r="E295" s="9" t="s">
        <v>34</v>
      </c>
      <c r="F295" s="9" t="s">
        <v>35</v>
      </c>
      <c r="G295" s="9" t="s">
        <v>35</v>
      </c>
      <c r="I295" s="5" t="str">
        <f t="shared" si="20"/>
        <v>2017-01-01</v>
      </c>
      <c r="J295" s="9" t="s">
        <v>68</v>
      </c>
      <c r="M295" s="8" t="s">
        <v>221</v>
      </c>
      <c r="N295" s="8">
        <v>1</v>
      </c>
      <c r="O295" s="8">
        <v>1</v>
      </c>
      <c r="P295" t="str">
        <f t="shared" si="21"/>
        <v>WR.1</v>
      </c>
      <c r="Q295" s="8" t="str">
        <f t="shared" si="22"/>
        <v>WR.1.1</v>
      </c>
      <c r="R295" s="9" t="s">
        <v>225</v>
      </c>
      <c r="S295" s="58">
        <v>1929342</v>
      </c>
      <c r="U295" s="9" t="s">
        <v>222</v>
      </c>
      <c r="V295" s="112">
        <f t="shared" si="23"/>
        <v>1929.3420000000001</v>
      </c>
      <c r="W295" s="9" t="s">
        <v>782</v>
      </c>
      <c r="X295" s="9" t="s">
        <v>40</v>
      </c>
      <c r="Y295" s="9">
        <v>2</v>
      </c>
      <c r="Z295" s="9">
        <v>9</v>
      </c>
      <c r="AA295" s="9" t="s">
        <v>41</v>
      </c>
      <c r="AB295" s="9" t="s">
        <v>730</v>
      </c>
      <c r="AC295" s="8" t="s">
        <v>226</v>
      </c>
      <c r="AD295" s="7" t="s">
        <v>733</v>
      </c>
      <c r="AE295" s="8" t="s">
        <v>320</v>
      </c>
      <c r="AF295" s="8" t="s">
        <v>320</v>
      </c>
      <c r="AG295" s="82"/>
    </row>
    <row r="296" spans="1:33" s="8" customFormat="1" ht="13.25" customHeight="1" x14ac:dyDescent="0.15">
      <c r="A296" s="9" t="s">
        <v>31</v>
      </c>
      <c r="B296" s="9" t="s">
        <v>30</v>
      </c>
      <c r="C296" s="9" t="s">
        <v>32</v>
      </c>
      <c r="D296" s="9" t="s">
        <v>33</v>
      </c>
      <c r="E296" s="9" t="s">
        <v>34</v>
      </c>
      <c r="F296" s="9" t="s">
        <v>35</v>
      </c>
      <c r="G296" s="9" t="s">
        <v>35</v>
      </c>
      <c r="H296" s="9" t="s">
        <v>76</v>
      </c>
      <c r="I296" s="5" t="str">
        <f t="shared" si="20"/>
        <v>2017-01-01</v>
      </c>
      <c r="J296" s="9" t="s">
        <v>68</v>
      </c>
      <c r="M296" s="8" t="s">
        <v>221</v>
      </c>
      <c r="N296" s="8">
        <v>14</v>
      </c>
      <c r="O296" s="8">
        <v>0</v>
      </c>
      <c r="P296" t="str">
        <f t="shared" si="21"/>
        <v>WR.14</v>
      </c>
      <c r="Q296" s="8" t="str">
        <f t="shared" si="22"/>
        <v>WR.14.0</v>
      </c>
      <c r="R296" s="9" t="s">
        <v>260</v>
      </c>
      <c r="S296" s="58">
        <v>509460</v>
      </c>
      <c r="U296" s="9" t="s">
        <v>222</v>
      </c>
      <c r="V296" s="112">
        <f t="shared" si="23"/>
        <v>509.46</v>
      </c>
      <c r="W296" s="9" t="s">
        <v>782</v>
      </c>
      <c r="X296" s="9" t="s">
        <v>40</v>
      </c>
      <c r="Y296" s="9">
        <v>7</v>
      </c>
      <c r="Z296" s="9">
        <v>13</v>
      </c>
      <c r="AA296" s="9" t="s">
        <v>41</v>
      </c>
      <c r="AB296" s="9" t="s">
        <v>730</v>
      </c>
      <c r="AD296" s="9"/>
      <c r="AE296" s="8" t="e">
        <v>#N/A</v>
      </c>
      <c r="AF296" s="8" t="e">
        <v>#N/A</v>
      </c>
      <c r="AG296" s="80"/>
    </row>
    <row r="297" spans="1:33" s="8" customFormat="1" ht="13.25" customHeight="1" x14ac:dyDescent="0.15">
      <c r="A297" s="9" t="s">
        <v>31</v>
      </c>
      <c r="B297" s="9" t="s">
        <v>30</v>
      </c>
      <c r="C297" s="9" t="s">
        <v>32</v>
      </c>
      <c r="D297" s="9" t="s">
        <v>33</v>
      </c>
      <c r="E297" s="9" t="s">
        <v>34</v>
      </c>
      <c r="F297" s="9" t="s">
        <v>35</v>
      </c>
      <c r="G297" s="9" t="s">
        <v>35</v>
      </c>
      <c r="H297" s="9" t="s">
        <v>78</v>
      </c>
      <c r="I297" s="5" t="str">
        <f t="shared" si="20"/>
        <v>2017-01-01</v>
      </c>
      <c r="J297" s="9" t="s">
        <v>68</v>
      </c>
      <c r="M297" s="8" t="s">
        <v>221</v>
      </c>
      <c r="N297" s="8">
        <v>14</v>
      </c>
      <c r="O297" s="8">
        <v>0</v>
      </c>
      <c r="P297" t="str">
        <f t="shared" si="21"/>
        <v>WR.14</v>
      </c>
      <c r="Q297" s="8" t="str">
        <f t="shared" si="22"/>
        <v>WR.14.0</v>
      </c>
      <c r="R297" s="9" t="s">
        <v>261</v>
      </c>
      <c r="S297" s="58">
        <v>521107</v>
      </c>
      <c r="U297" s="9" t="s">
        <v>222</v>
      </c>
      <c r="V297" s="112">
        <f t="shared" si="23"/>
        <v>521.10699999999997</v>
      </c>
      <c r="W297" s="9" t="s">
        <v>782</v>
      </c>
      <c r="X297" s="9" t="s">
        <v>40</v>
      </c>
      <c r="Y297" s="9">
        <v>7</v>
      </c>
      <c r="Z297" s="9">
        <v>13</v>
      </c>
      <c r="AA297" s="9" t="s">
        <v>41</v>
      </c>
      <c r="AB297" s="9" t="s">
        <v>730</v>
      </c>
      <c r="AD297" s="9"/>
      <c r="AE297" s="8" t="e">
        <v>#N/A</v>
      </c>
      <c r="AF297" s="8" t="e">
        <v>#N/A</v>
      </c>
      <c r="AG297" s="80"/>
    </row>
    <row r="298" spans="1:33" s="10" customFormat="1" ht="13.25" customHeight="1" x14ac:dyDescent="0.15">
      <c r="A298" s="9" t="s">
        <v>31</v>
      </c>
      <c r="B298" s="9" t="s">
        <v>30</v>
      </c>
      <c r="C298" s="9" t="s">
        <v>32</v>
      </c>
      <c r="D298" s="9" t="s">
        <v>33</v>
      </c>
      <c r="E298" s="9" t="s">
        <v>34</v>
      </c>
      <c r="F298" s="9" t="s">
        <v>35</v>
      </c>
      <c r="G298" s="9" t="s">
        <v>35</v>
      </c>
      <c r="H298" s="9" t="s">
        <v>80</v>
      </c>
      <c r="I298" s="5" t="str">
        <f t="shared" si="20"/>
        <v>2017-01-01</v>
      </c>
      <c r="J298" s="9" t="s">
        <v>68</v>
      </c>
      <c r="K298" s="8"/>
      <c r="L298" s="8"/>
      <c r="M298" s="8" t="s">
        <v>221</v>
      </c>
      <c r="N298" s="8">
        <v>14</v>
      </c>
      <c r="O298" s="8">
        <v>0</v>
      </c>
      <c r="P298" t="str">
        <f t="shared" si="21"/>
        <v>WR.14</v>
      </c>
      <c r="Q298" s="8" t="str">
        <f t="shared" si="22"/>
        <v>WR.14.0</v>
      </c>
      <c r="R298" s="9" t="s">
        <v>262</v>
      </c>
      <c r="S298" s="58">
        <v>66714</v>
      </c>
      <c r="T298" s="8"/>
      <c r="U298" s="9" t="s">
        <v>222</v>
      </c>
      <c r="V298" s="112">
        <f t="shared" si="23"/>
        <v>66.713999999999999</v>
      </c>
      <c r="W298" s="9" t="s">
        <v>782</v>
      </c>
      <c r="X298" s="9" t="s">
        <v>40</v>
      </c>
      <c r="Y298" s="9">
        <v>7</v>
      </c>
      <c r="Z298" s="9">
        <v>13</v>
      </c>
      <c r="AA298" s="9" t="s">
        <v>41</v>
      </c>
      <c r="AB298" s="9" t="s">
        <v>730</v>
      </c>
      <c r="AC298" s="8"/>
      <c r="AD298" s="9"/>
      <c r="AE298" s="8" t="e">
        <v>#N/A</v>
      </c>
      <c r="AF298" s="8" t="e">
        <v>#N/A</v>
      </c>
      <c r="AG298" s="82"/>
    </row>
    <row r="299" spans="1:33" s="10" customFormat="1" ht="13.25" customHeight="1" x14ac:dyDescent="0.15">
      <c r="A299" s="9" t="s">
        <v>31</v>
      </c>
      <c r="B299" s="9" t="s">
        <v>30</v>
      </c>
      <c r="C299" s="9" t="s">
        <v>32</v>
      </c>
      <c r="D299" s="9" t="s">
        <v>33</v>
      </c>
      <c r="E299" s="9" t="s">
        <v>34</v>
      </c>
      <c r="F299" s="9" t="s">
        <v>35</v>
      </c>
      <c r="G299" s="9" t="s">
        <v>35</v>
      </c>
      <c r="H299" s="9" t="s">
        <v>95</v>
      </c>
      <c r="I299" s="5" t="str">
        <f t="shared" si="20"/>
        <v>2017-01-01</v>
      </c>
      <c r="J299" s="9" t="s">
        <v>68</v>
      </c>
      <c r="K299" s="8"/>
      <c r="L299" s="8"/>
      <c r="M299" s="8" t="s">
        <v>221</v>
      </c>
      <c r="N299" s="8">
        <v>14</v>
      </c>
      <c r="O299" s="8">
        <v>0</v>
      </c>
      <c r="P299" t="str">
        <f t="shared" si="21"/>
        <v>WR.14</v>
      </c>
      <c r="Q299" s="8" t="str">
        <f t="shared" si="22"/>
        <v>WR.14.0</v>
      </c>
      <c r="R299" s="9" t="s">
        <v>263</v>
      </c>
      <c r="S299" s="58">
        <v>2103092</v>
      </c>
      <c r="T299" s="8"/>
      <c r="U299" s="9" t="s">
        <v>222</v>
      </c>
      <c r="V299" s="112">
        <f t="shared" si="23"/>
        <v>2103.0920000000001</v>
      </c>
      <c r="W299" s="9" t="s">
        <v>782</v>
      </c>
      <c r="X299" s="9" t="s">
        <v>40</v>
      </c>
      <c r="Y299" s="9">
        <v>7</v>
      </c>
      <c r="Z299" s="9">
        <v>13</v>
      </c>
      <c r="AA299" s="9" t="s">
        <v>41</v>
      </c>
      <c r="AB299" s="9" t="s">
        <v>730</v>
      </c>
      <c r="AC299" s="8"/>
      <c r="AD299" s="9"/>
      <c r="AE299" s="8" t="e">
        <v>#N/A</v>
      </c>
      <c r="AF299" s="8" t="e">
        <v>#N/A</v>
      </c>
      <c r="AG299" s="82"/>
    </row>
    <row r="300" spans="1:33" s="10" customFormat="1" ht="13.25" customHeight="1" x14ac:dyDescent="0.15">
      <c r="A300" s="9" t="s">
        <v>31</v>
      </c>
      <c r="B300" s="9" t="s">
        <v>30</v>
      </c>
      <c r="C300" s="9" t="s">
        <v>32</v>
      </c>
      <c r="D300" s="9" t="s">
        <v>33</v>
      </c>
      <c r="E300" s="9" t="s">
        <v>34</v>
      </c>
      <c r="F300" s="9" t="s">
        <v>35</v>
      </c>
      <c r="G300" s="9" t="s">
        <v>35</v>
      </c>
      <c r="H300" s="9" t="s">
        <v>71</v>
      </c>
      <c r="I300" s="5" t="str">
        <f t="shared" si="20"/>
        <v>2017-01-01</v>
      </c>
      <c r="J300" s="9" t="s">
        <v>68</v>
      </c>
      <c r="K300" s="8"/>
      <c r="L300" s="8"/>
      <c r="M300" s="8" t="s">
        <v>221</v>
      </c>
      <c r="N300" s="8">
        <v>14</v>
      </c>
      <c r="O300" s="8">
        <v>0</v>
      </c>
      <c r="P300" t="str">
        <f t="shared" si="21"/>
        <v>WR.14</v>
      </c>
      <c r="Q300" s="8" t="str">
        <f t="shared" si="22"/>
        <v>WR.14.0</v>
      </c>
      <c r="R300" s="9" t="s">
        <v>259</v>
      </c>
      <c r="S300" s="58">
        <v>3200373</v>
      </c>
      <c r="T300" s="8"/>
      <c r="U300" s="9" t="s">
        <v>222</v>
      </c>
      <c r="V300" s="112">
        <f t="shared" si="23"/>
        <v>3200.373</v>
      </c>
      <c r="W300" s="9" t="s">
        <v>782</v>
      </c>
      <c r="X300" s="9" t="s">
        <v>40</v>
      </c>
      <c r="Y300" s="9">
        <v>7</v>
      </c>
      <c r="Z300" s="9">
        <v>13</v>
      </c>
      <c r="AA300" s="9" t="s">
        <v>41</v>
      </c>
      <c r="AB300" s="9" t="s">
        <v>730</v>
      </c>
      <c r="AC300" s="8"/>
      <c r="AD300" s="9"/>
      <c r="AE300" s="8" t="e">
        <v>#N/A</v>
      </c>
      <c r="AF300" s="8" t="e">
        <v>#N/A</v>
      </c>
      <c r="AG300" s="81"/>
    </row>
    <row r="301" spans="1:33" s="10" customFormat="1" ht="13.25" customHeight="1" x14ac:dyDescent="0.15">
      <c r="A301" s="9" t="s">
        <v>31</v>
      </c>
      <c r="B301" s="9" t="s">
        <v>30</v>
      </c>
      <c r="C301" s="9" t="s">
        <v>32</v>
      </c>
      <c r="D301" s="9" t="s">
        <v>33</v>
      </c>
      <c r="E301" s="9" t="s">
        <v>34</v>
      </c>
      <c r="F301" s="9" t="s">
        <v>35</v>
      </c>
      <c r="G301" s="9" t="s">
        <v>35</v>
      </c>
      <c r="H301" s="8"/>
      <c r="I301" s="5" t="str">
        <f t="shared" si="20"/>
        <v>2017-01-01</v>
      </c>
      <c r="J301" s="9" t="s">
        <v>68</v>
      </c>
      <c r="K301" s="8"/>
      <c r="L301" s="8"/>
      <c r="M301" s="8" t="s">
        <v>221</v>
      </c>
      <c r="N301" s="8">
        <v>14</v>
      </c>
      <c r="O301" s="8">
        <v>0</v>
      </c>
      <c r="P301" t="str">
        <f t="shared" si="21"/>
        <v>WR.14</v>
      </c>
      <c r="Q301" s="8" t="str">
        <f t="shared" si="22"/>
        <v>WR.14.0</v>
      </c>
      <c r="R301" s="9" t="s">
        <v>228</v>
      </c>
      <c r="S301" s="58">
        <v>3200373</v>
      </c>
      <c r="T301" s="8"/>
      <c r="U301" s="9" t="s">
        <v>222</v>
      </c>
      <c r="V301" s="112">
        <f t="shared" si="23"/>
        <v>3200.373</v>
      </c>
      <c r="W301" s="9" t="s">
        <v>782</v>
      </c>
      <c r="X301" s="9" t="s">
        <v>40</v>
      </c>
      <c r="Y301" s="9">
        <v>2</v>
      </c>
      <c r="Z301" s="9">
        <v>9</v>
      </c>
      <c r="AA301" s="9" t="s">
        <v>41</v>
      </c>
      <c r="AB301" s="9" t="s">
        <v>730</v>
      </c>
      <c r="AC301" s="8"/>
      <c r="AD301" s="9"/>
      <c r="AE301" s="8" t="e">
        <v>#N/A</v>
      </c>
      <c r="AF301" s="8" t="e">
        <v>#N/A</v>
      </c>
      <c r="AG301" s="81"/>
    </row>
    <row r="302" spans="1:33" s="10" customFormat="1" ht="13.25" customHeight="1" x14ac:dyDescent="0.15">
      <c r="A302" s="9" t="s">
        <v>31</v>
      </c>
      <c r="B302" s="9" t="s">
        <v>30</v>
      </c>
      <c r="C302" s="9" t="s">
        <v>32</v>
      </c>
      <c r="D302" s="9" t="s">
        <v>33</v>
      </c>
      <c r="E302" s="9" t="s">
        <v>34</v>
      </c>
      <c r="F302" s="9" t="s">
        <v>35</v>
      </c>
      <c r="G302" s="9" t="s">
        <v>35</v>
      </c>
      <c r="H302" s="9" t="s">
        <v>76</v>
      </c>
      <c r="I302" s="5" t="str">
        <f t="shared" si="20"/>
        <v>2017-01-01</v>
      </c>
      <c r="J302" s="9" t="s">
        <v>68</v>
      </c>
      <c r="K302" s="8"/>
      <c r="L302" s="8"/>
      <c r="M302" s="8" t="s">
        <v>221</v>
      </c>
      <c r="N302" s="8">
        <v>2</v>
      </c>
      <c r="O302" s="8">
        <v>0</v>
      </c>
      <c r="P302" t="str">
        <f t="shared" si="21"/>
        <v>WR.2</v>
      </c>
      <c r="Q302" s="8" t="str">
        <f t="shared" si="22"/>
        <v>WR.2.0</v>
      </c>
      <c r="R302" s="9" t="s">
        <v>255</v>
      </c>
      <c r="S302" s="58">
        <v>399080</v>
      </c>
      <c r="T302" s="8"/>
      <c r="U302" s="9" t="s">
        <v>222</v>
      </c>
      <c r="V302" s="112">
        <f t="shared" si="23"/>
        <v>399.08</v>
      </c>
      <c r="W302" s="9" t="s">
        <v>782</v>
      </c>
      <c r="X302" s="9" t="s">
        <v>40</v>
      </c>
      <c r="Y302" s="9">
        <v>7</v>
      </c>
      <c r="Z302" s="9">
        <v>13</v>
      </c>
      <c r="AA302" s="9" t="s">
        <v>41</v>
      </c>
      <c r="AB302" s="9" t="s">
        <v>730</v>
      </c>
      <c r="AC302" s="8"/>
      <c r="AD302" s="9"/>
      <c r="AE302" s="8" t="e">
        <v>#N/A</v>
      </c>
      <c r="AF302" s="8" t="e">
        <v>#N/A</v>
      </c>
      <c r="AG302" s="81"/>
    </row>
    <row r="303" spans="1:33" s="10" customFormat="1" ht="13.25" customHeight="1" x14ac:dyDescent="0.15">
      <c r="A303" s="9" t="s">
        <v>31</v>
      </c>
      <c r="B303" s="9" t="s">
        <v>30</v>
      </c>
      <c r="C303" s="9" t="s">
        <v>32</v>
      </c>
      <c r="D303" s="9" t="s">
        <v>33</v>
      </c>
      <c r="E303" s="9" t="s">
        <v>34</v>
      </c>
      <c r="F303" s="9" t="s">
        <v>35</v>
      </c>
      <c r="G303" s="9" t="s">
        <v>35</v>
      </c>
      <c r="H303" s="9" t="s">
        <v>78</v>
      </c>
      <c r="I303" s="5" t="str">
        <f t="shared" si="20"/>
        <v>2017-01-01</v>
      </c>
      <c r="J303" s="9" t="s">
        <v>68</v>
      </c>
      <c r="K303" s="8"/>
      <c r="L303" s="8"/>
      <c r="M303" s="8" t="s">
        <v>221</v>
      </c>
      <c r="N303" s="8">
        <v>2</v>
      </c>
      <c r="O303" s="8">
        <v>0</v>
      </c>
      <c r="P303" t="str">
        <f t="shared" si="21"/>
        <v>WR.2</v>
      </c>
      <c r="Q303" s="8" t="str">
        <f t="shared" si="22"/>
        <v>WR.2.0</v>
      </c>
      <c r="R303" s="9" t="s">
        <v>256</v>
      </c>
      <c r="S303" s="58">
        <v>189636</v>
      </c>
      <c r="T303" s="8"/>
      <c r="U303" s="9" t="s">
        <v>222</v>
      </c>
      <c r="V303" s="112">
        <f t="shared" si="23"/>
        <v>189.636</v>
      </c>
      <c r="W303" s="9" t="s">
        <v>782</v>
      </c>
      <c r="X303" s="9" t="s">
        <v>40</v>
      </c>
      <c r="Y303" s="9">
        <v>7</v>
      </c>
      <c r="Z303" s="9">
        <v>13</v>
      </c>
      <c r="AA303" s="9" t="s">
        <v>41</v>
      </c>
      <c r="AB303" s="9" t="s">
        <v>730</v>
      </c>
      <c r="AC303" s="8"/>
      <c r="AD303" s="9"/>
      <c r="AE303" s="8" t="e">
        <v>#N/A</v>
      </c>
      <c r="AF303" s="8" t="e">
        <v>#N/A</v>
      </c>
      <c r="AG303" s="80"/>
    </row>
    <row r="304" spans="1:33" s="10" customFormat="1" ht="13.25" customHeight="1" x14ac:dyDescent="0.15">
      <c r="A304" s="9" t="s">
        <v>31</v>
      </c>
      <c r="B304" s="9" t="s">
        <v>30</v>
      </c>
      <c r="C304" s="9" t="s">
        <v>32</v>
      </c>
      <c r="D304" s="9" t="s">
        <v>33</v>
      </c>
      <c r="E304" s="9" t="s">
        <v>34</v>
      </c>
      <c r="F304" s="9" t="s">
        <v>35</v>
      </c>
      <c r="G304" s="9" t="s">
        <v>35</v>
      </c>
      <c r="H304" s="9" t="s">
        <v>80</v>
      </c>
      <c r="I304" s="5" t="str">
        <f t="shared" si="20"/>
        <v>2017-01-01</v>
      </c>
      <c r="J304" s="9" t="s">
        <v>68</v>
      </c>
      <c r="K304" s="8"/>
      <c r="L304" s="8"/>
      <c r="M304" s="8" t="s">
        <v>221</v>
      </c>
      <c r="N304" s="8">
        <v>2</v>
      </c>
      <c r="O304" s="8">
        <v>0</v>
      </c>
      <c r="P304" t="str">
        <f t="shared" si="21"/>
        <v>WR.2</v>
      </c>
      <c r="Q304" s="8" t="str">
        <f t="shared" si="22"/>
        <v>WR.2.0</v>
      </c>
      <c r="R304" s="9" t="s">
        <v>257</v>
      </c>
      <c r="S304" s="58">
        <v>26577</v>
      </c>
      <c r="T304" s="8"/>
      <c r="U304" s="9" t="s">
        <v>222</v>
      </c>
      <c r="V304" s="112">
        <f t="shared" si="23"/>
        <v>26.577000000000002</v>
      </c>
      <c r="W304" s="9" t="s">
        <v>782</v>
      </c>
      <c r="X304" s="9" t="s">
        <v>40</v>
      </c>
      <c r="Y304" s="9">
        <v>7</v>
      </c>
      <c r="Z304" s="9">
        <v>13</v>
      </c>
      <c r="AA304" s="9" t="s">
        <v>41</v>
      </c>
      <c r="AB304" s="9" t="s">
        <v>730</v>
      </c>
      <c r="AC304" s="8"/>
      <c r="AD304" s="9"/>
      <c r="AE304" s="8" t="e">
        <v>#N/A</v>
      </c>
      <c r="AF304" s="8" t="e">
        <v>#N/A</v>
      </c>
      <c r="AG304" s="21"/>
    </row>
    <row r="305" spans="1:33" s="10" customFormat="1" ht="13.25" customHeight="1" x14ac:dyDescent="0.15">
      <c r="A305" s="9" t="s">
        <v>31</v>
      </c>
      <c r="B305" s="9" t="s">
        <v>30</v>
      </c>
      <c r="C305" s="9" t="s">
        <v>32</v>
      </c>
      <c r="D305" s="9" t="s">
        <v>33</v>
      </c>
      <c r="E305" s="9" t="s">
        <v>34</v>
      </c>
      <c r="F305" s="9" t="s">
        <v>35</v>
      </c>
      <c r="G305" s="9" t="s">
        <v>35</v>
      </c>
      <c r="H305" s="9" t="s">
        <v>95</v>
      </c>
      <c r="I305" s="5" t="str">
        <f t="shared" si="20"/>
        <v>2017-01-01</v>
      </c>
      <c r="J305" s="9" t="s">
        <v>68</v>
      </c>
      <c r="K305" s="8"/>
      <c r="L305" s="8"/>
      <c r="M305" s="8" t="s">
        <v>221</v>
      </c>
      <c r="N305" s="8">
        <v>2</v>
      </c>
      <c r="O305" s="8">
        <v>0</v>
      </c>
      <c r="P305" t="str">
        <f t="shared" si="21"/>
        <v>WR.2</v>
      </c>
      <c r="Q305" s="8" t="str">
        <f t="shared" si="22"/>
        <v>WR.2.0</v>
      </c>
      <c r="R305" s="9" t="s">
        <v>258</v>
      </c>
      <c r="S305" s="58">
        <v>1314048</v>
      </c>
      <c r="T305" s="8"/>
      <c r="U305" s="9" t="s">
        <v>222</v>
      </c>
      <c r="V305" s="112">
        <f t="shared" si="23"/>
        <v>1314.048</v>
      </c>
      <c r="W305" s="9" t="s">
        <v>782</v>
      </c>
      <c r="X305" s="9" t="s">
        <v>40</v>
      </c>
      <c r="Y305" s="9">
        <v>7</v>
      </c>
      <c r="Z305" s="9">
        <v>13</v>
      </c>
      <c r="AA305" s="9" t="s">
        <v>41</v>
      </c>
      <c r="AB305" s="9" t="s">
        <v>730</v>
      </c>
      <c r="AC305" s="8"/>
      <c r="AD305" s="9"/>
      <c r="AE305" s="8" t="e">
        <v>#N/A</v>
      </c>
      <c r="AF305" s="8" t="e">
        <v>#N/A</v>
      </c>
      <c r="AG305" s="80"/>
    </row>
    <row r="306" spans="1:33" s="10" customFormat="1" ht="13.25" customHeight="1" x14ac:dyDescent="0.15">
      <c r="A306" s="9" t="s">
        <v>31</v>
      </c>
      <c r="B306" s="9" t="s">
        <v>30</v>
      </c>
      <c r="C306" s="9" t="s">
        <v>32</v>
      </c>
      <c r="D306" s="9" t="s">
        <v>33</v>
      </c>
      <c r="E306" s="9" t="s">
        <v>34</v>
      </c>
      <c r="F306" s="9" t="s">
        <v>35</v>
      </c>
      <c r="G306" s="9" t="s">
        <v>35</v>
      </c>
      <c r="H306" s="9" t="s">
        <v>71</v>
      </c>
      <c r="I306" s="5" t="str">
        <f t="shared" si="20"/>
        <v>2017-01-01</v>
      </c>
      <c r="J306" s="9" t="s">
        <v>68</v>
      </c>
      <c r="K306" s="8"/>
      <c r="L306" s="8"/>
      <c r="M306" s="8" t="s">
        <v>221</v>
      </c>
      <c r="N306" s="8">
        <v>2</v>
      </c>
      <c r="O306" s="8">
        <v>0</v>
      </c>
      <c r="P306" t="str">
        <f t="shared" si="21"/>
        <v>WR.2</v>
      </c>
      <c r="Q306" s="8" t="str">
        <f t="shared" si="22"/>
        <v>WR.2.0</v>
      </c>
      <c r="R306" s="9" t="s">
        <v>248</v>
      </c>
      <c r="S306" s="58">
        <v>1929342</v>
      </c>
      <c r="T306" s="8"/>
      <c r="U306" s="9" t="s">
        <v>222</v>
      </c>
      <c r="V306" s="112">
        <f t="shared" si="23"/>
        <v>1929.3420000000001</v>
      </c>
      <c r="W306" s="9" t="s">
        <v>782</v>
      </c>
      <c r="X306" s="9" t="s">
        <v>40</v>
      </c>
      <c r="Y306" s="9">
        <v>7</v>
      </c>
      <c r="Z306" s="9">
        <v>13</v>
      </c>
      <c r="AA306" s="9" t="s">
        <v>41</v>
      </c>
      <c r="AB306" s="9" t="s">
        <v>730</v>
      </c>
      <c r="AC306" s="8"/>
      <c r="AD306" s="9"/>
      <c r="AE306" s="8" t="e">
        <v>#N/A</v>
      </c>
      <c r="AF306" s="8" t="e">
        <v>#N/A</v>
      </c>
      <c r="AG306" s="82"/>
    </row>
    <row r="307" spans="1:33" s="10" customFormat="1" ht="13.25" customHeight="1" x14ac:dyDescent="0.15">
      <c r="A307" s="9" t="s">
        <v>31</v>
      </c>
      <c r="B307" s="9" t="s">
        <v>30</v>
      </c>
      <c r="C307" s="9" t="s">
        <v>32</v>
      </c>
      <c r="D307" s="9" t="s">
        <v>33</v>
      </c>
      <c r="E307" s="9" t="s">
        <v>34</v>
      </c>
      <c r="F307" s="9" t="s">
        <v>35</v>
      </c>
      <c r="G307" s="9" t="s">
        <v>35</v>
      </c>
      <c r="H307" s="9"/>
      <c r="I307" s="5" t="str">
        <f t="shared" si="20"/>
        <v>2017-01-01</v>
      </c>
      <c r="J307" s="9" t="s">
        <v>68</v>
      </c>
      <c r="K307" s="8"/>
      <c r="L307" s="8"/>
      <c r="M307" s="8" t="s">
        <v>221</v>
      </c>
      <c r="N307" s="8">
        <v>2</v>
      </c>
      <c r="O307" s="8">
        <v>0</v>
      </c>
      <c r="P307" t="str">
        <f t="shared" si="21"/>
        <v>WR.2</v>
      </c>
      <c r="Q307" s="8" t="str">
        <f t="shared" si="22"/>
        <v>WR.2.0</v>
      </c>
      <c r="R307" s="9" t="s">
        <v>251</v>
      </c>
      <c r="S307" s="58">
        <v>2927</v>
      </c>
      <c r="T307" s="8"/>
      <c r="U307" s="9" t="s">
        <v>222</v>
      </c>
      <c r="V307" s="112">
        <f t="shared" si="23"/>
        <v>2.927</v>
      </c>
      <c r="W307" s="9" t="s">
        <v>782</v>
      </c>
      <c r="X307" s="9" t="s">
        <v>40</v>
      </c>
      <c r="Y307" s="9">
        <v>7</v>
      </c>
      <c r="Z307" s="9">
        <v>13</v>
      </c>
      <c r="AA307" s="9" t="s">
        <v>41</v>
      </c>
      <c r="AB307" s="9" t="s">
        <v>730</v>
      </c>
      <c r="AC307" s="8"/>
      <c r="AD307" s="9"/>
      <c r="AE307" s="8" t="e">
        <v>#N/A</v>
      </c>
      <c r="AF307" s="8" t="e">
        <v>#N/A</v>
      </c>
      <c r="AG307" s="21"/>
    </row>
    <row r="308" spans="1:33" s="10" customFormat="1" ht="13.25" customHeight="1" x14ac:dyDescent="0.15">
      <c r="A308" s="9" t="s">
        <v>31</v>
      </c>
      <c r="B308" s="9" t="s">
        <v>30</v>
      </c>
      <c r="C308" s="9" t="s">
        <v>32</v>
      </c>
      <c r="D308" s="9" t="s">
        <v>33</v>
      </c>
      <c r="E308" s="9" t="s">
        <v>34</v>
      </c>
      <c r="F308" s="9" t="s">
        <v>35</v>
      </c>
      <c r="G308" s="9" t="s">
        <v>35</v>
      </c>
      <c r="H308" s="9"/>
      <c r="I308" s="5" t="str">
        <f t="shared" si="20"/>
        <v>2017-01-01</v>
      </c>
      <c r="J308" s="9" t="s">
        <v>68</v>
      </c>
      <c r="K308" s="8"/>
      <c r="L308" s="8"/>
      <c r="M308" s="8" t="s">
        <v>221</v>
      </c>
      <c r="N308" s="8">
        <v>2</v>
      </c>
      <c r="O308" s="8">
        <v>0</v>
      </c>
      <c r="P308" t="str">
        <f t="shared" si="21"/>
        <v>WR.2</v>
      </c>
      <c r="Q308" s="8" t="str">
        <f t="shared" si="22"/>
        <v>WR.2.0</v>
      </c>
      <c r="R308" s="9" t="s">
        <v>249</v>
      </c>
      <c r="S308" s="58">
        <v>1813899</v>
      </c>
      <c r="T308" s="8"/>
      <c r="U308" s="9" t="s">
        <v>222</v>
      </c>
      <c r="V308" s="112">
        <f t="shared" si="23"/>
        <v>1813.8989999999999</v>
      </c>
      <c r="W308" s="9" t="s">
        <v>782</v>
      </c>
      <c r="X308" s="9" t="s">
        <v>40</v>
      </c>
      <c r="Y308" s="9">
        <v>7</v>
      </c>
      <c r="Z308" s="9">
        <v>13</v>
      </c>
      <c r="AA308" s="9" t="s">
        <v>41</v>
      </c>
      <c r="AB308" s="9" t="s">
        <v>730</v>
      </c>
      <c r="AC308" s="8"/>
      <c r="AD308" s="9"/>
      <c r="AE308" s="8" t="e">
        <v>#N/A</v>
      </c>
      <c r="AF308" s="8" t="e">
        <v>#N/A</v>
      </c>
      <c r="AG308" s="82"/>
    </row>
    <row r="309" spans="1:33" s="10" customFormat="1" ht="13.25" customHeight="1" x14ac:dyDescent="0.15">
      <c r="A309" s="9" t="s">
        <v>31</v>
      </c>
      <c r="B309" s="9" t="s">
        <v>30</v>
      </c>
      <c r="C309" s="9" t="s">
        <v>32</v>
      </c>
      <c r="D309" s="9" t="s">
        <v>33</v>
      </c>
      <c r="E309" s="9" t="s">
        <v>34</v>
      </c>
      <c r="F309" s="9" t="s">
        <v>35</v>
      </c>
      <c r="G309" s="9" t="s">
        <v>35</v>
      </c>
      <c r="H309" s="9"/>
      <c r="I309" s="5" t="str">
        <f t="shared" si="20"/>
        <v>2017-01-01</v>
      </c>
      <c r="J309" s="9" t="s">
        <v>68</v>
      </c>
      <c r="K309" s="8"/>
      <c r="L309" s="8"/>
      <c r="M309" s="8" t="s">
        <v>221</v>
      </c>
      <c r="N309" s="8">
        <v>2</v>
      </c>
      <c r="O309" s="8">
        <v>0</v>
      </c>
      <c r="P309" t="str">
        <f t="shared" si="21"/>
        <v>WR.2</v>
      </c>
      <c r="Q309" s="8" t="str">
        <f t="shared" si="22"/>
        <v>WR.2.0</v>
      </c>
      <c r="R309" s="9" t="s">
        <v>254</v>
      </c>
      <c r="S309" s="58">
        <v>109653</v>
      </c>
      <c r="T309" s="8"/>
      <c r="U309" s="9" t="s">
        <v>222</v>
      </c>
      <c r="V309" s="112">
        <f t="shared" si="23"/>
        <v>109.65300000000001</v>
      </c>
      <c r="W309" s="9" t="s">
        <v>782</v>
      </c>
      <c r="X309" s="9" t="s">
        <v>40</v>
      </c>
      <c r="Y309" s="9">
        <v>7</v>
      </c>
      <c r="Z309" s="9">
        <v>13</v>
      </c>
      <c r="AA309" s="9" t="s">
        <v>41</v>
      </c>
      <c r="AB309" s="9" t="s">
        <v>730</v>
      </c>
      <c r="AC309" s="8"/>
      <c r="AD309" s="9"/>
      <c r="AE309" s="8" t="e">
        <v>#N/A</v>
      </c>
      <c r="AF309" s="8" t="e">
        <v>#N/A</v>
      </c>
      <c r="AG309" s="81"/>
    </row>
    <row r="310" spans="1:33" s="10" customFormat="1" ht="13.25" customHeight="1" x14ac:dyDescent="0.15">
      <c r="A310" s="9" t="s">
        <v>31</v>
      </c>
      <c r="B310" s="9" t="s">
        <v>30</v>
      </c>
      <c r="C310" s="9" t="s">
        <v>32</v>
      </c>
      <c r="D310" s="9" t="s">
        <v>33</v>
      </c>
      <c r="E310" s="9" t="s">
        <v>34</v>
      </c>
      <c r="F310" s="9" t="s">
        <v>35</v>
      </c>
      <c r="G310" s="9" t="s">
        <v>35</v>
      </c>
      <c r="H310" s="9"/>
      <c r="I310" s="5" t="str">
        <f t="shared" si="20"/>
        <v>2017-01-01</v>
      </c>
      <c r="J310" s="9" t="s">
        <v>68</v>
      </c>
      <c r="K310" s="8"/>
      <c r="L310" s="8"/>
      <c r="M310" s="8" t="s">
        <v>221</v>
      </c>
      <c r="N310" s="8">
        <v>2</v>
      </c>
      <c r="O310" s="8">
        <v>0</v>
      </c>
      <c r="P310" t="str">
        <f t="shared" si="21"/>
        <v>WR.2</v>
      </c>
      <c r="Q310" s="8" t="str">
        <f t="shared" si="22"/>
        <v>WR.2.0</v>
      </c>
      <c r="R310" s="9" t="s">
        <v>253</v>
      </c>
      <c r="S310" s="58">
        <v>2864</v>
      </c>
      <c r="T310" s="8"/>
      <c r="U310" s="9" t="s">
        <v>222</v>
      </c>
      <c r="V310" s="112">
        <f t="shared" si="23"/>
        <v>2.8639999999999999</v>
      </c>
      <c r="W310" s="9" t="s">
        <v>782</v>
      </c>
      <c r="X310" s="9" t="s">
        <v>40</v>
      </c>
      <c r="Y310" s="9">
        <v>7</v>
      </c>
      <c r="Z310" s="9">
        <v>13</v>
      </c>
      <c r="AA310" s="9" t="s">
        <v>41</v>
      </c>
      <c r="AB310" s="9" t="s">
        <v>730</v>
      </c>
      <c r="AC310" s="8"/>
      <c r="AD310" s="9"/>
      <c r="AE310" s="8" t="e">
        <v>#N/A</v>
      </c>
      <c r="AF310" s="8" t="e">
        <v>#N/A</v>
      </c>
      <c r="AG310" s="21"/>
    </row>
    <row r="311" spans="1:33" s="5" customFormat="1" ht="13.25" customHeight="1" x14ac:dyDescent="0.15">
      <c r="A311" s="9" t="s">
        <v>31</v>
      </c>
      <c r="B311" s="9" t="s">
        <v>30</v>
      </c>
      <c r="C311" s="9" t="s">
        <v>32</v>
      </c>
      <c r="D311" s="9" t="s">
        <v>33</v>
      </c>
      <c r="E311" s="9" t="s">
        <v>34</v>
      </c>
      <c r="F311" s="9" t="s">
        <v>35</v>
      </c>
      <c r="G311" s="9" t="s">
        <v>35</v>
      </c>
      <c r="H311" s="9"/>
      <c r="I311" s="5" t="str">
        <f t="shared" si="20"/>
        <v>2017-01-01</v>
      </c>
      <c r="J311" s="9" t="s">
        <v>68</v>
      </c>
      <c r="K311" s="8"/>
      <c r="L311" s="8"/>
      <c r="M311" s="8" t="s">
        <v>221</v>
      </c>
      <c r="N311" s="8">
        <v>2</v>
      </c>
      <c r="O311" s="8">
        <v>0</v>
      </c>
      <c r="P311" t="str">
        <f t="shared" si="21"/>
        <v>WR.2</v>
      </c>
      <c r="Q311" s="8" t="str">
        <f t="shared" si="22"/>
        <v>WR.2.0</v>
      </c>
      <c r="R311" s="9" t="s">
        <v>252</v>
      </c>
      <c r="S311" s="58">
        <v>0</v>
      </c>
      <c r="T311" s="8"/>
      <c r="U311" s="9" t="s">
        <v>222</v>
      </c>
      <c r="V311" s="112">
        <f t="shared" si="23"/>
        <v>0</v>
      </c>
      <c r="W311" s="9" t="s">
        <v>782</v>
      </c>
      <c r="X311" s="9" t="s">
        <v>40</v>
      </c>
      <c r="Y311" s="9">
        <v>7</v>
      </c>
      <c r="Z311" s="9">
        <v>13</v>
      </c>
      <c r="AA311" s="9" t="s">
        <v>41</v>
      </c>
      <c r="AB311" s="9" t="s">
        <v>730</v>
      </c>
      <c r="AC311" s="8"/>
      <c r="AD311" s="9"/>
      <c r="AE311" s="8" t="e">
        <v>#N/A</v>
      </c>
      <c r="AF311" s="8" t="e">
        <v>#N/A</v>
      </c>
      <c r="AG311" s="21"/>
    </row>
    <row r="312" spans="1:33" s="5" customFormat="1" ht="13.25" customHeight="1" x14ac:dyDescent="0.15">
      <c r="A312" s="9" t="s">
        <v>31</v>
      </c>
      <c r="B312" s="9" t="s">
        <v>30</v>
      </c>
      <c r="C312" s="9" t="s">
        <v>32</v>
      </c>
      <c r="D312" s="9" t="s">
        <v>33</v>
      </c>
      <c r="E312" s="9" t="s">
        <v>34</v>
      </c>
      <c r="F312" s="9" t="s">
        <v>35</v>
      </c>
      <c r="G312" s="9" t="s">
        <v>35</v>
      </c>
      <c r="H312" s="9"/>
      <c r="I312" s="5" t="str">
        <f t="shared" si="20"/>
        <v>2017-01-01</v>
      </c>
      <c r="J312" s="9" t="s">
        <v>68</v>
      </c>
      <c r="K312" s="8"/>
      <c r="L312" s="8"/>
      <c r="M312" s="8" t="s">
        <v>221</v>
      </c>
      <c r="N312" s="8">
        <v>2</v>
      </c>
      <c r="O312" s="8">
        <v>0</v>
      </c>
      <c r="P312" t="str">
        <f t="shared" si="21"/>
        <v>WR.2</v>
      </c>
      <c r="Q312" s="8" t="str">
        <f t="shared" si="22"/>
        <v>WR.2.0</v>
      </c>
      <c r="R312" s="9" t="s">
        <v>250</v>
      </c>
      <c r="S312" s="58">
        <v>0</v>
      </c>
      <c r="T312" s="8"/>
      <c r="U312" s="9" t="s">
        <v>222</v>
      </c>
      <c r="V312" s="112">
        <f t="shared" si="23"/>
        <v>0</v>
      </c>
      <c r="W312" s="9" t="s">
        <v>782</v>
      </c>
      <c r="X312" s="9" t="s">
        <v>40</v>
      </c>
      <c r="Y312" s="9">
        <v>7</v>
      </c>
      <c r="Z312" s="9">
        <v>13</v>
      </c>
      <c r="AA312" s="9" t="s">
        <v>41</v>
      </c>
      <c r="AB312" s="9" t="s">
        <v>730</v>
      </c>
      <c r="AC312" s="8"/>
      <c r="AD312" s="9"/>
      <c r="AE312" s="8" t="e">
        <v>#N/A</v>
      </c>
      <c r="AF312" s="8" t="e">
        <v>#N/A</v>
      </c>
      <c r="AG312" s="21"/>
    </row>
    <row r="313" spans="1:33" s="5" customFormat="1" ht="13.25" customHeight="1" x14ac:dyDescent="0.15">
      <c r="A313" s="9" t="s">
        <v>31</v>
      </c>
      <c r="B313" s="9" t="s">
        <v>30</v>
      </c>
      <c r="C313" s="9" t="s">
        <v>32</v>
      </c>
      <c r="D313" s="9" t="s">
        <v>33</v>
      </c>
      <c r="E313" s="9" t="s">
        <v>34</v>
      </c>
      <c r="F313" s="9" t="s">
        <v>35</v>
      </c>
      <c r="G313" s="9" t="s">
        <v>35</v>
      </c>
      <c r="H313" s="8"/>
      <c r="I313" s="5" t="str">
        <f t="shared" si="20"/>
        <v>2017-01-01</v>
      </c>
      <c r="J313" s="9" t="s">
        <v>68</v>
      </c>
      <c r="K313" s="8"/>
      <c r="L313" s="8"/>
      <c r="M313" s="8" t="s">
        <v>221</v>
      </c>
      <c r="N313" s="8">
        <v>2</v>
      </c>
      <c r="O313" s="8">
        <v>1</v>
      </c>
      <c r="P313" t="str">
        <f t="shared" si="21"/>
        <v>WR.2</v>
      </c>
      <c r="Q313" s="8" t="str">
        <f t="shared" si="22"/>
        <v>WR.2.1</v>
      </c>
      <c r="R313" s="9" t="s">
        <v>220</v>
      </c>
      <c r="S313" s="58">
        <v>5129715</v>
      </c>
      <c r="T313" s="8"/>
      <c r="U313" s="9" t="s">
        <v>222</v>
      </c>
      <c r="V313" s="112">
        <f t="shared" si="23"/>
        <v>5129.7150000000001</v>
      </c>
      <c r="W313" s="9" t="s">
        <v>782</v>
      </c>
      <c r="X313" s="9" t="s">
        <v>40</v>
      </c>
      <c r="Y313" s="9">
        <v>2</v>
      </c>
      <c r="Z313" s="9">
        <v>9</v>
      </c>
      <c r="AA313" s="9" t="s">
        <v>41</v>
      </c>
      <c r="AB313" s="9" t="s">
        <v>730</v>
      </c>
      <c r="AC313" s="8" t="s">
        <v>223</v>
      </c>
      <c r="AD313" s="7" t="s">
        <v>733</v>
      </c>
      <c r="AE313" s="8" t="s">
        <v>320</v>
      </c>
      <c r="AF313" s="8" t="s">
        <v>320</v>
      </c>
      <c r="AG313" s="82"/>
    </row>
    <row r="314" spans="1:33" s="5" customFormat="1" ht="13.25" customHeight="1" x14ac:dyDescent="0.15">
      <c r="A314" s="7" t="s">
        <v>295</v>
      </c>
      <c r="B314" s="7" t="s">
        <v>294</v>
      </c>
      <c r="C314" s="7" t="s">
        <v>296</v>
      </c>
      <c r="D314" s="7" t="s">
        <v>267</v>
      </c>
      <c r="E314" s="7" t="s">
        <v>297</v>
      </c>
      <c r="F314" s="7" t="s">
        <v>298</v>
      </c>
      <c r="G314" s="7" t="s">
        <v>298</v>
      </c>
      <c r="H314" s="7" t="s">
        <v>299</v>
      </c>
      <c r="I314" s="5" t="str">
        <f t="shared" si="20"/>
        <v>2017-01-01</v>
      </c>
      <c r="J314" s="30" t="s">
        <v>68</v>
      </c>
      <c r="K314"/>
      <c r="L314"/>
      <c r="M314" t="s">
        <v>38</v>
      </c>
      <c r="N314">
        <v>1</v>
      </c>
      <c r="O314">
        <v>1</v>
      </c>
      <c r="P314" t="str">
        <f t="shared" si="21"/>
        <v>Em.1</v>
      </c>
      <c r="Q314" t="str">
        <f t="shared" si="22"/>
        <v>Em.1.1</v>
      </c>
      <c r="R314" t="s">
        <v>300</v>
      </c>
      <c r="S314" s="27">
        <v>73</v>
      </c>
      <c r="T314"/>
      <c r="U314" t="s">
        <v>39</v>
      </c>
      <c r="V314" s="101">
        <f>S314*1000000</f>
        <v>73000000</v>
      </c>
      <c r="W314" s="7" t="s">
        <v>39</v>
      </c>
      <c r="X314" s="7" t="s">
        <v>301</v>
      </c>
      <c r="Y314"/>
      <c r="Z314"/>
      <c r="AA314" s="26" t="s">
        <v>275</v>
      </c>
      <c r="AB314" s="26" t="s">
        <v>731</v>
      </c>
      <c r="AC314" t="s">
        <v>669</v>
      </c>
      <c r="AD314" s="7" t="s">
        <v>785</v>
      </c>
      <c r="AE314" t="s">
        <v>322</v>
      </c>
      <c r="AF314" t="s">
        <v>323</v>
      </c>
      <c r="AG314" s="21"/>
    </row>
    <row r="315" spans="1:33" s="5" customFormat="1" ht="13.25" customHeight="1" x14ac:dyDescent="0.15">
      <c r="A315" s="7" t="s">
        <v>295</v>
      </c>
      <c r="B315" s="7" t="s">
        <v>294</v>
      </c>
      <c r="C315" s="7" t="s">
        <v>296</v>
      </c>
      <c r="D315" s="7" t="s">
        <v>267</v>
      </c>
      <c r="E315" s="7" t="s">
        <v>297</v>
      </c>
      <c r="F315" s="7" t="s">
        <v>298</v>
      </c>
      <c r="G315" s="7" t="s">
        <v>298</v>
      </c>
      <c r="H315" s="7" t="s">
        <v>299</v>
      </c>
      <c r="I315" s="5" t="str">
        <f t="shared" si="20"/>
        <v>2017-01-01</v>
      </c>
      <c r="J315" s="30" t="s">
        <v>68</v>
      </c>
      <c r="K315"/>
      <c r="L315"/>
      <c r="M315" t="s">
        <v>38</v>
      </c>
      <c r="N315">
        <v>11</v>
      </c>
      <c r="O315">
        <v>11</v>
      </c>
      <c r="P315" t="str">
        <f t="shared" si="21"/>
        <v>Em.11</v>
      </c>
      <c r="Q315" t="str">
        <f t="shared" si="22"/>
        <v>Em.11.11</v>
      </c>
      <c r="R315" t="s">
        <v>336</v>
      </c>
      <c r="S315" s="27">
        <v>579</v>
      </c>
      <c r="T315"/>
      <c r="U315" t="s">
        <v>39</v>
      </c>
      <c r="V315" s="102">
        <f>S315</f>
        <v>579</v>
      </c>
      <c r="W315" s="26" t="s">
        <v>39</v>
      </c>
      <c r="X315" s="7" t="s">
        <v>301</v>
      </c>
      <c r="Y315"/>
      <c r="Z315"/>
      <c r="AA315" s="26" t="s">
        <v>275</v>
      </c>
      <c r="AB315" s="26" t="s">
        <v>731</v>
      </c>
      <c r="AC315"/>
      <c r="AD315"/>
      <c r="AE315" t="s">
        <v>633</v>
      </c>
      <c r="AF315" t="s">
        <v>646</v>
      </c>
      <c r="AG315" s="21"/>
    </row>
    <row r="316" spans="1:33" s="5" customFormat="1" ht="13.25" customHeight="1" x14ac:dyDescent="0.15">
      <c r="A316" s="7" t="s">
        <v>295</v>
      </c>
      <c r="B316" s="7" t="s">
        <v>294</v>
      </c>
      <c r="C316" s="7" t="s">
        <v>296</v>
      </c>
      <c r="D316" s="7" t="s">
        <v>267</v>
      </c>
      <c r="E316" s="7" t="s">
        <v>297</v>
      </c>
      <c r="F316" s="7" t="s">
        <v>298</v>
      </c>
      <c r="G316" s="7" t="s">
        <v>298</v>
      </c>
      <c r="H316" s="7" t="s">
        <v>299</v>
      </c>
      <c r="I316" s="5" t="str">
        <f t="shared" si="20"/>
        <v>2017-01-01</v>
      </c>
      <c r="J316" s="30" t="s">
        <v>68</v>
      </c>
      <c r="K316"/>
      <c r="L316"/>
      <c r="M316" t="s">
        <v>38</v>
      </c>
      <c r="N316">
        <v>13</v>
      </c>
      <c r="O316">
        <v>1</v>
      </c>
      <c r="P316" t="str">
        <f t="shared" si="21"/>
        <v>Em.13</v>
      </c>
      <c r="Q316" t="str">
        <f t="shared" si="22"/>
        <v>Em.13.1</v>
      </c>
      <c r="R316" t="s">
        <v>404</v>
      </c>
      <c r="S316" s="27">
        <v>79</v>
      </c>
      <c r="T316"/>
      <c r="U316" s="26" t="s">
        <v>405</v>
      </c>
      <c r="V316" s="102">
        <f>S316</f>
        <v>79</v>
      </c>
      <c r="W316" s="26" t="s">
        <v>405</v>
      </c>
      <c r="X316" s="7" t="s">
        <v>301</v>
      </c>
      <c r="Y316"/>
      <c r="Z316"/>
      <c r="AA316" s="26" t="s">
        <v>275</v>
      </c>
      <c r="AB316" s="26" t="s">
        <v>731</v>
      </c>
      <c r="AC316"/>
      <c r="AD316" s="26"/>
      <c r="AE316" t="s">
        <v>561</v>
      </c>
      <c r="AF316" t="s">
        <v>562</v>
      </c>
      <c r="AG316" s="21"/>
    </row>
    <row r="317" spans="1:33" s="5" customFormat="1" ht="13.25" customHeight="1" x14ac:dyDescent="0.15">
      <c r="A317" s="7" t="s">
        <v>295</v>
      </c>
      <c r="B317" s="7" t="s">
        <v>294</v>
      </c>
      <c r="C317" s="7" t="s">
        <v>296</v>
      </c>
      <c r="D317" s="7" t="s">
        <v>267</v>
      </c>
      <c r="E317" s="7" t="s">
        <v>297</v>
      </c>
      <c r="F317" s="7" t="s">
        <v>298</v>
      </c>
      <c r="G317" s="7" t="s">
        <v>298</v>
      </c>
      <c r="H317" s="7" t="s">
        <v>299</v>
      </c>
      <c r="I317" s="5" t="str">
        <f t="shared" si="20"/>
        <v>2017-01-01</v>
      </c>
      <c r="J317" s="30" t="s">
        <v>68</v>
      </c>
      <c r="K317"/>
      <c r="L317"/>
      <c r="M317" t="s">
        <v>38</v>
      </c>
      <c r="N317">
        <v>13</v>
      </c>
      <c r="O317">
        <v>29</v>
      </c>
      <c r="P317" t="str">
        <f t="shared" si="21"/>
        <v>Em.13</v>
      </c>
      <c r="Q317" t="str">
        <f t="shared" si="22"/>
        <v>Em.13.29</v>
      </c>
      <c r="R317" t="s">
        <v>424</v>
      </c>
      <c r="S317" s="27">
        <v>0.16600000000000001</v>
      </c>
      <c r="T317"/>
      <c r="U317" s="26" t="s">
        <v>425</v>
      </c>
      <c r="V317" s="102">
        <f>S317</f>
        <v>0.16600000000000001</v>
      </c>
      <c r="W317" s="26" t="str">
        <f>U317</f>
        <v>tonnes of CO2e/ tonne of hydrocarbon production available for sale</v>
      </c>
      <c r="X317" s="7" t="s">
        <v>301</v>
      </c>
      <c r="Y317"/>
      <c r="Z317"/>
      <c r="AA317" s="26" t="s">
        <v>275</v>
      </c>
      <c r="AB317" s="26" t="s">
        <v>731</v>
      </c>
      <c r="AC317"/>
      <c r="AD317" s="26"/>
      <c r="AE317" t="s">
        <v>320</v>
      </c>
      <c r="AF317" t="s">
        <v>320</v>
      </c>
      <c r="AG317" s="21"/>
    </row>
    <row r="318" spans="1:33" s="5" customFormat="1" ht="13.25" customHeight="1" x14ac:dyDescent="0.15">
      <c r="A318" s="7" t="s">
        <v>295</v>
      </c>
      <c r="B318" s="7" t="s">
        <v>294</v>
      </c>
      <c r="C318" s="7" t="s">
        <v>296</v>
      </c>
      <c r="D318" s="7" t="s">
        <v>267</v>
      </c>
      <c r="E318" s="7" t="s">
        <v>297</v>
      </c>
      <c r="F318" s="7" t="s">
        <v>298</v>
      </c>
      <c r="G318" s="7" t="s">
        <v>298</v>
      </c>
      <c r="H318" s="7" t="s">
        <v>299</v>
      </c>
      <c r="I318" s="5" t="str">
        <f t="shared" si="20"/>
        <v>2017-01-01</v>
      </c>
      <c r="J318" s="30" t="s">
        <v>68</v>
      </c>
      <c r="K318"/>
      <c r="L318"/>
      <c r="M318" t="s">
        <v>38</v>
      </c>
      <c r="N318">
        <v>13</v>
      </c>
      <c r="O318">
        <v>30</v>
      </c>
      <c r="P318" t="str">
        <f t="shared" si="21"/>
        <v>Em.13</v>
      </c>
      <c r="Q318" t="str">
        <f t="shared" si="22"/>
        <v>Em.13.30</v>
      </c>
      <c r="R318" t="s">
        <v>427</v>
      </c>
      <c r="S318" s="27">
        <v>1.1399999999999999</v>
      </c>
      <c r="T318"/>
      <c r="U318" s="26" t="s">
        <v>428</v>
      </c>
      <c r="V318" s="102">
        <f>S318</f>
        <v>1.1399999999999999</v>
      </c>
      <c r="W318" s="26" t="str">
        <f>U318</f>
        <v>tonnes of CO2e/UEDC</v>
      </c>
      <c r="X318" s="7" t="s">
        <v>301</v>
      </c>
      <c r="Y318"/>
      <c r="Z318"/>
      <c r="AA318" s="26" t="s">
        <v>275</v>
      </c>
      <c r="AB318" s="26" t="s">
        <v>731</v>
      </c>
      <c r="AC318"/>
      <c r="AD318" s="26"/>
      <c r="AE318" t="s">
        <v>320</v>
      </c>
      <c r="AF318" t="s">
        <v>320</v>
      </c>
      <c r="AG318" s="21"/>
    </row>
    <row r="319" spans="1:33" s="5" customFormat="1" ht="13.25" customHeight="1" x14ac:dyDescent="0.15">
      <c r="A319" s="7" t="s">
        <v>295</v>
      </c>
      <c r="B319" s="7" t="s">
        <v>294</v>
      </c>
      <c r="C319" s="7" t="s">
        <v>296</v>
      </c>
      <c r="D319" s="7" t="s">
        <v>267</v>
      </c>
      <c r="E319" s="7" t="s">
        <v>297</v>
      </c>
      <c r="F319" s="7" t="s">
        <v>298</v>
      </c>
      <c r="G319" s="7" t="s">
        <v>298</v>
      </c>
      <c r="H319" s="7" t="s">
        <v>299</v>
      </c>
      <c r="I319" s="5" t="str">
        <f t="shared" si="20"/>
        <v>2017-01-01</v>
      </c>
      <c r="J319" s="30" t="s">
        <v>68</v>
      </c>
      <c r="K319"/>
      <c r="L319"/>
      <c r="M319" t="s">
        <v>38</v>
      </c>
      <c r="N319">
        <v>13</v>
      </c>
      <c r="O319">
        <v>31</v>
      </c>
      <c r="P319" t="str">
        <f t="shared" si="21"/>
        <v>Em.13</v>
      </c>
      <c r="Q319" t="str">
        <f t="shared" si="22"/>
        <v>Em.13.31</v>
      </c>
      <c r="R319" t="s">
        <v>431</v>
      </c>
      <c r="S319" s="27">
        <v>0.95</v>
      </c>
      <c r="T319"/>
      <c r="U319" s="26" t="s">
        <v>432</v>
      </c>
      <c r="V319" s="102">
        <f>S319</f>
        <v>0.95</v>
      </c>
      <c r="W319" s="26" t="str">
        <f>U319</f>
        <v>tonnes of CO2e/tonne of high-value petrochemicals produced</v>
      </c>
      <c r="X319" s="7" t="s">
        <v>301</v>
      </c>
      <c r="Y319"/>
      <c r="Z319"/>
      <c r="AA319" s="26" t="s">
        <v>275</v>
      </c>
      <c r="AB319" s="26" t="s">
        <v>731</v>
      </c>
      <c r="AC319"/>
      <c r="AD319" s="26"/>
      <c r="AE319" t="s">
        <v>320</v>
      </c>
      <c r="AF319" t="s">
        <v>320</v>
      </c>
      <c r="AG319" s="21"/>
    </row>
    <row r="320" spans="1:33" s="5" customFormat="1" ht="13.25" customHeight="1" x14ac:dyDescent="0.15">
      <c r="A320" s="7" t="s">
        <v>295</v>
      </c>
      <c r="B320" s="7" t="s">
        <v>294</v>
      </c>
      <c r="C320" s="7" t="s">
        <v>296</v>
      </c>
      <c r="D320" s="7" t="s">
        <v>267</v>
      </c>
      <c r="E320" s="7" t="s">
        <v>297</v>
      </c>
      <c r="F320" s="7" t="s">
        <v>298</v>
      </c>
      <c r="G320" s="7" t="s">
        <v>298</v>
      </c>
      <c r="H320" s="7" t="s">
        <v>299</v>
      </c>
      <c r="I320" s="5" t="str">
        <f t="shared" si="20"/>
        <v>2017-01-01</v>
      </c>
      <c r="J320" s="30" t="s">
        <v>68</v>
      </c>
      <c r="K320"/>
      <c r="L320"/>
      <c r="M320" t="s">
        <v>38</v>
      </c>
      <c r="N320">
        <v>17</v>
      </c>
      <c r="O320">
        <v>10</v>
      </c>
      <c r="P320" t="str">
        <f t="shared" si="21"/>
        <v>Em.17</v>
      </c>
      <c r="Q320" t="str">
        <f t="shared" si="22"/>
        <v>Em.17.10</v>
      </c>
      <c r="R320" t="s">
        <v>804</v>
      </c>
      <c r="S320" s="27">
        <v>107</v>
      </c>
      <c r="T320"/>
      <c r="U320" s="26" t="s">
        <v>797</v>
      </c>
      <c r="V320" s="103">
        <f>S320*1000</f>
        <v>107000</v>
      </c>
      <c r="W320" s="7" t="s">
        <v>784</v>
      </c>
      <c r="X320" s="7" t="s">
        <v>301</v>
      </c>
      <c r="Y320"/>
      <c r="Z320"/>
      <c r="AA320" s="26" t="s">
        <v>275</v>
      </c>
      <c r="AB320" t="s">
        <v>731</v>
      </c>
      <c r="AC320" t="s">
        <v>670</v>
      </c>
      <c r="AD320" s="7" t="s">
        <v>788</v>
      </c>
      <c r="AE320" t="s">
        <v>320</v>
      </c>
      <c r="AF320" t="s">
        <v>320</v>
      </c>
      <c r="AG320" s="21"/>
    </row>
    <row r="321" spans="1:33" s="5" customFormat="1" ht="13.25" customHeight="1" x14ac:dyDescent="0.15">
      <c r="A321" s="7" t="s">
        <v>295</v>
      </c>
      <c r="B321" s="7" t="s">
        <v>294</v>
      </c>
      <c r="C321" s="7" t="s">
        <v>296</v>
      </c>
      <c r="D321" s="7" t="s">
        <v>267</v>
      </c>
      <c r="E321" s="7" t="s">
        <v>297</v>
      </c>
      <c r="F321" s="7" t="s">
        <v>298</v>
      </c>
      <c r="G321" s="7" t="s">
        <v>298</v>
      </c>
      <c r="H321" s="7" t="s">
        <v>299</v>
      </c>
      <c r="I321" s="5" t="str">
        <f t="shared" si="20"/>
        <v>2017-01-01</v>
      </c>
      <c r="J321" s="30" t="s">
        <v>68</v>
      </c>
      <c r="K321"/>
      <c r="L321"/>
      <c r="M321" t="s">
        <v>38</v>
      </c>
      <c r="N321">
        <v>17</v>
      </c>
      <c r="O321">
        <v>13</v>
      </c>
      <c r="P321" t="str">
        <f t="shared" si="21"/>
        <v>Em.17</v>
      </c>
      <c r="Q321" t="str">
        <f t="shared" si="22"/>
        <v>Em.17.13</v>
      </c>
      <c r="R321" t="s">
        <v>805</v>
      </c>
      <c r="S321" s="27">
        <v>81</v>
      </c>
      <c r="T321"/>
      <c r="U321" s="26" t="s">
        <v>797</v>
      </c>
      <c r="V321" s="103">
        <f>S321*1000</f>
        <v>81000</v>
      </c>
      <c r="W321" s="7" t="s">
        <v>784</v>
      </c>
      <c r="X321" s="7" t="s">
        <v>301</v>
      </c>
      <c r="Y321"/>
      <c r="Z321"/>
      <c r="AA321" s="26" t="s">
        <v>275</v>
      </c>
      <c r="AB321" t="s">
        <v>731</v>
      </c>
      <c r="AC321" t="s">
        <v>672</v>
      </c>
      <c r="AD321" s="7" t="s">
        <v>788</v>
      </c>
      <c r="AE321" t="s">
        <v>320</v>
      </c>
      <c r="AF321" t="s">
        <v>320</v>
      </c>
      <c r="AG321" s="21"/>
    </row>
    <row r="322" spans="1:33" s="5" customFormat="1" ht="13.25" customHeight="1" x14ac:dyDescent="0.15">
      <c r="A322" s="7" t="s">
        <v>295</v>
      </c>
      <c r="B322" s="7" t="s">
        <v>294</v>
      </c>
      <c r="C322" s="7" t="s">
        <v>296</v>
      </c>
      <c r="D322" s="7" t="s">
        <v>267</v>
      </c>
      <c r="E322" s="7" t="s">
        <v>297</v>
      </c>
      <c r="F322" s="7" t="s">
        <v>298</v>
      </c>
      <c r="G322" s="7" t="s">
        <v>298</v>
      </c>
      <c r="H322" s="7" t="s">
        <v>299</v>
      </c>
      <c r="I322" s="5" t="str">
        <f t="shared" ref="I322:I385" si="24">_xlfn.CONCAT(SUBSTITUTE(J322,"FY","20"),"-01-01")</f>
        <v>2017-01-01</v>
      </c>
      <c r="J322" s="30" t="s">
        <v>68</v>
      </c>
      <c r="K322"/>
      <c r="L322"/>
      <c r="M322" t="s">
        <v>38</v>
      </c>
      <c r="N322">
        <v>17</v>
      </c>
      <c r="O322">
        <v>14</v>
      </c>
      <c r="P322" t="str">
        <f t="shared" ref="P322:P385" si="25">_xlfn.CONCAT(M322,".",N322)</f>
        <v>Em.17</v>
      </c>
      <c r="Q322" t="str">
        <f t="shared" ref="Q322:Q385" si="26">_xlfn.CONCAT(M322,".",N322,".",O322)</f>
        <v>Em.17.14</v>
      </c>
      <c r="R322" t="s">
        <v>798</v>
      </c>
      <c r="S322" s="27">
        <v>95</v>
      </c>
      <c r="T322"/>
      <c r="U322" s="26" t="s">
        <v>797</v>
      </c>
      <c r="V322" s="103">
        <f>S322*1000</f>
        <v>95000</v>
      </c>
      <c r="W322" s="7" t="s">
        <v>784</v>
      </c>
      <c r="X322" s="7" t="s">
        <v>301</v>
      </c>
      <c r="Y322"/>
      <c r="Z322"/>
      <c r="AA322" s="26" t="s">
        <v>275</v>
      </c>
      <c r="AB322" t="s">
        <v>731</v>
      </c>
      <c r="AC322" t="s">
        <v>673</v>
      </c>
      <c r="AD322" s="7" t="s">
        <v>788</v>
      </c>
      <c r="AE322" t="s">
        <v>320</v>
      </c>
      <c r="AF322" t="s">
        <v>320</v>
      </c>
      <c r="AG322" s="21"/>
    </row>
    <row r="323" spans="1:33" s="5" customFormat="1" ht="13.25" customHeight="1" x14ac:dyDescent="0.15">
      <c r="A323" s="7" t="s">
        <v>295</v>
      </c>
      <c r="B323" s="7" t="s">
        <v>294</v>
      </c>
      <c r="C323" s="7" t="s">
        <v>296</v>
      </c>
      <c r="D323" s="7" t="s">
        <v>267</v>
      </c>
      <c r="E323" s="7" t="s">
        <v>297</v>
      </c>
      <c r="F323" s="7" t="s">
        <v>298</v>
      </c>
      <c r="G323" s="7" t="s">
        <v>298</v>
      </c>
      <c r="H323" s="7" t="s">
        <v>299</v>
      </c>
      <c r="I323" s="5" t="str">
        <f t="shared" si="24"/>
        <v>2017-01-01</v>
      </c>
      <c r="J323" s="30" t="s">
        <v>68</v>
      </c>
      <c r="K323"/>
      <c r="L323"/>
      <c r="M323" t="s">
        <v>38</v>
      </c>
      <c r="N323">
        <v>17</v>
      </c>
      <c r="O323">
        <v>2</v>
      </c>
      <c r="P323" t="str">
        <f t="shared" si="25"/>
        <v>Em.17</v>
      </c>
      <c r="Q323" t="str">
        <f t="shared" si="26"/>
        <v>Em.17.2</v>
      </c>
      <c r="R323" t="s">
        <v>369</v>
      </c>
      <c r="S323" s="27">
        <v>7</v>
      </c>
      <c r="T323"/>
      <c r="U323" s="26" t="s">
        <v>346</v>
      </c>
      <c r="V323" s="104">
        <f>S323</f>
        <v>7</v>
      </c>
      <c r="W323" s="7" t="s">
        <v>784</v>
      </c>
      <c r="X323" s="7" t="s">
        <v>301</v>
      </c>
      <c r="Y323"/>
      <c r="Z323"/>
      <c r="AA323" s="26" t="s">
        <v>275</v>
      </c>
      <c r="AB323" t="s">
        <v>731</v>
      </c>
      <c r="AC323"/>
      <c r="AD323" s="7"/>
      <c r="AE323" t="s">
        <v>320</v>
      </c>
      <c r="AF323" t="s">
        <v>320</v>
      </c>
      <c r="AG323" s="21"/>
    </row>
    <row r="324" spans="1:33" s="5" customFormat="1" ht="13.25" customHeight="1" x14ac:dyDescent="0.15">
      <c r="A324" s="7" t="s">
        <v>295</v>
      </c>
      <c r="B324" s="7" t="s">
        <v>294</v>
      </c>
      <c r="C324" s="7" t="s">
        <v>296</v>
      </c>
      <c r="D324" s="7" t="s">
        <v>267</v>
      </c>
      <c r="E324" s="7" t="s">
        <v>297</v>
      </c>
      <c r="F324" s="7" t="s">
        <v>298</v>
      </c>
      <c r="G324" s="7" t="s">
        <v>298</v>
      </c>
      <c r="H324" s="7" t="s">
        <v>772</v>
      </c>
      <c r="I324" s="5" t="str">
        <f t="shared" si="24"/>
        <v>2017-01-01</v>
      </c>
      <c r="J324" s="30" t="s">
        <v>68</v>
      </c>
      <c r="K324"/>
      <c r="L324"/>
      <c r="M324" t="s">
        <v>38</v>
      </c>
      <c r="N324">
        <v>17</v>
      </c>
      <c r="O324">
        <v>2</v>
      </c>
      <c r="P324" t="str">
        <f t="shared" si="25"/>
        <v>Em.17</v>
      </c>
      <c r="Q324" t="str">
        <f t="shared" si="26"/>
        <v>Em.17.2</v>
      </c>
      <c r="R324" t="s">
        <v>368</v>
      </c>
      <c r="S324" s="27">
        <v>0</v>
      </c>
      <c r="T324"/>
      <c r="U324" s="26" t="s">
        <v>346</v>
      </c>
      <c r="V324" s="104">
        <f>S324</f>
        <v>0</v>
      </c>
      <c r="W324" s="7" t="s">
        <v>784</v>
      </c>
      <c r="X324" s="7" t="s">
        <v>301</v>
      </c>
      <c r="Y324"/>
      <c r="Z324"/>
      <c r="AA324" s="26" t="s">
        <v>275</v>
      </c>
      <c r="AB324" t="s">
        <v>731</v>
      </c>
      <c r="AC324"/>
      <c r="AD324" s="7"/>
      <c r="AE324" t="s">
        <v>320</v>
      </c>
      <c r="AF324" t="s">
        <v>320</v>
      </c>
      <c r="AG324" s="21"/>
    </row>
    <row r="325" spans="1:33" s="5" customFormat="1" ht="13.25" customHeight="1" x14ac:dyDescent="0.15">
      <c r="A325" s="7" t="s">
        <v>295</v>
      </c>
      <c r="B325" s="7" t="s">
        <v>294</v>
      </c>
      <c r="C325" s="7" t="s">
        <v>296</v>
      </c>
      <c r="D325" s="7" t="s">
        <v>267</v>
      </c>
      <c r="E325" s="7" t="s">
        <v>297</v>
      </c>
      <c r="F325" s="7" t="s">
        <v>298</v>
      </c>
      <c r="G325" s="7" t="s">
        <v>298</v>
      </c>
      <c r="H325" s="7" t="s">
        <v>299</v>
      </c>
      <c r="I325" s="5" t="str">
        <f t="shared" si="24"/>
        <v>2017-01-01</v>
      </c>
      <c r="J325" s="30" t="s">
        <v>68</v>
      </c>
      <c r="K325"/>
      <c r="L325"/>
      <c r="M325" t="s">
        <v>38</v>
      </c>
      <c r="N325">
        <v>4</v>
      </c>
      <c r="O325">
        <v>10</v>
      </c>
      <c r="P325" t="str">
        <f t="shared" si="25"/>
        <v>Em.4</v>
      </c>
      <c r="Q325" t="str">
        <f t="shared" si="26"/>
        <v>Em.4.10</v>
      </c>
      <c r="R325" t="s">
        <v>370</v>
      </c>
      <c r="S325" s="27">
        <v>22</v>
      </c>
      <c r="T325"/>
      <c r="U325" s="26" t="s">
        <v>346</v>
      </c>
      <c r="V325" s="102">
        <f>S325</f>
        <v>22</v>
      </c>
      <c r="W325" s="26" t="s">
        <v>39</v>
      </c>
      <c r="X325" s="7" t="s">
        <v>301</v>
      </c>
      <c r="Y325"/>
      <c r="Z325"/>
      <c r="AA325" s="26" t="s">
        <v>275</v>
      </c>
      <c r="AB325" s="26" t="s">
        <v>731</v>
      </c>
      <c r="AC325"/>
      <c r="AD325" s="26"/>
      <c r="AE325" t="s">
        <v>320</v>
      </c>
      <c r="AF325" t="s">
        <v>320</v>
      </c>
      <c r="AG325" s="21"/>
    </row>
    <row r="326" spans="1:33" s="5" customFormat="1" ht="13.25" customHeight="1" x14ac:dyDescent="0.15">
      <c r="A326" s="7" t="s">
        <v>295</v>
      </c>
      <c r="B326" s="7" t="s">
        <v>294</v>
      </c>
      <c r="C326" s="7" t="s">
        <v>296</v>
      </c>
      <c r="D326" s="7" t="s">
        <v>267</v>
      </c>
      <c r="E326" s="7" t="s">
        <v>297</v>
      </c>
      <c r="F326" s="7" t="s">
        <v>298</v>
      </c>
      <c r="G326" s="7" t="s">
        <v>298</v>
      </c>
      <c r="H326" s="7" t="s">
        <v>299</v>
      </c>
      <c r="I326" s="5" t="str">
        <f t="shared" si="24"/>
        <v>2017-01-01</v>
      </c>
      <c r="J326" s="30" t="s">
        <v>68</v>
      </c>
      <c r="K326"/>
      <c r="L326"/>
      <c r="M326" t="s">
        <v>38</v>
      </c>
      <c r="N326">
        <v>4</v>
      </c>
      <c r="O326">
        <v>7</v>
      </c>
      <c r="P326" t="str">
        <f t="shared" si="25"/>
        <v>Em.4</v>
      </c>
      <c r="Q326" t="str">
        <f t="shared" si="26"/>
        <v>Em.4.7</v>
      </c>
      <c r="R326" t="s">
        <v>374</v>
      </c>
      <c r="S326" s="27">
        <v>70</v>
      </c>
      <c r="T326"/>
      <c r="U326" s="26" t="s">
        <v>375</v>
      </c>
      <c r="V326" s="101">
        <f>S326*1000000</f>
        <v>70000000</v>
      </c>
      <c r="W326" t="s">
        <v>39</v>
      </c>
      <c r="X326" s="7" t="s">
        <v>301</v>
      </c>
      <c r="Y326"/>
      <c r="Z326"/>
      <c r="AA326" s="26" t="s">
        <v>275</v>
      </c>
      <c r="AB326" s="26" t="s">
        <v>731</v>
      </c>
      <c r="AC326"/>
      <c r="AD326" s="26"/>
      <c r="AE326" t="s">
        <v>320</v>
      </c>
      <c r="AF326" t="s">
        <v>320</v>
      </c>
      <c r="AG326" s="21"/>
    </row>
    <row r="327" spans="1:33" s="5" customFormat="1" ht="13.25" customHeight="1" x14ac:dyDescent="0.15">
      <c r="A327" s="7" t="s">
        <v>295</v>
      </c>
      <c r="B327" s="7" t="s">
        <v>294</v>
      </c>
      <c r="C327" s="7" t="s">
        <v>296</v>
      </c>
      <c r="D327" s="7" t="s">
        <v>267</v>
      </c>
      <c r="E327" s="7" t="s">
        <v>297</v>
      </c>
      <c r="F327" s="7" t="s">
        <v>298</v>
      </c>
      <c r="G327" s="7" t="s">
        <v>298</v>
      </c>
      <c r="H327" s="7" t="s">
        <v>299</v>
      </c>
      <c r="I327" s="5" t="str">
        <f t="shared" si="24"/>
        <v>2017-01-01</v>
      </c>
      <c r="J327" s="30" t="s">
        <v>68</v>
      </c>
      <c r="K327"/>
      <c r="L327"/>
      <c r="M327" t="s">
        <v>38</v>
      </c>
      <c r="N327">
        <v>4</v>
      </c>
      <c r="O327">
        <v>8</v>
      </c>
      <c r="P327" t="str">
        <f t="shared" si="25"/>
        <v>Em.4</v>
      </c>
      <c r="Q327" t="str">
        <f t="shared" si="26"/>
        <v>Em.4.8</v>
      </c>
      <c r="R327" t="s">
        <v>799</v>
      </c>
      <c r="S327" s="27">
        <v>123</v>
      </c>
      <c r="T327"/>
      <c r="U327" s="26" t="s">
        <v>797</v>
      </c>
      <c r="V327" s="102">
        <f>1000*S327</f>
        <v>123000</v>
      </c>
      <c r="W327" s="26" t="s">
        <v>39</v>
      </c>
      <c r="X327" s="7" t="s">
        <v>301</v>
      </c>
      <c r="Y327"/>
      <c r="Z327"/>
      <c r="AA327" s="26" t="s">
        <v>275</v>
      </c>
      <c r="AB327" s="26" t="s">
        <v>731</v>
      </c>
      <c r="AC327"/>
      <c r="AD327" s="26"/>
      <c r="AE327" t="s">
        <v>320</v>
      </c>
      <c r="AF327" t="s">
        <v>320</v>
      </c>
      <c r="AG327" s="21"/>
    </row>
    <row r="328" spans="1:33" s="5" customFormat="1" ht="13.25" customHeight="1" x14ac:dyDescent="0.15">
      <c r="A328" s="7" t="s">
        <v>295</v>
      </c>
      <c r="B328" s="7" t="s">
        <v>294</v>
      </c>
      <c r="C328" s="7" t="s">
        <v>296</v>
      </c>
      <c r="D328" s="7" t="s">
        <v>267</v>
      </c>
      <c r="E328" s="7" t="s">
        <v>297</v>
      </c>
      <c r="F328" s="7" t="s">
        <v>298</v>
      </c>
      <c r="G328" s="7" t="s">
        <v>298</v>
      </c>
      <c r="H328" s="7" t="s">
        <v>299</v>
      </c>
      <c r="I328" s="5" t="str">
        <f t="shared" si="24"/>
        <v>2017-01-01</v>
      </c>
      <c r="J328" s="30" t="s">
        <v>68</v>
      </c>
      <c r="K328"/>
      <c r="L328"/>
      <c r="M328" t="s">
        <v>38</v>
      </c>
      <c r="N328">
        <v>4</v>
      </c>
      <c r="O328">
        <v>9</v>
      </c>
      <c r="P328" t="str">
        <f t="shared" si="25"/>
        <v>Em.4</v>
      </c>
      <c r="Q328" t="str">
        <f t="shared" si="26"/>
        <v>Em.4.9</v>
      </c>
      <c r="R328" t="s">
        <v>796</v>
      </c>
      <c r="S328" s="27">
        <v>1</v>
      </c>
      <c r="T328"/>
      <c r="U328" s="26" t="s">
        <v>797</v>
      </c>
      <c r="V328" s="102">
        <f>1000*S328</f>
        <v>1000</v>
      </c>
      <c r="W328" s="26" t="s">
        <v>39</v>
      </c>
      <c r="X328" s="7" t="s">
        <v>301</v>
      </c>
      <c r="Y328"/>
      <c r="Z328"/>
      <c r="AA328" s="26" t="s">
        <v>275</v>
      </c>
      <c r="AB328" s="26" t="s">
        <v>731</v>
      </c>
      <c r="AC328"/>
      <c r="AD328" s="26"/>
      <c r="AE328" t="s">
        <v>320</v>
      </c>
      <c r="AF328" t="s">
        <v>320</v>
      </c>
      <c r="AG328" s="21"/>
    </row>
    <row r="329" spans="1:33" s="5" customFormat="1" ht="13.25" customHeight="1" x14ac:dyDescent="0.15">
      <c r="A329" s="7" t="s">
        <v>295</v>
      </c>
      <c r="B329" s="7" t="s">
        <v>294</v>
      </c>
      <c r="C329" s="7" t="s">
        <v>296</v>
      </c>
      <c r="D329" s="7" t="s">
        <v>267</v>
      </c>
      <c r="E329" s="7" t="s">
        <v>297</v>
      </c>
      <c r="F329" s="7" t="s">
        <v>298</v>
      </c>
      <c r="G329" s="7" t="s">
        <v>298</v>
      </c>
      <c r="H329" s="7" t="s">
        <v>299</v>
      </c>
      <c r="I329" s="5" t="str">
        <f t="shared" si="24"/>
        <v>2017-01-01</v>
      </c>
      <c r="J329" s="30" t="s">
        <v>68</v>
      </c>
      <c r="K329"/>
      <c r="L329"/>
      <c r="M329" t="s">
        <v>38</v>
      </c>
      <c r="N329">
        <v>5</v>
      </c>
      <c r="O329">
        <v>1</v>
      </c>
      <c r="P329" t="str">
        <f t="shared" si="25"/>
        <v>Em.5</v>
      </c>
      <c r="Q329" t="str">
        <f t="shared" si="26"/>
        <v>Em.5.1</v>
      </c>
      <c r="R329" t="s">
        <v>412</v>
      </c>
      <c r="S329" s="27">
        <v>19.600000000000001</v>
      </c>
      <c r="T329"/>
      <c r="U329" t="s">
        <v>410</v>
      </c>
      <c r="V329" s="101">
        <f>S329*1000000</f>
        <v>19600000</v>
      </c>
      <c r="W329" t="s">
        <v>39</v>
      </c>
      <c r="X329" s="7" t="s">
        <v>301</v>
      </c>
      <c r="Y329"/>
      <c r="Z329"/>
      <c r="AA329" s="26" t="s">
        <v>275</v>
      </c>
      <c r="AB329" s="26" t="s">
        <v>731</v>
      </c>
      <c r="AC329"/>
      <c r="AD329"/>
      <c r="AE329" t="s">
        <v>320</v>
      </c>
      <c r="AF329" t="s">
        <v>320</v>
      </c>
      <c r="AG329" s="21"/>
    </row>
    <row r="330" spans="1:33" s="5" customFormat="1" ht="13.25" customHeight="1" x14ac:dyDescent="0.15">
      <c r="A330" s="7" t="s">
        <v>295</v>
      </c>
      <c r="B330" s="7" t="s">
        <v>294</v>
      </c>
      <c r="C330" s="7" t="s">
        <v>296</v>
      </c>
      <c r="D330" s="7" t="s">
        <v>267</v>
      </c>
      <c r="E330" s="7" t="s">
        <v>297</v>
      </c>
      <c r="F330" s="7" t="s">
        <v>298</v>
      </c>
      <c r="G330" s="7" t="s">
        <v>298</v>
      </c>
      <c r="H330" s="7" t="s">
        <v>299</v>
      </c>
      <c r="I330" s="5" t="str">
        <f t="shared" si="24"/>
        <v>2017-01-01</v>
      </c>
      <c r="J330" s="30" t="s">
        <v>68</v>
      </c>
      <c r="K330"/>
      <c r="L330"/>
      <c r="M330" t="s">
        <v>38</v>
      </c>
      <c r="N330">
        <v>5</v>
      </c>
      <c r="O330">
        <v>2</v>
      </c>
      <c r="P330" t="str">
        <f t="shared" si="25"/>
        <v>Em.5</v>
      </c>
      <c r="Q330" t="str">
        <f t="shared" si="26"/>
        <v>Em.5.2</v>
      </c>
      <c r="R330" t="s">
        <v>414</v>
      </c>
      <c r="S330" s="27">
        <v>12</v>
      </c>
      <c r="T330"/>
      <c r="U330" t="s">
        <v>410</v>
      </c>
      <c r="V330" s="101">
        <f>S330*1000000</f>
        <v>12000000</v>
      </c>
      <c r="W330" t="s">
        <v>39</v>
      </c>
      <c r="X330" s="7" t="s">
        <v>301</v>
      </c>
      <c r="Y330"/>
      <c r="Z330"/>
      <c r="AA330" s="26" t="s">
        <v>275</v>
      </c>
      <c r="AB330" s="26" t="s">
        <v>731</v>
      </c>
      <c r="AC330"/>
      <c r="AD330"/>
      <c r="AE330" t="s">
        <v>320</v>
      </c>
      <c r="AF330" t="s">
        <v>320</v>
      </c>
      <c r="AG330" s="21"/>
    </row>
    <row r="331" spans="1:33" s="5" customFormat="1" ht="13.25" customHeight="1" x14ac:dyDescent="0.15">
      <c r="A331" s="7" t="s">
        <v>295</v>
      </c>
      <c r="B331" s="7" t="s">
        <v>294</v>
      </c>
      <c r="C331" s="7" t="s">
        <v>296</v>
      </c>
      <c r="D331" s="7" t="s">
        <v>267</v>
      </c>
      <c r="E331" s="7" t="s">
        <v>297</v>
      </c>
      <c r="F331" s="7" t="s">
        <v>298</v>
      </c>
      <c r="G331" s="7" t="s">
        <v>298</v>
      </c>
      <c r="H331" s="7" t="s">
        <v>299</v>
      </c>
      <c r="I331" s="5" t="str">
        <f t="shared" si="24"/>
        <v>2017-01-01</v>
      </c>
      <c r="J331" s="30" t="s">
        <v>68</v>
      </c>
      <c r="K331"/>
      <c r="L331"/>
      <c r="M331" t="s">
        <v>38</v>
      </c>
      <c r="N331">
        <v>5</v>
      </c>
      <c r="O331">
        <v>3</v>
      </c>
      <c r="P331" t="str">
        <f t="shared" si="25"/>
        <v>Em.5</v>
      </c>
      <c r="Q331" t="str">
        <f t="shared" si="26"/>
        <v>Em.5.3</v>
      </c>
      <c r="R331" t="s">
        <v>416</v>
      </c>
      <c r="S331" s="27">
        <v>41.1</v>
      </c>
      <c r="T331"/>
      <c r="U331" t="s">
        <v>410</v>
      </c>
      <c r="V331" s="101">
        <f>S331*1000000</f>
        <v>41100000</v>
      </c>
      <c r="W331" t="s">
        <v>39</v>
      </c>
      <c r="X331" s="7" t="s">
        <v>301</v>
      </c>
      <c r="Y331"/>
      <c r="Z331"/>
      <c r="AA331" s="26" t="s">
        <v>275</v>
      </c>
      <c r="AB331" s="26" t="s">
        <v>731</v>
      </c>
      <c r="AC331"/>
      <c r="AD331"/>
      <c r="AE331" t="s">
        <v>320</v>
      </c>
      <c r="AF331" t="s">
        <v>320</v>
      </c>
      <c r="AG331" s="21"/>
    </row>
    <row r="332" spans="1:33" s="5" customFormat="1" ht="13.25" customHeight="1" x14ac:dyDescent="0.15">
      <c r="A332" s="7" t="s">
        <v>295</v>
      </c>
      <c r="B332" s="7" t="s">
        <v>294</v>
      </c>
      <c r="C332" s="7" t="s">
        <v>296</v>
      </c>
      <c r="D332" s="7" t="s">
        <v>267</v>
      </c>
      <c r="E332" s="7" t="s">
        <v>297</v>
      </c>
      <c r="F332" s="7" t="s">
        <v>298</v>
      </c>
      <c r="G332" s="7" t="s">
        <v>298</v>
      </c>
      <c r="H332" s="7" t="s">
        <v>299</v>
      </c>
      <c r="I332" s="5" t="str">
        <f t="shared" si="24"/>
        <v>2017-01-01</v>
      </c>
      <c r="J332" s="30" t="s">
        <v>68</v>
      </c>
      <c r="K332"/>
      <c r="L332"/>
      <c r="M332" t="s">
        <v>38</v>
      </c>
      <c r="N332">
        <v>5</v>
      </c>
      <c r="O332">
        <v>4</v>
      </c>
      <c r="P332" t="str">
        <f t="shared" si="25"/>
        <v>Em.5</v>
      </c>
      <c r="Q332" t="str">
        <f t="shared" si="26"/>
        <v>Em.5.4</v>
      </c>
      <c r="R332" t="s">
        <v>409</v>
      </c>
      <c r="S332" s="27">
        <v>3</v>
      </c>
      <c r="T332"/>
      <c r="U332" t="s">
        <v>410</v>
      </c>
      <c r="V332" s="101">
        <f>S332*1000000</f>
        <v>3000000</v>
      </c>
      <c r="W332" t="s">
        <v>39</v>
      </c>
      <c r="X332" s="7" t="s">
        <v>301</v>
      </c>
      <c r="Y332"/>
      <c r="Z332"/>
      <c r="AA332" s="26" t="s">
        <v>275</v>
      </c>
      <c r="AB332" s="26" t="s">
        <v>731</v>
      </c>
      <c r="AC332"/>
      <c r="AD332"/>
      <c r="AE332" t="s">
        <v>320</v>
      </c>
      <c r="AF332" t="s">
        <v>320</v>
      </c>
      <c r="AG332" s="21"/>
    </row>
    <row r="333" spans="1:33" s="5" customFormat="1" ht="13.25" customHeight="1" x14ac:dyDescent="0.15">
      <c r="A333" s="7" t="s">
        <v>295</v>
      </c>
      <c r="B333" s="7" t="s">
        <v>294</v>
      </c>
      <c r="C333" s="7" t="s">
        <v>296</v>
      </c>
      <c r="D333" s="7" t="s">
        <v>267</v>
      </c>
      <c r="E333" s="7" t="s">
        <v>297</v>
      </c>
      <c r="F333" s="7" t="s">
        <v>298</v>
      </c>
      <c r="G333" s="7" t="s">
        <v>298</v>
      </c>
      <c r="H333" s="7" t="s">
        <v>299</v>
      </c>
      <c r="I333" s="5" t="str">
        <f t="shared" si="24"/>
        <v>2017-01-01</v>
      </c>
      <c r="J333" s="30" t="s">
        <v>68</v>
      </c>
      <c r="K333"/>
      <c r="L333"/>
      <c r="M333" t="s">
        <v>38</v>
      </c>
      <c r="N333">
        <v>7</v>
      </c>
      <c r="O333">
        <v>0</v>
      </c>
      <c r="P333" t="str">
        <f t="shared" si="25"/>
        <v>Em.7</v>
      </c>
      <c r="Q333" t="str">
        <f t="shared" si="26"/>
        <v>Em.7.0</v>
      </c>
      <c r="R333" t="s">
        <v>407</v>
      </c>
      <c r="S333" s="27">
        <v>12</v>
      </c>
      <c r="T333"/>
      <c r="U333" t="s">
        <v>39</v>
      </c>
      <c r="V333" s="102">
        <f>S333</f>
        <v>12</v>
      </c>
      <c r="W333" s="26" t="s">
        <v>39</v>
      </c>
      <c r="X333" s="7" t="s">
        <v>301</v>
      </c>
      <c r="Y333"/>
      <c r="Z333"/>
      <c r="AA333" s="26" t="s">
        <v>275</v>
      </c>
      <c r="AB333" s="26" t="s">
        <v>731</v>
      </c>
      <c r="AC333"/>
      <c r="AD333"/>
      <c r="AE333" t="s">
        <v>381</v>
      </c>
      <c r="AF333" t="s">
        <v>320</v>
      </c>
      <c r="AG333" s="21"/>
    </row>
    <row r="334" spans="1:33" s="5" customFormat="1" ht="13.25" customHeight="1" x14ac:dyDescent="0.15">
      <c r="A334" s="7" t="s">
        <v>295</v>
      </c>
      <c r="B334" s="7" t="s">
        <v>294</v>
      </c>
      <c r="C334" s="7" t="s">
        <v>296</v>
      </c>
      <c r="D334" s="7" t="s">
        <v>267</v>
      </c>
      <c r="E334" s="7" t="s">
        <v>297</v>
      </c>
      <c r="F334" s="7" t="s">
        <v>298</v>
      </c>
      <c r="G334" s="7" t="s">
        <v>298</v>
      </c>
      <c r="H334" s="7" t="s">
        <v>299</v>
      </c>
      <c r="I334" s="5" t="str">
        <f t="shared" si="24"/>
        <v>2017-01-01</v>
      </c>
      <c r="J334" s="30" t="s">
        <v>68</v>
      </c>
      <c r="K334"/>
      <c r="L334"/>
      <c r="M334" t="s">
        <v>38</v>
      </c>
      <c r="N334">
        <v>9</v>
      </c>
      <c r="O334">
        <v>1</v>
      </c>
      <c r="P334" t="str">
        <f t="shared" si="25"/>
        <v>Em.9</v>
      </c>
      <c r="Q334" t="str">
        <f t="shared" si="26"/>
        <v>Em.9.1</v>
      </c>
      <c r="R334" t="s">
        <v>418</v>
      </c>
      <c r="S334" s="27">
        <v>1.4</v>
      </c>
      <c r="T334"/>
      <c r="U334" t="s">
        <v>410</v>
      </c>
      <c r="V334" s="101">
        <f>S334*1000000</f>
        <v>1400000</v>
      </c>
      <c r="W334" t="s">
        <v>39</v>
      </c>
      <c r="X334" s="7" t="s">
        <v>301</v>
      </c>
      <c r="Y334"/>
      <c r="Z334"/>
      <c r="AA334" s="26" t="s">
        <v>275</v>
      </c>
      <c r="AB334" s="26" t="s">
        <v>731</v>
      </c>
      <c r="AC334"/>
      <c r="AD334"/>
      <c r="AE334" t="s">
        <v>320</v>
      </c>
      <c r="AF334" t="s">
        <v>320</v>
      </c>
      <c r="AG334" s="21"/>
    </row>
    <row r="335" spans="1:33" s="5" customFormat="1" ht="13.25" customHeight="1" x14ac:dyDescent="0.15">
      <c r="A335" s="7" t="s">
        <v>295</v>
      </c>
      <c r="B335" s="7" t="s">
        <v>294</v>
      </c>
      <c r="C335" s="7" t="s">
        <v>296</v>
      </c>
      <c r="D335" s="7" t="s">
        <v>267</v>
      </c>
      <c r="E335" s="7" t="s">
        <v>297</v>
      </c>
      <c r="F335" s="7" t="s">
        <v>298</v>
      </c>
      <c r="G335" s="7" t="s">
        <v>298</v>
      </c>
      <c r="H335" s="7" t="s">
        <v>299</v>
      </c>
      <c r="I335" s="5" t="str">
        <f t="shared" si="24"/>
        <v>2017-01-01</v>
      </c>
      <c r="J335" s="30" t="s">
        <v>68</v>
      </c>
      <c r="K335"/>
      <c r="L335"/>
      <c r="M335" t="s">
        <v>38</v>
      </c>
      <c r="N335">
        <v>9</v>
      </c>
      <c r="O335">
        <v>2</v>
      </c>
      <c r="P335" t="str">
        <f t="shared" si="25"/>
        <v>Em.9</v>
      </c>
      <c r="Q335" t="str">
        <f t="shared" si="26"/>
        <v>Em.9.2</v>
      </c>
      <c r="R335" t="s">
        <v>420</v>
      </c>
      <c r="S335" s="27">
        <v>2.4</v>
      </c>
      <c r="T335"/>
      <c r="U335" t="s">
        <v>410</v>
      </c>
      <c r="V335" s="101">
        <f>S335*1000000</f>
        <v>2400000</v>
      </c>
      <c r="W335" t="s">
        <v>39</v>
      </c>
      <c r="X335" s="7" t="s">
        <v>301</v>
      </c>
      <c r="Y335"/>
      <c r="Z335"/>
      <c r="AA335" s="26" t="s">
        <v>275</v>
      </c>
      <c r="AB335" s="26" t="s">
        <v>731</v>
      </c>
      <c r="AC335"/>
      <c r="AD335"/>
      <c r="AE335" t="s">
        <v>320</v>
      </c>
      <c r="AF335" t="s">
        <v>320</v>
      </c>
      <c r="AG335" s="21"/>
    </row>
    <row r="336" spans="1:33" s="5" customFormat="1" ht="13.25" customHeight="1" x14ac:dyDescent="0.15">
      <c r="A336" s="7" t="s">
        <v>295</v>
      </c>
      <c r="B336" s="7" t="s">
        <v>294</v>
      </c>
      <c r="C336" s="7" t="s">
        <v>296</v>
      </c>
      <c r="D336" s="7" t="s">
        <v>267</v>
      </c>
      <c r="E336" s="7" t="s">
        <v>297</v>
      </c>
      <c r="F336" s="7" t="s">
        <v>298</v>
      </c>
      <c r="G336" s="7" t="s">
        <v>298</v>
      </c>
      <c r="H336" s="7" t="s">
        <v>299</v>
      </c>
      <c r="I336" s="5" t="str">
        <f t="shared" si="24"/>
        <v>2017-01-01</v>
      </c>
      <c r="J336" s="30" t="s">
        <v>68</v>
      </c>
      <c r="K336"/>
      <c r="L336"/>
      <c r="M336" t="s">
        <v>38</v>
      </c>
      <c r="N336">
        <v>9</v>
      </c>
      <c r="O336">
        <v>3</v>
      </c>
      <c r="P336" t="str">
        <f t="shared" si="25"/>
        <v>Em.9</v>
      </c>
      <c r="Q336" t="str">
        <f t="shared" si="26"/>
        <v>Em.9.3</v>
      </c>
      <c r="R336" t="s">
        <v>422</v>
      </c>
      <c r="S336" s="27">
        <v>7.5</v>
      </c>
      <c r="T336"/>
      <c r="U336" t="s">
        <v>410</v>
      </c>
      <c r="V336" s="101">
        <f>S336*1000000</f>
        <v>7500000</v>
      </c>
      <c r="W336" t="s">
        <v>39</v>
      </c>
      <c r="X336" s="7" t="s">
        <v>301</v>
      </c>
      <c r="Y336"/>
      <c r="Z336"/>
      <c r="AA336" s="26" t="s">
        <v>275</v>
      </c>
      <c r="AB336" s="26" t="s">
        <v>731</v>
      </c>
      <c r="AC336"/>
      <c r="AD336"/>
      <c r="AE336" t="s">
        <v>320</v>
      </c>
      <c r="AF336" t="s">
        <v>320</v>
      </c>
      <c r="AG336" s="21"/>
    </row>
    <row r="337" spans="1:33" s="5" customFormat="1" ht="13.25" customHeight="1" x14ac:dyDescent="0.2">
      <c r="A337" s="18" t="s">
        <v>328</v>
      </c>
      <c r="B337" s="18" t="s">
        <v>327</v>
      </c>
      <c r="C337" s="18" t="s">
        <v>304</v>
      </c>
      <c r="D337" s="18" t="s">
        <v>305</v>
      </c>
      <c r="E337" s="18" t="s">
        <v>305</v>
      </c>
      <c r="F337" s="18" t="s">
        <v>306</v>
      </c>
      <c r="G337" s="18" t="s">
        <v>306</v>
      </c>
      <c r="H337" s="7" t="s">
        <v>825</v>
      </c>
      <c r="I337" s="5" t="str">
        <f t="shared" si="24"/>
        <v>2017-01-01</v>
      </c>
      <c r="J337" t="s">
        <v>68</v>
      </c>
      <c r="K337"/>
      <c r="L337"/>
      <c r="M337" t="s">
        <v>107</v>
      </c>
      <c r="N337">
        <v>6</v>
      </c>
      <c r="O337">
        <v>1</v>
      </c>
      <c r="P337" t="str">
        <f t="shared" si="25"/>
        <v>EF.6</v>
      </c>
      <c r="Q337" t="str">
        <f t="shared" si="26"/>
        <v>EF.6.1</v>
      </c>
      <c r="R337" t="s">
        <v>688</v>
      </c>
      <c r="S337" s="27"/>
      <c r="T337"/>
      <c r="U337" s="21"/>
      <c r="V337" s="108"/>
      <c r="W337" s="21"/>
      <c r="X337" t="s">
        <v>329</v>
      </c>
      <c r="Y337">
        <v>3</v>
      </c>
      <c r="Z337"/>
      <c r="AA337" t="s">
        <v>275</v>
      </c>
      <c r="AB337" t="s">
        <v>321</v>
      </c>
      <c r="AC337" t="s">
        <v>446</v>
      </c>
      <c r="AD337" s="7" t="s">
        <v>743</v>
      </c>
      <c r="AE337" t="s">
        <v>320</v>
      </c>
      <c r="AF337" t="s">
        <v>320</v>
      </c>
      <c r="AG337" s="81"/>
    </row>
    <row r="338" spans="1:33" s="5" customFormat="1" ht="13.25" customHeight="1" x14ac:dyDescent="0.2">
      <c r="A338" s="18" t="s">
        <v>328</v>
      </c>
      <c r="B338" s="18" t="s">
        <v>327</v>
      </c>
      <c r="C338" s="18" t="s">
        <v>304</v>
      </c>
      <c r="D338" s="18" t="s">
        <v>305</v>
      </c>
      <c r="E338" s="18" t="s">
        <v>305</v>
      </c>
      <c r="F338" s="18" t="s">
        <v>306</v>
      </c>
      <c r="G338" s="18" t="s">
        <v>306</v>
      </c>
      <c r="H338" s="7" t="s">
        <v>825</v>
      </c>
      <c r="I338" s="5" t="str">
        <f t="shared" si="24"/>
        <v>2017-01-01</v>
      </c>
      <c r="J338" t="s">
        <v>68</v>
      </c>
      <c r="K338"/>
      <c r="L338"/>
      <c r="M338" t="s">
        <v>107</v>
      </c>
      <c r="N338">
        <v>6</v>
      </c>
      <c r="O338">
        <v>2</v>
      </c>
      <c r="P338" t="str">
        <f t="shared" si="25"/>
        <v>EF.6</v>
      </c>
      <c r="Q338" t="str">
        <f t="shared" si="26"/>
        <v>EF.6.2</v>
      </c>
      <c r="R338" s="49" t="s">
        <v>689</v>
      </c>
      <c r="S338" s="62"/>
      <c r="T338"/>
      <c r="U338" s="21"/>
      <c r="V338" s="108"/>
      <c r="W338" s="21"/>
      <c r="X338" t="s">
        <v>329</v>
      </c>
      <c r="Y338">
        <v>3</v>
      </c>
      <c r="Z338"/>
      <c r="AA338" t="s">
        <v>275</v>
      </c>
      <c r="AB338" t="s">
        <v>321</v>
      </c>
      <c r="AC338" t="s">
        <v>449</v>
      </c>
      <c r="AD338" s="7" t="s">
        <v>743</v>
      </c>
      <c r="AE338" t="s">
        <v>320</v>
      </c>
      <c r="AF338" t="s">
        <v>320</v>
      </c>
      <c r="AG338" s="81"/>
    </row>
    <row r="339" spans="1:33" s="5" customFormat="1" ht="13.25" customHeight="1" x14ac:dyDescent="0.2">
      <c r="A339" s="18" t="s">
        <v>328</v>
      </c>
      <c r="B339" s="18" t="s">
        <v>327</v>
      </c>
      <c r="C339" s="18" t="s">
        <v>304</v>
      </c>
      <c r="D339" s="18" t="s">
        <v>305</v>
      </c>
      <c r="E339" s="18" t="s">
        <v>305</v>
      </c>
      <c r="F339" s="18" t="s">
        <v>306</v>
      </c>
      <c r="G339" s="18" t="s">
        <v>306</v>
      </c>
      <c r="H339" s="7" t="s">
        <v>825</v>
      </c>
      <c r="I339" s="5" t="str">
        <f t="shared" si="24"/>
        <v>2017-01-01</v>
      </c>
      <c r="J339" t="s">
        <v>68</v>
      </c>
      <c r="K339"/>
      <c r="L339"/>
      <c r="M339" t="s">
        <v>107</v>
      </c>
      <c r="N339">
        <v>6</v>
      </c>
      <c r="O339">
        <v>3</v>
      </c>
      <c r="P339" t="str">
        <f t="shared" si="25"/>
        <v>EF.6</v>
      </c>
      <c r="Q339" t="str">
        <f t="shared" si="26"/>
        <v>EF.6.3</v>
      </c>
      <c r="R339" t="s">
        <v>756</v>
      </c>
      <c r="S339" s="27"/>
      <c r="T339"/>
      <c r="U339" s="21"/>
      <c r="V339" s="108"/>
      <c r="W339" s="21"/>
      <c r="X339" t="s">
        <v>329</v>
      </c>
      <c r="Y339">
        <v>3</v>
      </c>
      <c r="Z339"/>
      <c r="AA339" t="s">
        <v>275</v>
      </c>
      <c r="AB339" t="s">
        <v>321</v>
      </c>
      <c r="AC339" t="s">
        <v>540</v>
      </c>
      <c r="AD339" s="7" t="s">
        <v>743</v>
      </c>
      <c r="AE339" t="s">
        <v>320</v>
      </c>
      <c r="AF339" t="s">
        <v>320</v>
      </c>
      <c r="AG339" s="81"/>
    </row>
    <row r="340" spans="1:33" s="5" customFormat="1" ht="13.25" customHeight="1" x14ac:dyDescent="0.2">
      <c r="A340" s="18" t="s">
        <v>328</v>
      </c>
      <c r="B340" s="18" t="s">
        <v>327</v>
      </c>
      <c r="C340" s="18" t="s">
        <v>304</v>
      </c>
      <c r="D340" s="18" t="s">
        <v>305</v>
      </c>
      <c r="E340" s="18" t="s">
        <v>305</v>
      </c>
      <c r="F340" s="18" t="s">
        <v>306</v>
      </c>
      <c r="G340" s="18" t="s">
        <v>306</v>
      </c>
      <c r="H340" s="7" t="s">
        <v>825</v>
      </c>
      <c r="I340" s="5" t="str">
        <f t="shared" si="24"/>
        <v>2017-01-01</v>
      </c>
      <c r="J340" t="s">
        <v>68</v>
      </c>
      <c r="K340"/>
      <c r="L340"/>
      <c r="M340" t="s">
        <v>107</v>
      </c>
      <c r="N340">
        <v>7</v>
      </c>
      <c r="O340">
        <v>1</v>
      </c>
      <c r="P340" t="str">
        <f t="shared" si="25"/>
        <v>EF.7</v>
      </c>
      <c r="Q340" t="str">
        <f t="shared" si="26"/>
        <v>EF.7.1</v>
      </c>
      <c r="R340" t="s">
        <v>714</v>
      </c>
      <c r="S340" s="27"/>
      <c r="T340"/>
      <c r="U340" s="21"/>
      <c r="V340" s="108"/>
      <c r="W340" s="21"/>
      <c r="X340" t="s">
        <v>329</v>
      </c>
      <c r="Y340">
        <v>3</v>
      </c>
      <c r="Z340"/>
      <c r="AA340" t="s">
        <v>275</v>
      </c>
      <c r="AB340" t="s">
        <v>321</v>
      </c>
      <c r="AC340" t="s">
        <v>544</v>
      </c>
      <c r="AD340" s="7" t="s">
        <v>748</v>
      </c>
      <c r="AE340" t="s">
        <v>320</v>
      </c>
      <c r="AF340" t="s">
        <v>320</v>
      </c>
      <c r="AG340" s="82"/>
    </row>
    <row r="341" spans="1:33" s="8" customFormat="1" ht="13.25" customHeight="1" x14ac:dyDescent="0.2">
      <c r="A341" s="18" t="s">
        <v>328</v>
      </c>
      <c r="B341" s="18" t="s">
        <v>327</v>
      </c>
      <c r="C341" s="18" t="s">
        <v>304</v>
      </c>
      <c r="D341" s="18" t="s">
        <v>305</v>
      </c>
      <c r="E341" s="18" t="s">
        <v>305</v>
      </c>
      <c r="F341" s="18" t="s">
        <v>306</v>
      </c>
      <c r="G341" s="18" t="s">
        <v>306</v>
      </c>
      <c r="H341" s="7" t="s">
        <v>825</v>
      </c>
      <c r="I341" s="5" t="str">
        <f t="shared" si="24"/>
        <v>2017-01-01</v>
      </c>
      <c r="J341" t="s">
        <v>68</v>
      </c>
      <c r="K341"/>
      <c r="L341"/>
      <c r="M341" t="s">
        <v>107</v>
      </c>
      <c r="N341">
        <v>7</v>
      </c>
      <c r="O341">
        <v>2</v>
      </c>
      <c r="P341" t="str">
        <f t="shared" si="25"/>
        <v>EF.7</v>
      </c>
      <c r="Q341" t="str">
        <f t="shared" si="26"/>
        <v>EF.7.2</v>
      </c>
      <c r="R341" s="49" t="s">
        <v>567</v>
      </c>
      <c r="S341" s="27">
        <v>6</v>
      </c>
      <c r="T341"/>
      <c r="U341" s="21" t="s">
        <v>499</v>
      </c>
      <c r="V341" s="105">
        <f>S341</f>
        <v>6</v>
      </c>
      <c r="W341" s="19" t="str">
        <f>U341</f>
        <v>minutes</v>
      </c>
      <c r="X341" t="s">
        <v>329</v>
      </c>
      <c r="Y341">
        <v>3</v>
      </c>
      <c r="Z341"/>
      <c r="AA341" t="s">
        <v>275</v>
      </c>
      <c r="AB341" t="s">
        <v>321</v>
      </c>
      <c r="AC341" t="s">
        <v>547</v>
      </c>
      <c r="AD341" s="7" t="s">
        <v>749</v>
      </c>
      <c r="AE341" t="s">
        <v>320</v>
      </c>
      <c r="AF341" t="s">
        <v>320</v>
      </c>
      <c r="AG341" s="21"/>
    </row>
    <row r="342" spans="1:33" s="8" customFormat="1" ht="13.25" customHeight="1" x14ac:dyDescent="0.2">
      <c r="A342" s="18" t="s">
        <v>328</v>
      </c>
      <c r="B342" s="18" t="s">
        <v>327</v>
      </c>
      <c r="C342" s="18" t="s">
        <v>304</v>
      </c>
      <c r="D342" s="18" t="s">
        <v>305</v>
      </c>
      <c r="E342" s="18" t="s">
        <v>305</v>
      </c>
      <c r="F342" s="18" t="s">
        <v>306</v>
      </c>
      <c r="G342" s="18" t="s">
        <v>306</v>
      </c>
      <c r="H342" s="7" t="s">
        <v>825</v>
      </c>
      <c r="I342" s="5" t="str">
        <f t="shared" si="24"/>
        <v>2017-01-01</v>
      </c>
      <c r="J342" t="s">
        <v>68</v>
      </c>
      <c r="K342"/>
      <c r="L342"/>
      <c r="M342" t="s">
        <v>107</v>
      </c>
      <c r="N342">
        <v>7</v>
      </c>
      <c r="O342">
        <v>3</v>
      </c>
      <c r="P342" t="str">
        <f t="shared" si="25"/>
        <v>EF.7</v>
      </c>
      <c r="Q342" t="str">
        <f t="shared" si="26"/>
        <v>EF.7.3</v>
      </c>
      <c r="R342" s="49" t="s">
        <v>568</v>
      </c>
      <c r="S342" s="27">
        <v>0.09</v>
      </c>
      <c r="T342"/>
      <c r="U342" s="21" t="s">
        <v>587</v>
      </c>
      <c r="V342" s="97">
        <f>S342</f>
        <v>0.09</v>
      </c>
      <c r="W342" t="str">
        <f>U342</f>
        <v>times</v>
      </c>
      <c r="X342" t="s">
        <v>329</v>
      </c>
      <c r="Y342">
        <v>3</v>
      </c>
      <c r="Z342"/>
      <c r="AA342" t="s">
        <v>275</v>
      </c>
      <c r="AB342" t="s">
        <v>321</v>
      </c>
      <c r="AC342" t="s">
        <v>549</v>
      </c>
      <c r="AD342" s="7" t="s">
        <v>749</v>
      </c>
      <c r="AE342" t="s">
        <v>320</v>
      </c>
      <c r="AF342" t="s">
        <v>320</v>
      </c>
      <c r="AG342" s="21"/>
    </row>
    <row r="343" spans="1:33" s="8" customFormat="1" ht="13.25" customHeight="1" x14ac:dyDescent="0.2">
      <c r="A343" s="18" t="s">
        <v>328</v>
      </c>
      <c r="B343" s="18" t="s">
        <v>327</v>
      </c>
      <c r="C343" s="18" t="s">
        <v>304</v>
      </c>
      <c r="D343" s="18" t="s">
        <v>305</v>
      </c>
      <c r="E343" s="18" t="s">
        <v>305</v>
      </c>
      <c r="F343" s="18" t="s">
        <v>306</v>
      </c>
      <c r="G343" s="18" t="s">
        <v>306</v>
      </c>
      <c r="H343" s="7" t="s">
        <v>825</v>
      </c>
      <c r="I343" s="5" t="str">
        <f t="shared" si="24"/>
        <v>2017-01-01</v>
      </c>
      <c r="J343" t="s">
        <v>68</v>
      </c>
      <c r="K343"/>
      <c r="L343"/>
      <c r="M343" t="s">
        <v>107</v>
      </c>
      <c r="N343">
        <v>7</v>
      </c>
      <c r="O343">
        <v>4</v>
      </c>
      <c r="P343" t="str">
        <f t="shared" si="25"/>
        <v>EF.7</v>
      </c>
      <c r="Q343" t="str">
        <f t="shared" si="26"/>
        <v>EF.7.4</v>
      </c>
      <c r="R343" s="49" t="s">
        <v>569</v>
      </c>
      <c r="S343" s="27">
        <v>66.66</v>
      </c>
      <c r="T343"/>
      <c r="U343" s="21" t="s">
        <v>588</v>
      </c>
      <c r="V343" s="105">
        <f>S343</f>
        <v>66.66</v>
      </c>
      <c r="W343" s="19" t="str">
        <f>U343</f>
        <v>minutes/times</v>
      </c>
      <c r="X343" t="s">
        <v>329</v>
      </c>
      <c r="Y343">
        <v>3</v>
      </c>
      <c r="Z343"/>
      <c r="AA343" t="s">
        <v>275</v>
      </c>
      <c r="AB343" t="s">
        <v>321</v>
      </c>
      <c r="AC343" t="s">
        <v>551</v>
      </c>
      <c r="AD343" s="7" t="s">
        <v>749</v>
      </c>
      <c r="AE343" t="s">
        <v>320</v>
      </c>
      <c r="AF343" t="s">
        <v>320</v>
      </c>
      <c r="AG343" s="21"/>
    </row>
    <row r="344" spans="1:33" s="8" customFormat="1" ht="13.25" customHeight="1" x14ac:dyDescent="0.2">
      <c r="A344" s="18" t="s">
        <v>328</v>
      </c>
      <c r="B344" s="18" t="s">
        <v>327</v>
      </c>
      <c r="C344" s="18" t="s">
        <v>304</v>
      </c>
      <c r="D344" s="18" t="s">
        <v>305</v>
      </c>
      <c r="E344" s="18" t="s">
        <v>305</v>
      </c>
      <c r="F344" s="18" t="s">
        <v>306</v>
      </c>
      <c r="G344" s="18" t="s">
        <v>306</v>
      </c>
      <c r="H344" s="7" t="s">
        <v>825</v>
      </c>
      <c r="I344" s="5" t="str">
        <f t="shared" si="24"/>
        <v>2017-01-01</v>
      </c>
      <c r="J344" t="s">
        <v>68</v>
      </c>
      <c r="K344"/>
      <c r="L344"/>
      <c r="M344" t="s">
        <v>107</v>
      </c>
      <c r="N344">
        <v>7</v>
      </c>
      <c r="O344">
        <v>5</v>
      </c>
      <c r="P344" t="str">
        <f t="shared" si="25"/>
        <v>EF.7</v>
      </c>
      <c r="Q344" t="str">
        <f t="shared" si="26"/>
        <v>EF.7.5</v>
      </c>
      <c r="R344" t="s">
        <v>715</v>
      </c>
      <c r="S344" s="27"/>
      <c r="T344"/>
      <c r="U344" s="21" t="s">
        <v>577</v>
      </c>
      <c r="V344" s="108"/>
      <c r="W344" s="21"/>
      <c r="X344" t="s">
        <v>329</v>
      </c>
      <c r="Y344">
        <v>3</v>
      </c>
      <c r="Z344"/>
      <c r="AA344" t="s">
        <v>275</v>
      </c>
      <c r="AB344" t="s">
        <v>321</v>
      </c>
      <c r="AC344" t="s">
        <v>554</v>
      </c>
      <c r="AD344" s="7" t="s">
        <v>749</v>
      </c>
      <c r="AE344" t="s">
        <v>320</v>
      </c>
      <c r="AF344" t="s">
        <v>320</v>
      </c>
      <c r="AG344" s="82"/>
    </row>
    <row r="345" spans="1:33" s="8" customFormat="1" ht="13.25" customHeight="1" x14ac:dyDescent="0.2">
      <c r="A345" s="18" t="s">
        <v>328</v>
      </c>
      <c r="B345" s="18" t="s">
        <v>327</v>
      </c>
      <c r="C345" s="18" t="s">
        <v>304</v>
      </c>
      <c r="D345" s="18" t="s">
        <v>305</v>
      </c>
      <c r="E345" s="18" t="s">
        <v>305</v>
      </c>
      <c r="F345" s="18" t="s">
        <v>306</v>
      </c>
      <c r="G345" s="18" t="s">
        <v>306</v>
      </c>
      <c r="H345" s="7" t="s">
        <v>825</v>
      </c>
      <c r="I345" s="5" t="str">
        <f t="shared" si="24"/>
        <v>2017-01-01</v>
      </c>
      <c r="J345" t="s">
        <v>68</v>
      </c>
      <c r="K345"/>
      <c r="L345"/>
      <c r="M345" t="s">
        <v>107</v>
      </c>
      <c r="N345">
        <v>8</v>
      </c>
      <c r="O345">
        <v>1</v>
      </c>
      <c r="P345" t="str">
        <f t="shared" si="25"/>
        <v>EF.8</v>
      </c>
      <c r="Q345" t="str">
        <f t="shared" si="26"/>
        <v>EF.8.1</v>
      </c>
      <c r="R345" s="49" t="s">
        <v>706</v>
      </c>
      <c r="S345" s="62"/>
      <c r="T345"/>
      <c r="U345" s="21"/>
      <c r="V345" s="108"/>
      <c r="W345" s="21"/>
      <c r="X345" t="s">
        <v>329</v>
      </c>
      <c r="Y345">
        <v>3</v>
      </c>
      <c r="Z345"/>
      <c r="AA345" t="s">
        <v>275</v>
      </c>
      <c r="AB345" t="s">
        <v>321</v>
      </c>
      <c r="AC345" t="s">
        <v>494</v>
      </c>
      <c r="AD345" s="7" t="s">
        <v>537</v>
      </c>
      <c r="AE345" t="s">
        <v>320</v>
      </c>
      <c r="AF345" t="s">
        <v>320</v>
      </c>
      <c r="AG345" s="81"/>
    </row>
    <row r="346" spans="1:33" s="8" customFormat="1" ht="13.25" customHeight="1" x14ac:dyDescent="0.2">
      <c r="A346" s="18" t="s">
        <v>328</v>
      </c>
      <c r="B346" s="18" t="s">
        <v>327</v>
      </c>
      <c r="C346" s="18" t="s">
        <v>304</v>
      </c>
      <c r="D346" s="18" t="s">
        <v>305</v>
      </c>
      <c r="E346" s="18" t="s">
        <v>305</v>
      </c>
      <c r="F346" s="18" t="s">
        <v>306</v>
      </c>
      <c r="G346" s="18" t="s">
        <v>306</v>
      </c>
      <c r="H346" s="7" t="s">
        <v>825</v>
      </c>
      <c r="I346" s="5" t="str">
        <f t="shared" si="24"/>
        <v>2017-01-01</v>
      </c>
      <c r="J346" t="s">
        <v>68</v>
      </c>
      <c r="K346"/>
      <c r="L346"/>
      <c r="M346" t="s">
        <v>107</v>
      </c>
      <c r="N346">
        <v>8</v>
      </c>
      <c r="O346">
        <v>2</v>
      </c>
      <c r="P346" t="str">
        <f t="shared" si="25"/>
        <v>EF.8</v>
      </c>
      <c r="Q346" t="str">
        <f t="shared" si="26"/>
        <v>EF.8.2</v>
      </c>
      <c r="R346" t="s">
        <v>707</v>
      </c>
      <c r="S346" s="62"/>
      <c r="T346"/>
      <c r="U346" s="21"/>
      <c r="V346" s="108"/>
      <c r="W346" s="21"/>
      <c r="X346" t="s">
        <v>329</v>
      </c>
      <c r="Y346">
        <v>3</v>
      </c>
      <c r="Z346"/>
      <c r="AA346" t="s">
        <v>275</v>
      </c>
      <c r="AB346" t="s">
        <v>321</v>
      </c>
      <c r="AC346" t="s">
        <v>496</v>
      </c>
      <c r="AD346" s="7" t="s">
        <v>537</v>
      </c>
      <c r="AE346" t="s">
        <v>320</v>
      </c>
      <c r="AF346" t="s">
        <v>320</v>
      </c>
      <c r="AG346" s="82"/>
    </row>
    <row r="347" spans="1:33" s="8" customFormat="1" ht="13.25" customHeight="1" x14ac:dyDescent="0.2">
      <c r="A347" s="18" t="s">
        <v>328</v>
      </c>
      <c r="B347" s="18" t="s">
        <v>327</v>
      </c>
      <c r="C347" s="18" t="s">
        <v>304</v>
      </c>
      <c r="D347" s="18" t="s">
        <v>305</v>
      </c>
      <c r="E347" s="18" t="s">
        <v>305</v>
      </c>
      <c r="F347" s="18" t="s">
        <v>306</v>
      </c>
      <c r="G347" s="18" t="s">
        <v>306</v>
      </c>
      <c r="H347" s="7" t="s">
        <v>825</v>
      </c>
      <c r="I347" s="5" t="str">
        <f t="shared" si="24"/>
        <v>2017-01-01</v>
      </c>
      <c r="J347" t="s">
        <v>68</v>
      </c>
      <c r="K347"/>
      <c r="L347"/>
      <c r="M347" t="s">
        <v>107</v>
      </c>
      <c r="N347">
        <v>8</v>
      </c>
      <c r="O347">
        <v>3</v>
      </c>
      <c r="P347" t="str">
        <f t="shared" si="25"/>
        <v>EF.8</v>
      </c>
      <c r="Q347" t="str">
        <f t="shared" si="26"/>
        <v>EF.8.3</v>
      </c>
      <c r="R347" s="49" t="s">
        <v>708</v>
      </c>
      <c r="S347" s="62"/>
      <c r="T347"/>
      <c r="U347" s="21"/>
      <c r="V347" s="108"/>
      <c r="W347" s="21"/>
      <c r="X347" t="s">
        <v>329</v>
      </c>
      <c r="Y347">
        <v>3</v>
      </c>
      <c r="Z347"/>
      <c r="AA347" t="s">
        <v>275</v>
      </c>
      <c r="AB347" t="s">
        <v>321</v>
      </c>
      <c r="AC347" t="s">
        <v>520</v>
      </c>
      <c r="AD347" s="7" t="s">
        <v>746</v>
      </c>
      <c r="AE347" t="s">
        <v>320</v>
      </c>
      <c r="AF347" t="s">
        <v>320</v>
      </c>
      <c r="AG347" s="82"/>
    </row>
    <row r="348" spans="1:33" s="8" customFormat="1" ht="13.25" customHeight="1" x14ac:dyDescent="0.2">
      <c r="A348" s="18" t="s">
        <v>328</v>
      </c>
      <c r="B348" s="18" t="s">
        <v>327</v>
      </c>
      <c r="C348" s="18" t="s">
        <v>304</v>
      </c>
      <c r="D348" s="18" t="s">
        <v>305</v>
      </c>
      <c r="E348" s="18" t="s">
        <v>305</v>
      </c>
      <c r="F348" s="18" t="s">
        <v>306</v>
      </c>
      <c r="G348" s="18" t="s">
        <v>306</v>
      </c>
      <c r="H348" s="7" t="s">
        <v>825</v>
      </c>
      <c r="I348" s="5" t="str">
        <f t="shared" si="24"/>
        <v>2017-01-01</v>
      </c>
      <c r="J348" t="s">
        <v>68</v>
      </c>
      <c r="K348"/>
      <c r="L348"/>
      <c r="M348" t="s">
        <v>107</v>
      </c>
      <c r="N348">
        <v>8</v>
      </c>
      <c r="O348">
        <v>4</v>
      </c>
      <c r="P348" t="str">
        <f t="shared" si="25"/>
        <v>EF.8</v>
      </c>
      <c r="Q348" t="str">
        <f t="shared" si="26"/>
        <v>EF.8.4</v>
      </c>
      <c r="R348" t="s">
        <v>709</v>
      </c>
      <c r="S348" s="61"/>
      <c r="T348"/>
      <c r="U348" s="21" t="s">
        <v>539</v>
      </c>
      <c r="V348" s="108"/>
      <c r="W348" s="21"/>
      <c r="X348" t="s">
        <v>329</v>
      </c>
      <c r="Y348">
        <v>3</v>
      </c>
      <c r="Z348"/>
      <c r="AA348" t="s">
        <v>275</v>
      </c>
      <c r="AB348" t="s">
        <v>321</v>
      </c>
      <c r="AC348" t="s">
        <v>522</v>
      </c>
      <c r="AD348" s="7" t="s">
        <v>746</v>
      </c>
      <c r="AE348" t="s">
        <v>320</v>
      </c>
      <c r="AF348" t="s">
        <v>320</v>
      </c>
      <c r="AG348" s="61" t="s">
        <v>586</v>
      </c>
    </row>
    <row r="349" spans="1:33" s="8" customFormat="1" ht="13.25" customHeight="1" x14ac:dyDescent="0.2">
      <c r="A349" s="18" t="s">
        <v>328</v>
      </c>
      <c r="B349" s="18" t="s">
        <v>327</v>
      </c>
      <c r="C349" s="18" t="s">
        <v>304</v>
      </c>
      <c r="D349" s="18" t="s">
        <v>305</v>
      </c>
      <c r="E349" s="18" t="s">
        <v>305</v>
      </c>
      <c r="F349" s="18" t="s">
        <v>306</v>
      </c>
      <c r="G349" s="18" t="s">
        <v>306</v>
      </c>
      <c r="H349" s="7" t="s">
        <v>825</v>
      </c>
      <c r="I349" s="5" t="str">
        <f t="shared" si="24"/>
        <v>2017-01-01</v>
      </c>
      <c r="J349" t="s">
        <v>68</v>
      </c>
      <c r="K349"/>
      <c r="L349"/>
      <c r="M349" t="s">
        <v>107</v>
      </c>
      <c r="N349">
        <v>8</v>
      </c>
      <c r="O349">
        <v>5</v>
      </c>
      <c r="P349" t="str">
        <f t="shared" si="25"/>
        <v>EF.8</v>
      </c>
      <c r="Q349" t="str">
        <f t="shared" si="26"/>
        <v>EF.8.5</v>
      </c>
      <c r="R349" t="s">
        <v>710</v>
      </c>
      <c r="S349" s="27"/>
      <c r="T349"/>
      <c r="U349" s="21"/>
      <c r="V349" s="108"/>
      <c r="W349" s="21"/>
      <c r="X349" t="s">
        <v>329</v>
      </c>
      <c r="Y349">
        <v>3</v>
      </c>
      <c r="Z349"/>
      <c r="AA349" t="s">
        <v>275</v>
      </c>
      <c r="AB349" t="s">
        <v>321</v>
      </c>
      <c r="AC349" t="s">
        <v>525</v>
      </c>
      <c r="AD349" s="7" t="s">
        <v>747</v>
      </c>
      <c r="AE349" t="s">
        <v>320</v>
      </c>
      <c r="AF349" t="s">
        <v>320</v>
      </c>
      <c r="AG349" s="82"/>
    </row>
    <row r="350" spans="1:33" s="8" customFormat="1" ht="13.25" customHeight="1" x14ac:dyDescent="0.2">
      <c r="A350" s="18" t="s">
        <v>328</v>
      </c>
      <c r="B350" s="18" t="s">
        <v>327</v>
      </c>
      <c r="C350" s="18" t="s">
        <v>304</v>
      </c>
      <c r="D350" s="18" t="s">
        <v>305</v>
      </c>
      <c r="E350" s="18" t="s">
        <v>305</v>
      </c>
      <c r="F350" s="18" t="s">
        <v>306</v>
      </c>
      <c r="G350" s="18" t="s">
        <v>306</v>
      </c>
      <c r="H350" s="7" t="s">
        <v>825</v>
      </c>
      <c r="I350" s="5" t="str">
        <f t="shared" si="24"/>
        <v>2017-01-01</v>
      </c>
      <c r="J350" t="s">
        <v>68</v>
      </c>
      <c r="K350"/>
      <c r="L350"/>
      <c r="M350" t="s">
        <v>107</v>
      </c>
      <c r="N350">
        <v>8</v>
      </c>
      <c r="O350">
        <v>6</v>
      </c>
      <c r="P350" t="str">
        <f t="shared" si="25"/>
        <v>EF.8</v>
      </c>
      <c r="Q350" t="str">
        <f t="shared" si="26"/>
        <v>EF.8.6</v>
      </c>
      <c r="R350" t="s">
        <v>711</v>
      </c>
      <c r="S350" s="27"/>
      <c r="T350"/>
      <c r="U350" s="21"/>
      <c r="V350" s="108"/>
      <c r="W350" s="21"/>
      <c r="X350" t="s">
        <v>329</v>
      </c>
      <c r="Y350">
        <v>3</v>
      </c>
      <c r="Z350"/>
      <c r="AA350" t="s">
        <v>275</v>
      </c>
      <c r="AB350" t="s">
        <v>321</v>
      </c>
      <c r="AC350" t="s">
        <v>527</v>
      </c>
      <c r="AD350" s="7" t="s">
        <v>747</v>
      </c>
      <c r="AE350" t="s">
        <v>320</v>
      </c>
      <c r="AF350" t="s">
        <v>320</v>
      </c>
      <c r="AG350" s="82"/>
    </row>
    <row r="351" spans="1:33" s="8" customFormat="1" ht="13.25" customHeight="1" x14ac:dyDescent="0.2">
      <c r="A351" s="18" t="s">
        <v>328</v>
      </c>
      <c r="B351" s="18" t="s">
        <v>327</v>
      </c>
      <c r="C351" s="18" t="s">
        <v>304</v>
      </c>
      <c r="D351" s="18" t="s">
        <v>305</v>
      </c>
      <c r="E351" s="18" t="s">
        <v>305</v>
      </c>
      <c r="F351" s="18" t="s">
        <v>306</v>
      </c>
      <c r="G351" s="18" t="s">
        <v>306</v>
      </c>
      <c r="H351" s="7" t="s">
        <v>825</v>
      </c>
      <c r="I351" s="5" t="str">
        <f t="shared" si="24"/>
        <v>2017-01-01</v>
      </c>
      <c r="J351" t="s">
        <v>68</v>
      </c>
      <c r="K351"/>
      <c r="L351"/>
      <c r="M351" t="s">
        <v>107</v>
      </c>
      <c r="N351">
        <v>9</v>
      </c>
      <c r="O351">
        <v>1</v>
      </c>
      <c r="P351" t="str">
        <f t="shared" si="25"/>
        <v>EF.9</v>
      </c>
      <c r="Q351" t="str">
        <f t="shared" si="26"/>
        <v>EF.9.1</v>
      </c>
      <c r="R351" s="49" t="s">
        <v>698</v>
      </c>
      <c r="S351" s="27">
        <v>25.3</v>
      </c>
      <c r="T351"/>
      <c r="U351" s="21" t="s">
        <v>584</v>
      </c>
      <c r="V351" s="97">
        <f t="shared" ref="V351:V356" si="27">S351</f>
        <v>25.3</v>
      </c>
      <c r="W351" t="str">
        <f t="shared" ref="W351:W356" si="28">U351</f>
        <v>yen</v>
      </c>
      <c r="X351" t="s">
        <v>329</v>
      </c>
      <c r="Y351">
        <v>3</v>
      </c>
      <c r="Z351"/>
      <c r="AA351" t="s">
        <v>275</v>
      </c>
      <c r="AB351" t="s">
        <v>321</v>
      </c>
      <c r="AC351" t="s">
        <v>477</v>
      </c>
      <c r="AD351" s="7" t="s">
        <v>744</v>
      </c>
      <c r="AE351" t="s">
        <v>320</v>
      </c>
      <c r="AF351" t="s">
        <v>320</v>
      </c>
      <c r="AG351" s="21"/>
    </row>
    <row r="352" spans="1:33" s="8" customFormat="1" ht="13.25" customHeight="1" x14ac:dyDescent="0.2">
      <c r="A352" s="18" t="s">
        <v>328</v>
      </c>
      <c r="B352" s="18" t="s">
        <v>327</v>
      </c>
      <c r="C352" s="18" t="s">
        <v>304</v>
      </c>
      <c r="D352" s="18" t="s">
        <v>305</v>
      </c>
      <c r="E352" s="18" t="s">
        <v>305</v>
      </c>
      <c r="F352" s="18" t="s">
        <v>306</v>
      </c>
      <c r="G352" s="18" t="s">
        <v>306</v>
      </c>
      <c r="H352" s="7" t="s">
        <v>825</v>
      </c>
      <c r="I352" s="5" t="str">
        <f t="shared" si="24"/>
        <v>2017-01-01</v>
      </c>
      <c r="J352" t="s">
        <v>68</v>
      </c>
      <c r="K352"/>
      <c r="L352"/>
      <c r="M352" t="s">
        <v>107</v>
      </c>
      <c r="N352">
        <v>9</v>
      </c>
      <c r="O352">
        <v>2</v>
      </c>
      <c r="P352" t="str">
        <f t="shared" si="25"/>
        <v>EF.9</v>
      </c>
      <c r="Q352" t="str">
        <f t="shared" si="26"/>
        <v>EF.9.2</v>
      </c>
      <c r="R352" s="49" t="s">
        <v>699</v>
      </c>
      <c r="S352" s="27">
        <v>19.829999999999998</v>
      </c>
      <c r="T352"/>
      <c r="U352" s="21" t="s">
        <v>584</v>
      </c>
      <c r="V352" s="97">
        <f t="shared" si="27"/>
        <v>19.829999999999998</v>
      </c>
      <c r="W352" t="str">
        <f t="shared" si="28"/>
        <v>yen</v>
      </c>
      <c r="X352" t="s">
        <v>329</v>
      </c>
      <c r="Y352">
        <v>3</v>
      </c>
      <c r="Z352"/>
      <c r="AA352" t="s">
        <v>275</v>
      </c>
      <c r="AB352" t="s">
        <v>321</v>
      </c>
      <c r="AC352" t="s">
        <v>479</v>
      </c>
      <c r="AD352" s="7" t="s">
        <v>744</v>
      </c>
      <c r="AE352" t="s">
        <v>320</v>
      </c>
      <c r="AF352" t="s">
        <v>320</v>
      </c>
      <c r="AG352" s="21"/>
    </row>
    <row r="353" spans="1:33" s="8" customFormat="1" ht="13.25" customHeight="1" x14ac:dyDescent="0.2">
      <c r="A353" s="18" t="s">
        <v>328</v>
      </c>
      <c r="B353" s="18" t="s">
        <v>327</v>
      </c>
      <c r="C353" s="18" t="s">
        <v>304</v>
      </c>
      <c r="D353" s="18" t="s">
        <v>305</v>
      </c>
      <c r="E353" s="18" t="s">
        <v>305</v>
      </c>
      <c r="F353" s="18" t="s">
        <v>306</v>
      </c>
      <c r="G353" s="18" t="s">
        <v>306</v>
      </c>
      <c r="H353" s="7" t="s">
        <v>825</v>
      </c>
      <c r="I353" s="5" t="str">
        <f t="shared" si="24"/>
        <v>2017-01-01</v>
      </c>
      <c r="J353" t="s">
        <v>68</v>
      </c>
      <c r="K353"/>
      <c r="L353"/>
      <c r="M353" t="s">
        <v>107</v>
      </c>
      <c r="N353">
        <v>9</v>
      </c>
      <c r="O353">
        <v>3</v>
      </c>
      <c r="P353" t="str">
        <f t="shared" si="25"/>
        <v>EF.9</v>
      </c>
      <c r="Q353" t="str">
        <f t="shared" si="26"/>
        <v>EF.9.3</v>
      </c>
      <c r="R353" s="49" t="s">
        <v>700</v>
      </c>
      <c r="S353" s="27">
        <v>19.829999999999998</v>
      </c>
      <c r="T353"/>
      <c r="U353" s="21" t="s">
        <v>584</v>
      </c>
      <c r="V353" s="97">
        <f t="shared" si="27"/>
        <v>19.829999999999998</v>
      </c>
      <c r="W353" t="str">
        <f t="shared" si="28"/>
        <v>yen</v>
      </c>
      <c r="X353" t="s">
        <v>329</v>
      </c>
      <c r="Y353">
        <v>3</v>
      </c>
      <c r="Z353"/>
      <c r="AA353" t="s">
        <v>275</v>
      </c>
      <c r="AB353" t="s">
        <v>321</v>
      </c>
      <c r="AC353" t="s">
        <v>481</v>
      </c>
      <c r="AD353" s="7" t="s">
        <v>744</v>
      </c>
      <c r="AE353" t="s">
        <v>320</v>
      </c>
      <c r="AF353" t="s">
        <v>320</v>
      </c>
      <c r="AG353" s="21"/>
    </row>
    <row r="354" spans="1:33" s="8" customFormat="1" ht="13.25" customHeight="1" x14ac:dyDescent="0.2">
      <c r="A354" s="18" t="s">
        <v>328</v>
      </c>
      <c r="B354" s="18" t="s">
        <v>327</v>
      </c>
      <c r="C354" s="18" t="s">
        <v>304</v>
      </c>
      <c r="D354" s="18" t="s">
        <v>305</v>
      </c>
      <c r="E354" s="18" t="s">
        <v>305</v>
      </c>
      <c r="F354" s="18" t="s">
        <v>306</v>
      </c>
      <c r="G354" s="18" t="s">
        <v>306</v>
      </c>
      <c r="H354" s="7" t="s">
        <v>825</v>
      </c>
      <c r="I354" s="5" t="str">
        <f t="shared" si="24"/>
        <v>2017-01-01</v>
      </c>
      <c r="J354" t="s">
        <v>68</v>
      </c>
      <c r="K354"/>
      <c r="L354"/>
      <c r="M354" t="s">
        <v>107</v>
      </c>
      <c r="N354">
        <v>9</v>
      </c>
      <c r="O354">
        <v>4</v>
      </c>
      <c r="P354" t="str">
        <f t="shared" si="25"/>
        <v>EF.9</v>
      </c>
      <c r="Q354" t="str">
        <f t="shared" si="26"/>
        <v>EF.9.4</v>
      </c>
      <c r="R354" s="49" t="s">
        <v>701</v>
      </c>
      <c r="S354" s="27">
        <v>12367</v>
      </c>
      <c r="T354"/>
      <c r="U354" s="21" t="s">
        <v>584</v>
      </c>
      <c r="V354" s="97">
        <f t="shared" si="27"/>
        <v>12367</v>
      </c>
      <c r="W354" t="str">
        <f t="shared" si="28"/>
        <v>yen</v>
      </c>
      <c r="X354" t="s">
        <v>329</v>
      </c>
      <c r="Y354">
        <v>3</v>
      </c>
      <c r="Z354"/>
      <c r="AA354" t="s">
        <v>275</v>
      </c>
      <c r="AB354" t="s">
        <v>321</v>
      </c>
      <c r="AC354" t="s">
        <v>484</v>
      </c>
      <c r="AD354" s="7" t="s">
        <v>745</v>
      </c>
      <c r="AE354" t="s">
        <v>320</v>
      </c>
      <c r="AF354" t="s">
        <v>320</v>
      </c>
      <c r="AG354" s="21"/>
    </row>
    <row r="355" spans="1:33" s="8" customFormat="1" ht="13.25" customHeight="1" x14ac:dyDescent="0.2">
      <c r="A355" s="18" t="s">
        <v>328</v>
      </c>
      <c r="B355" s="18" t="s">
        <v>327</v>
      </c>
      <c r="C355" s="18" t="s">
        <v>304</v>
      </c>
      <c r="D355" s="18" t="s">
        <v>305</v>
      </c>
      <c r="E355" s="18" t="s">
        <v>305</v>
      </c>
      <c r="F355" s="18" t="s">
        <v>306</v>
      </c>
      <c r="G355" s="18" t="s">
        <v>306</v>
      </c>
      <c r="H355" s="7" t="s">
        <v>825</v>
      </c>
      <c r="I355" s="5" t="str">
        <f t="shared" si="24"/>
        <v>2017-01-01</v>
      </c>
      <c r="J355" t="s">
        <v>68</v>
      </c>
      <c r="K355"/>
      <c r="L355"/>
      <c r="M355" t="s">
        <v>107</v>
      </c>
      <c r="N355">
        <v>9</v>
      </c>
      <c r="O355">
        <v>5</v>
      </c>
      <c r="P355" t="str">
        <f t="shared" si="25"/>
        <v>EF.9</v>
      </c>
      <c r="Q355" t="str">
        <f t="shared" si="26"/>
        <v>EF.9.5</v>
      </c>
      <c r="R355" s="49" t="s">
        <v>702</v>
      </c>
      <c r="S355" s="27">
        <v>26738</v>
      </c>
      <c r="T355"/>
      <c r="U355" s="21" t="s">
        <v>584</v>
      </c>
      <c r="V355" s="97">
        <f t="shared" si="27"/>
        <v>26738</v>
      </c>
      <c r="W355" t="str">
        <f t="shared" si="28"/>
        <v>yen</v>
      </c>
      <c r="X355" t="s">
        <v>329</v>
      </c>
      <c r="Y355">
        <v>3</v>
      </c>
      <c r="Z355"/>
      <c r="AA355" t="s">
        <v>275</v>
      </c>
      <c r="AB355" t="s">
        <v>321</v>
      </c>
      <c r="AC355" t="s">
        <v>487</v>
      </c>
      <c r="AD355" s="7" t="s">
        <v>745</v>
      </c>
      <c r="AE355" t="s">
        <v>320</v>
      </c>
      <c r="AF355" t="s">
        <v>320</v>
      </c>
      <c r="AG355" s="21"/>
    </row>
    <row r="356" spans="1:33" s="8" customFormat="1" ht="13.25" customHeight="1" x14ac:dyDescent="0.2">
      <c r="A356" s="18" t="s">
        <v>328</v>
      </c>
      <c r="B356" s="18" t="s">
        <v>327</v>
      </c>
      <c r="C356" s="18" t="s">
        <v>304</v>
      </c>
      <c r="D356" s="18" t="s">
        <v>305</v>
      </c>
      <c r="E356" s="18" t="s">
        <v>305</v>
      </c>
      <c r="F356" s="18" t="s">
        <v>306</v>
      </c>
      <c r="G356" s="18" t="s">
        <v>306</v>
      </c>
      <c r="H356" s="7" t="s">
        <v>825</v>
      </c>
      <c r="I356" s="5" t="str">
        <f t="shared" si="24"/>
        <v>2017-01-01</v>
      </c>
      <c r="J356" t="s">
        <v>68</v>
      </c>
      <c r="K356"/>
      <c r="L356"/>
      <c r="M356" t="s">
        <v>107</v>
      </c>
      <c r="N356">
        <v>9</v>
      </c>
      <c r="O356">
        <v>6</v>
      </c>
      <c r="P356" t="str">
        <f t="shared" si="25"/>
        <v>EF.9</v>
      </c>
      <c r="Q356" t="str">
        <f t="shared" si="26"/>
        <v>EF.9.6</v>
      </c>
      <c r="R356" s="49" t="s">
        <v>703</v>
      </c>
      <c r="S356" s="27">
        <v>21928</v>
      </c>
      <c r="T356"/>
      <c r="U356" s="21" t="s">
        <v>577</v>
      </c>
      <c r="V356" s="97">
        <f t="shared" si="27"/>
        <v>21928</v>
      </c>
      <c r="W356" t="str">
        <f t="shared" si="28"/>
        <v>number</v>
      </c>
      <c r="X356" t="s">
        <v>329</v>
      </c>
      <c r="Y356">
        <v>3</v>
      </c>
      <c r="Z356"/>
      <c r="AA356" t="s">
        <v>275</v>
      </c>
      <c r="AB356" t="s">
        <v>321</v>
      </c>
      <c r="AC356" t="s">
        <v>490</v>
      </c>
      <c r="AD356" s="7" t="s">
        <v>743</v>
      </c>
      <c r="AE356" t="s">
        <v>320</v>
      </c>
      <c r="AF356" t="s">
        <v>320</v>
      </c>
      <c r="AG356" s="21"/>
    </row>
    <row r="357" spans="1:33" s="8" customFormat="1" ht="13.25" customHeight="1" x14ac:dyDescent="0.2">
      <c r="A357" s="18" t="s">
        <v>328</v>
      </c>
      <c r="B357" s="18" t="s">
        <v>327</v>
      </c>
      <c r="C357" s="18" t="s">
        <v>304</v>
      </c>
      <c r="D357" s="18" t="s">
        <v>305</v>
      </c>
      <c r="E357" s="18" t="s">
        <v>305</v>
      </c>
      <c r="F357" s="18" t="s">
        <v>306</v>
      </c>
      <c r="G357" s="18" t="s">
        <v>306</v>
      </c>
      <c r="H357" s="7" t="s">
        <v>825</v>
      </c>
      <c r="I357" s="5" t="str">
        <f t="shared" si="24"/>
        <v>2017-01-01</v>
      </c>
      <c r="J357" t="s">
        <v>68</v>
      </c>
      <c r="K357"/>
      <c r="L357"/>
      <c r="M357" t="s">
        <v>107</v>
      </c>
      <c r="N357">
        <v>9</v>
      </c>
      <c r="O357">
        <v>7</v>
      </c>
      <c r="P357" t="str">
        <f t="shared" si="25"/>
        <v>EF.9</v>
      </c>
      <c r="Q357" t="str">
        <f t="shared" si="26"/>
        <v>EF.9.7</v>
      </c>
      <c r="R357" t="s">
        <v>704</v>
      </c>
      <c r="S357" s="62"/>
      <c r="T357"/>
      <c r="U357" s="21"/>
      <c r="V357" s="108"/>
      <c r="W357" s="21"/>
      <c r="X357" t="s">
        <v>329</v>
      </c>
      <c r="Y357">
        <v>3</v>
      </c>
      <c r="Z357"/>
      <c r="AA357" t="s">
        <v>275</v>
      </c>
      <c r="AB357" t="s">
        <v>321</v>
      </c>
      <c r="AC357" t="s">
        <v>492</v>
      </c>
      <c r="AD357" s="7" t="s">
        <v>743</v>
      </c>
      <c r="AE357" t="s">
        <v>320</v>
      </c>
      <c r="AF357" t="s">
        <v>320</v>
      </c>
      <c r="AG357" s="82"/>
    </row>
    <row r="358" spans="1:33" s="8" customFormat="1" ht="13.25" customHeight="1" x14ac:dyDescent="0.2">
      <c r="A358" s="18" t="s">
        <v>328</v>
      </c>
      <c r="B358" s="18" t="s">
        <v>327</v>
      </c>
      <c r="C358" s="18" t="s">
        <v>304</v>
      </c>
      <c r="D358" s="18" t="s">
        <v>305</v>
      </c>
      <c r="E358" s="18" t="s">
        <v>305</v>
      </c>
      <c r="F358" s="18" t="s">
        <v>306</v>
      </c>
      <c r="G358" s="18" t="s">
        <v>306</v>
      </c>
      <c r="H358" s="7" t="s">
        <v>825</v>
      </c>
      <c r="I358" s="5" t="str">
        <f t="shared" si="24"/>
        <v>2017-01-01</v>
      </c>
      <c r="J358" t="s">
        <v>68</v>
      </c>
      <c r="K358"/>
      <c r="L358"/>
      <c r="M358" t="s">
        <v>107</v>
      </c>
      <c r="N358">
        <v>9</v>
      </c>
      <c r="O358">
        <v>8</v>
      </c>
      <c r="P358" t="str">
        <f t="shared" si="25"/>
        <v>EF.9</v>
      </c>
      <c r="Q358" t="str">
        <f t="shared" si="26"/>
        <v>EF.9.8</v>
      </c>
      <c r="R358" t="s">
        <v>712</v>
      </c>
      <c r="S358" s="61"/>
      <c r="T358"/>
      <c r="U358" s="21" t="s">
        <v>539</v>
      </c>
      <c r="V358" s="108"/>
      <c r="W358" s="21"/>
      <c r="X358" t="s">
        <v>329</v>
      </c>
      <c r="Y358">
        <v>3</v>
      </c>
      <c r="Z358"/>
      <c r="AA358" t="s">
        <v>275</v>
      </c>
      <c r="AB358" t="s">
        <v>321</v>
      </c>
      <c r="AC358" t="s">
        <v>532</v>
      </c>
      <c r="AD358" s="7" t="s">
        <v>742</v>
      </c>
      <c r="AE358" t="s">
        <v>320</v>
      </c>
      <c r="AF358" t="s">
        <v>320</v>
      </c>
      <c r="AG358" s="61" t="s">
        <v>585</v>
      </c>
    </row>
    <row r="359" spans="1:33" s="8" customFormat="1" ht="13.25" customHeight="1" x14ac:dyDescent="0.2">
      <c r="A359" s="18" t="s">
        <v>328</v>
      </c>
      <c r="B359" s="18" t="s">
        <v>327</v>
      </c>
      <c r="C359" s="18" t="s">
        <v>304</v>
      </c>
      <c r="D359" s="18" t="s">
        <v>305</v>
      </c>
      <c r="E359" s="18" t="s">
        <v>305</v>
      </c>
      <c r="F359" s="18" t="s">
        <v>306</v>
      </c>
      <c r="G359" s="18" t="s">
        <v>306</v>
      </c>
      <c r="H359" s="7" t="s">
        <v>825</v>
      </c>
      <c r="I359" s="5" t="str">
        <f t="shared" si="24"/>
        <v>2017-01-01</v>
      </c>
      <c r="J359" t="s">
        <v>68</v>
      </c>
      <c r="K359"/>
      <c r="L359"/>
      <c r="M359" t="s">
        <v>38</v>
      </c>
      <c r="N359">
        <v>1</v>
      </c>
      <c r="O359">
        <v>1</v>
      </c>
      <c r="P359" t="str">
        <f t="shared" si="25"/>
        <v>Em.1</v>
      </c>
      <c r="Q359" t="str">
        <f t="shared" si="26"/>
        <v>Em.1.1</v>
      </c>
      <c r="R359" t="s">
        <v>307</v>
      </c>
      <c r="S359" s="27">
        <v>84300000</v>
      </c>
      <c r="T359"/>
      <c r="U359" t="s">
        <v>326</v>
      </c>
      <c r="V359" s="106">
        <f>S359</f>
        <v>84300000</v>
      </c>
      <c r="W359" s="7" t="s">
        <v>39</v>
      </c>
      <c r="X359" t="s">
        <v>329</v>
      </c>
      <c r="Y359">
        <v>3</v>
      </c>
      <c r="Z359"/>
      <c r="AA359" t="s">
        <v>275</v>
      </c>
      <c r="AB359" t="s">
        <v>321</v>
      </c>
      <c r="AC359" t="s">
        <v>309</v>
      </c>
      <c r="AD359" s="7" t="s">
        <v>786</v>
      </c>
      <c r="AE359" t="s">
        <v>322</v>
      </c>
      <c r="AF359" t="s">
        <v>323</v>
      </c>
      <c r="AG359" s="80"/>
    </row>
    <row r="360" spans="1:33" s="8" customFormat="1" ht="13.25" customHeight="1" x14ac:dyDescent="0.2">
      <c r="A360" s="18" t="s">
        <v>328</v>
      </c>
      <c r="B360" s="18" t="s">
        <v>327</v>
      </c>
      <c r="C360" s="18" t="s">
        <v>304</v>
      </c>
      <c r="D360" s="18" t="s">
        <v>305</v>
      </c>
      <c r="E360" s="18" t="s">
        <v>305</v>
      </c>
      <c r="F360" s="18" t="s">
        <v>306</v>
      </c>
      <c r="G360" s="18" t="s">
        <v>306</v>
      </c>
      <c r="H360" s="7" t="s">
        <v>825</v>
      </c>
      <c r="I360" s="5" t="str">
        <f t="shared" si="24"/>
        <v>2017-01-01</v>
      </c>
      <c r="J360" t="s">
        <v>68</v>
      </c>
      <c r="K360"/>
      <c r="L360"/>
      <c r="M360" t="s">
        <v>38</v>
      </c>
      <c r="N360">
        <v>14</v>
      </c>
      <c r="O360">
        <v>7</v>
      </c>
      <c r="P360" t="str">
        <f t="shared" si="25"/>
        <v>Em.14</v>
      </c>
      <c r="Q360" t="str">
        <f t="shared" si="26"/>
        <v>Em.14.7</v>
      </c>
      <c r="R360" t="s">
        <v>752</v>
      </c>
      <c r="S360" s="61"/>
      <c r="T360"/>
      <c r="U360" s="21" t="s">
        <v>539</v>
      </c>
      <c r="V360" s="108"/>
      <c r="W360" s="21"/>
      <c r="X360" t="s">
        <v>329</v>
      </c>
      <c r="Y360">
        <v>3</v>
      </c>
      <c r="Z360"/>
      <c r="AA360" t="s">
        <v>275</v>
      </c>
      <c r="AB360" t="s">
        <v>321</v>
      </c>
      <c r="AC360" t="s">
        <v>443</v>
      </c>
      <c r="AD360" s="7" t="s">
        <v>742</v>
      </c>
      <c r="AE360" t="s">
        <v>320</v>
      </c>
      <c r="AF360" t="s">
        <v>320</v>
      </c>
      <c r="AG360" s="61" t="s">
        <v>581</v>
      </c>
    </row>
    <row r="361" spans="1:33" s="8" customFormat="1" ht="13.25" customHeight="1" x14ac:dyDescent="0.2">
      <c r="A361" s="18" t="s">
        <v>328</v>
      </c>
      <c r="B361" s="18" t="s">
        <v>327</v>
      </c>
      <c r="C361" s="18" t="s">
        <v>304</v>
      </c>
      <c r="D361" s="18" t="s">
        <v>305</v>
      </c>
      <c r="E361" s="18" t="s">
        <v>305</v>
      </c>
      <c r="F361" s="18" t="s">
        <v>306</v>
      </c>
      <c r="G361" s="18" t="s">
        <v>306</v>
      </c>
      <c r="H361" s="7" t="s">
        <v>825</v>
      </c>
      <c r="I361" s="5" t="str">
        <f t="shared" si="24"/>
        <v>2017-01-01</v>
      </c>
      <c r="J361" t="s">
        <v>68</v>
      </c>
      <c r="K361"/>
      <c r="L361"/>
      <c r="M361" t="s">
        <v>38</v>
      </c>
      <c r="N361">
        <v>17</v>
      </c>
      <c r="O361">
        <v>10</v>
      </c>
      <c r="P361" t="str">
        <f t="shared" si="25"/>
        <v>Em.17</v>
      </c>
      <c r="Q361" t="str">
        <f t="shared" si="26"/>
        <v>Em.17.10</v>
      </c>
      <c r="R361" t="s">
        <v>735</v>
      </c>
      <c r="S361" s="27">
        <v>18000</v>
      </c>
      <c r="T361"/>
      <c r="U361" t="s">
        <v>346</v>
      </c>
      <c r="V361" s="104">
        <f>S361</f>
        <v>18000</v>
      </c>
      <c r="W361" s="7" t="s">
        <v>784</v>
      </c>
      <c r="X361" t="s">
        <v>329</v>
      </c>
      <c r="Y361">
        <v>3</v>
      </c>
      <c r="Z361"/>
      <c r="AA361" t="s">
        <v>275</v>
      </c>
      <c r="AB361" t="s">
        <v>321</v>
      </c>
      <c r="AC361" t="s">
        <v>342</v>
      </c>
      <c r="AD361" s="7" t="s">
        <v>789</v>
      </c>
      <c r="AE361" t="s">
        <v>320</v>
      </c>
      <c r="AF361" t="s">
        <v>320</v>
      </c>
      <c r="AG361" s="21"/>
    </row>
    <row r="362" spans="1:33" s="8" customFormat="1" ht="13.25" customHeight="1" x14ac:dyDescent="0.2">
      <c r="A362" s="18" t="s">
        <v>328</v>
      </c>
      <c r="B362" s="18" t="s">
        <v>327</v>
      </c>
      <c r="C362" s="18" t="s">
        <v>304</v>
      </c>
      <c r="D362" s="18" t="s">
        <v>305</v>
      </c>
      <c r="E362" s="18" t="s">
        <v>305</v>
      </c>
      <c r="F362" s="18" t="s">
        <v>306</v>
      </c>
      <c r="G362" s="18" t="s">
        <v>306</v>
      </c>
      <c r="H362" s="7" t="s">
        <v>825</v>
      </c>
      <c r="I362" s="5" t="str">
        <f t="shared" si="24"/>
        <v>2017-01-01</v>
      </c>
      <c r="J362" t="s">
        <v>68</v>
      </c>
      <c r="K362"/>
      <c r="L362"/>
      <c r="M362" t="s">
        <v>38</v>
      </c>
      <c r="N362">
        <v>17</v>
      </c>
      <c r="O362">
        <v>11</v>
      </c>
      <c r="P362" t="str">
        <f t="shared" si="25"/>
        <v>Em.17</v>
      </c>
      <c r="Q362" t="str">
        <f t="shared" si="26"/>
        <v>Em.17.11</v>
      </c>
      <c r="R362" t="s">
        <v>737</v>
      </c>
      <c r="S362" s="27"/>
      <c r="T362"/>
      <c r="U362"/>
      <c r="V362" s="97"/>
      <c r="W362"/>
      <c r="X362" t="s">
        <v>329</v>
      </c>
      <c r="Y362">
        <v>3</v>
      </c>
      <c r="Z362"/>
      <c r="AA362" t="s">
        <v>275</v>
      </c>
      <c r="AB362" t="s">
        <v>321</v>
      </c>
      <c r="AC362" t="s">
        <v>353</v>
      </c>
      <c r="AD362" s="7" t="s">
        <v>789</v>
      </c>
      <c r="AE362" t="s">
        <v>320</v>
      </c>
      <c r="AF362" t="s">
        <v>320</v>
      </c>
      <c r="AG362" s="80"/>
    </row>
    <row r="363" spans="1:33" s="8" customFormat="1" ht="13.25" customHeight="1" x14ac:dyDescent="0.2">
      <c r="A363" s="18" t="s">
        <v>328</v>
      </c>
      <c r="B363" s="18" t="s">
        <v>327</v>
      </c>
      <c r="C363" s="18" t="s">
        <v>304</v>
      </c>
      <c r="D363" s="18" t="s">
        <v>305</v>
      </c>
      <c r="E363" s="18" t="s">
        <v>305</v>
      </c>
      <c r="F363" s="18" t="s">
        <v>306</v>
      </c>
      <c r="G363" s="18" t="s">
        <v>306</v>
      </c>
      <c r="H363" s="7" t="s">
        <v>825</v>
      </c>
      <c r="I363" s="5" t="str">
        <f t="shared" si="24"/>
        <v>2017-01-01</v>
      </c>
      <c r="J363" t="s">
        <v>68</v>
      </c>
      <c r="K363"/>
      <c r="L363"/>
      <c r="M363" t="s">
        <v>38</v>
      </c>
      <c r="N363">
        <v>17</v>
      </c>
      <c r="O363">
        <v>13</v>
      </c>
      <c r="P363" t="str">
        <f t="shared" si="25"/>
        <v>Em.17</v>
      </c>
      <c r="Q363" t="str">
        <f t="shared" si="26"/>
        <v>Em.17.13</v>
      </c>
      <c r="R363" t="s">
        <v>739</v>
      </c>
      <c r="S363" s="27">
        <v>7000</v>
      </c>
      <c r="T363"/>
      <c r="U363"/>
      <c r="V363" s="104">
        <f>S363</f>
        <v>7000</v>
      </c>
      <c r="W363" s="7" t="s">
        <v>784</v>
      </c>
      <c r="X363" t="s">
        <v>329</v>
      </c>
      <c r="Y363">
        <v>3</v>
      </c>
      <c r="Z363"/>
      <c r="AA363" t="s">
        <v>275</v>
      </c>
      <c r="AB363" t="s">
        <v>321</v>
      </c>
      <c r="AC363" t="s">
        <v>361</v>
      </c>
      <c r="AD363" s="7" t="s">
        <v>789</v>
      </c>
      <c r="AE363" t="s">
        <v>320</v>
      </c>
      <c r="AF363" t="s">
        <v>320</v>
      </c>
      <c r="AG363" s="21"/>
    </row>
    <row r="364" spans="1:33" s="8" customFormat="1" ht="13.25" customHeight="1" x14ac:dyDescent="0.2">
      <c r="A364" s="18" t="s">
        <v>328</v>
      </c>
      <c r="B364" s="18" t="s">
        <v>327</v>
      </c>
      <c r="C364" s="18" t="s">
        <v>304</v>
      </c>
      <c r="D364" s="18" t="s">
        <v>305</v>
      </c>
      <c r="E364" s="18" t="s">
        <v>305</v>
      </c>
      <c r="F364" s="18" t="s">
        <v>306</v>
      </c>
      <c r="G364" s="18" t="s">
        <v>306</v>
      </c>
      <c r="H364" s="7" t="s">
        <v>825</v>
      </c>
      <c r="I364" s="5" t="str">
        <f t="shared" si="24"/>
        <v>2017-01-01</v>
      </c>
      <c r="J364" t="s">
        <v>68</v>
      </c>
      <c r="K364"/>
      <c r="L364"/>
      <c r="M364" t="s">
        <v>38</v>
      </c>
      <c r="N364">
        <v>17</v>
      </c>
      <c r="O364">
        <v>6</v>
      </c>
      <c r="P364" t="str">
        <f t="shared" si="25"/>
        <v>Em.17</v>
      </c>
      <c r="Q364" t="str">
        <f t="shared" si="26"/>
        <v>Em.17.6</v>
      </c>
      <c r="R364" t="s">
        <v>755</v>
      </c>
      <c r="S364" s="27"/>
      <c r="T364"/>
      <c r="U364"/>
      <c r="V364" s="97"/>
      <c r="W364"/>
      <c r="X364" t="s">
        <v>329</v>
      </c>
      <c r="Y364">
        <v>3</v>
      </c>
      <c r="Z364"/>
      <c r="AA364" t="s">
        <v>275</v>
      </c>
      <c r="AB364" t="s">
        <v>321</v>
      </c>
      <c r="AC364" t="s">
        <v>452</v>
      </c>
      <c r="AD364" s="7" t="s">
        <v>789</v>
      </c>
      <c r="AE364" t="s">
        <v>320</v>
      </c>
      <c r="AF364" t="s">
        <v>320</v>
      </c>
      <c r="AG364" s="80"/>
    </row>
    <row r="365" spans="1:33" s="8" customFormat="1" ht="13.25" customHeight="1" x14ac:dyDescent="0.2">
      <c r="A365" s="18" t="s">
        <v>328</v>
      </c>
      <c r="B365" s="18" t="s">
        <v>327</v>
      </c>
      <c r="C365" s="18" t="s">
        <v>304</v>
      </c>
      <c r="D365" s="18" t="s">
        <v>305</v>
      </c>
      <c r="E365" s="18" t="s">
        <v>305</v>
      </c>
      <c r="F365" s="18" t="s">
        <v>306</v>
      </c>
      <c r="G365" s="18" t="s">
        <v>306</v>
      </c>
      <c r="H365" s="7" t="s">
        <v>825</v>
      </c>
      <c r="I365" s="5" t="str">
        <f t="shared" si="24"/>
        <v>2017-01-01</v>
      </c>
      <c r="J365" t="s">
        <v>68</v>
      </c>
      <c r="K365"/>
      <c r="L365"/>
      <c r="M365" t="s">
        <v>38</v>
      </c>
      <c r="N365">
        <v>17</v>
      </c>
      <c r="O365">
        <v>8</v>
      </c>
      <c r="P365" t="str">
        <f t="shared" si="25"/>
        <v>Em.17</v>
      </c>
      <c r="Q365" t="str">
        <f t="shared" si="26"/>
        <v>Em.17.8</v>
      </c>
      <c r="R365" t="s">
        <v>759</v>
      </c>
      <c r="S365" s="27"/>
      <c r="T365"/>
      <c r="U365"/>
      <c r="V365" s="97"/>
      <c r="W365"/>
      <c r="X365" t="s">
        <v>329</v>
      </c>
      <c r="Y365">
        <v>3</v>
      </c>
      <c r="Z365"/>
      <c r="AA365" t="s">
        <v>275</v>
      </c>
      <c r="AB365" t="s">
        <v>321</v>
      </c>
      <c r="AC365" t="s">
        <v>456</v>
      </c>
      <c r="AD365" s="7" t="s">
        <v>789</v>
      </c>
      <c r="AE365" t="s">
        <v>320</v>
      </c>
      <c r="AF365" t="s">
        <v>320</v>
      </c>
      <c r="AG365" s="80"/>
    </row>
    <row r="366" spans="1:33" s="8" customFormat="1" ht="13.25" customHeight="1" x14ac:dyDescent="0.2">
      <c r="A366" s="18" t="s">
        <v>328</v>
      </c>
      <c r="B366" s="18" t="s">
        <v>327</v>
      </c>
      <c r="C366" s="18" t="s">
        <v>304</v>
      </c>
      <c r="D366" s="18" t="s">
        <v>305</v>
      </c>
      <c r="E366" s="18" t="s">
        <v>305</v>
      </c>
      <c r="F366" s="18" t="s">
        <v>306</v>
      </c>
      <c r="G366" s="18" t="s">
        <v>306</v>
      </c>
      <c r="H366" s="7" t="s">
        <v>825</v>
      </c>
      <c r="I366" s="5" t="str">
        <f t="shared" si="24"/>
        <v>2017-01-01</v>
      </c>
      <c r="J366" t="s">
        <v>68</v>
      </c>
      <c r="K366"/>
      <c r="L366"/>
      <c r="M366" t="s">
        <v>38</v>
      </c>
      <c r="N366">
        <v>2</v>
      </c>
      <c r="O366">
        <v>1</v>
      </c>
      <c r="P366" t="str">
        <f t="shared" si="25"/>
        <v>Em.2</v>
      </c>
      <c r="Q366" t="str">
        <f t="shared" si="26"/>
        <v>Em.2.1</v>
      </c>
      <c r="R366" t="s">
        <v>434</v>
      </c>
      <c r="S366" s="62"/>
      <c r="T366"/>
      <c r="U366" s="21"/>
      <c r="V366" s="109"/>
      <c r="W366" s="21"/>
      <c r="X366" t="s">
        <v>329</v>
      </c>
      <c r="Y366">
        <v>3</v>
      </c>
      <c r="Z366"/>
      <c r="AA366" t="s">
        <v>275</v>
      </c>
      <c r="AB366" t="s">
        <v>321</v>
      </c>
      <c r="AC366" t="s">
        <v>435</v>
      </c>
      <c r="AD366" s="7" t="s">
        <v>786</v>
      </c>
      <c r="AE366" t="s">
        <v>320</v>
      </c>
      <c r="AF366" t="s">
        <v>320</v>
      </c>
      <c r="AG366" s="82"/>
    </row>
    <row r="367" spans="1:33" s="8" customFormat="1" ht="13.25" customHeight="1" x14ac:dyDescent="0.2">
      <c r="A367" s="18" t="s">
        <v>328</v>
      </c>
      <c r="B367" s="18" t="s">
        <v>327</v>
      </c>
      <c r="C367" s="18" t="s">
        <v>304</v>
      </c>
      <c r="D367" s="18" t="s">
        <v>305</v>
      </c>
      <c r="E367" s="18" t="s">
        <v>305</v>
      </c>
      <c r="F367" s="18" t="s">
        <v>306</v>
      </c>
      <c r="G367" s="18" t="s">
        <v>306</v>
      </c>
      <c r="H367" s="7" t="s">
        <v>825</v>
      </c>
      <c r="I367" s="5" t="str">
        <f t="shared" si="24"/>
        <v>2017-01-01</v>
      </c>
      <c r="J367" t="s">
        <v>68</v>
      </c>
      <c r="K367"/>
      <c r="L367"/>
      <c r="M367" t="s">
        <v>38</v>
      </c>
      <c r="N367">
        <v>2</v>
      </c>
      <c r="O367">
        <v>2</v>
      </c>
      <c r="P367" t="str">
        <f t="shared" si="25"/>
        <v>Em.2</v>
      </c>
      <c r="Q367" t="str">
        <f t="shared" si="26"/>
        <v>Em.2.2</v>
      </c>
      <c r="R367" t="s">
        <v>437</v>
      </c>
      <c r="S367" s="62"/>
      <c r="T367"/>
      <c r="U367" s="21"/>
      <c r="V367" s="109"/>
      <c r="W367" s="21"/>
      <c r="X367" t="s">
        <v>329</v>
      </c>
      <c r="Y367">
        <v>3</v>
      </c>
      <c r="Z367"/>
      <c r="AA367" t="s">
        <v>275</v>
      </c>
      <c r="AB367" t="s">
        <v>321</v>
      </c>
      <c r="AC367" t="s">
        <v>438</v>
      </c>
      <c r="AD367" s="7" t="s">
        <v>786</v>
      </c>
      <c r="AE367" t="s">
        <v>320</v>
      </c>
      <c r="AF367" t="s">
        <v>320</v>
      </c>
      <c r="AG367" s="82"/>
    </row>
    <row r="368" spans="1:33" s="8" customFormat="1" ht="13.25" customHeight="1" x14ac:dyDescent="0.2">
      <c r="A368" s="18" t="s">
        <v>328</v>
      </c>
      <c r="B368" s="18" t="s">
        <v>327</v>
      </c>
      <c r="C368" s="18" t="s">
        <v>304</v>
      </c>
      <c r="D368" s="18" t="s">
        <v>305</v>
      </c>
      <c r="E368" s="18" t="s">
        <v>305</v>
      </c>
      <c r="F368" s="18" t="s">
        <v>306</v>
      </c>
      <c r="G368" s="18" t="s">
        <v>306</v>
      </c>
      <c r="H368" s="7" t="s">
        <v>825</v>
      </c>
      <c r="I368" s="5" t="str">
        <f t="shared" si="24"/>
        <v>2017-01-01</v>
      </c>
      <c r="J368" t="s">
        <v>68</v>
      </c>
      <c r="K368"/>
      <c r="L368"/>
      <c r="M368" t="s">
        <v>38</v>
      </c>
      <c r="N368">
        <v>5</v>
      </c>
      <c r="O368">
        <v>5</v>
      </c>
      <c r="P368" t="str">
        <f t="shared" si="25"/>
        <v>Em.5</v>
      </c>
      <c r="Q368" t="str">
        <f t="shared" si="26"/>
        <v>Em.5.5</v>
      </c>
      <c r="R368" s="49" t="s">
        <v>440</v>
      </c>
      <c r="S368" s="27">
        <v>115000000</v>
      </c>
      <c r="T368"/>
      <c r="U368" s="21" t="s">
        <v>326</v>
      </c>
      <c r="V368" s="106">
        <f>S368</f>
        <v>115000000</v>
      </c>
      <c r="W368" s="7" t="s">
        <v>39</v>
      </c>
      <c r="X368" t="s">
        <v>329</v>
      </c>
      <c r="Y368">
        <v>3</v>
      </c>
      <c r="Z368"/>
      <c r="AA368" t="s">
        <v>275</v>
      </c>
      <c r="AB368" t="s">
        <v>321</v>
      </c>
      <c r="AC368" t="s">
        <v>441</v>
      </c>
      <c r="AD368" s="7" t="s">
        <v>792</v>
      </c>
      <c r="AE368" t="s">
        <v>320</v>
      </c>
      <c r="AF368" t="s">
        <v>320</v>
      </c>
      <c r="AG368" s="80"/>
    </row>
    <row r="369" spans="1:33" s="8" customFormat="1" ht="13.25" customHeight="1" x14ac:dyDescent="0.2">
      <c r="A369" s="18" t="s">
        <v>328</v>
      </c>
      <c r="B369" s="18" t="s">
        <v>327</v>
      </c>
      <c r="C369" s="18" t="s">
        <v>304</v>
      </c>
      <c r="D369" s="18" t="s">
        <v>305</v>
      </c>
      <c r="E369" s="18" t="s">
        <v>305</v>
      </c>
      <c r="F369" s="18" t="s">
        <v>306</v>
      </c>
      <c r="G369" s="18" t="s">
        <v>306</v>
      </c>
      <c r="H369" s="7" t="s">
        <v>825</v>
      </c>
      <c r="I369" s="5" t="str">
        <f t="shared" si="24"/>
        <v>2017-01-01</v>
      </c>
      <c r="J369" t="s">
        <v>68</v>
      </c>
      <c r="K369"/>
      <c r="L369"/>
      <c r="M369" t="s">
        <v>221</v>
      </c>
      <c r="N369">
        <v>1</v>
      </c>
      <c r="O369">
        <v>1</v>
      </c>
      <c r="P369" t="str">
        <f t="shared" si="25"/>
        <v>WR.1</v>
      </c>
      <c r="Q369" t="str">
        <f t="shared" si="26"/>
        <v>WR.1.1</v>
      </c>
      <c r="R369" t="s">
        <v>395</v>
      </c>
      <c r="S369" s="27">
        <v>9634</v>
      </c>
      <c r="T369"/>
      <c r="U369" s="21" t="s">
        <v>397</v>
      </c>
      <c r="V369" s="101">
        <f>S369</f>
        <v>9634</v>
      </c>
      <c r="W369" t="s">
        <v>782</v>
      </c>
      <c r="X369" t="s">
        <v>329</v>
      </c>
      <c r="Y369">
        <v>3</v>
      </c>
      <c r="Z369"/>
      <c r="AA369" t="s">
        <v>275</v>
      </c>
      <c r="AB369" t="s">
        <v>321</v>
      </c>
      <c r="AC369" t="s">
        <v>391</v>
      </c>
      <c r="AD369" s="7" t="s">
        <v>733</v>
      </c>
      <c r="AE369" t="s">
        <v>320</v>
      </c>
      <c r="AF369" t="s">
        <v>320</v>
      </c>
      <c r="AG369" s="21"/>
    </row>
    <row r="370" spans="1:33" s="8" customFormat="1" ht="13.25" customHeight="1" x14ac:dyDescent="0.2">
      <c r="A370" s="18" t="s">
        <v>328</v>
      </c>
      <c r="B370" s="18" t="s">
        <v>327</v>
      </c>
      <c r="C370" s="18" t="s">
        <v>304</v>
      </c>
      <c r="D370" s="18" t="s">
        <v>305</v>
      </c>
      <c r="E370" s="18" t="s">
        <v>305</v>
      </c>
      <c r="F370" s="18" t="s">
        <v>306</v>
      </c>
      <c r="G370" s="18" t="s">
        <v>306</v>
      </c>
      <c r="H370" s="7" t="s">
        <v>825</v>
      </c>
      <c r="I370" s="5" t="str">
        <f t="shared" si="24"/>
        <v>2017-01-01</v>
      </c>
      <c r="J370" t="s">
        <v>68</v>
      </c>
      <c r="K370"/>
      <c r="L370"/>
      <c r="M370" t="s">
        <v>221</v>
      </c>
      <c r="N370">
        <v>1</v>
      </c>
      <c r="O370">
        <v>3</v>
      </c>
      <c r="P370" t="str">
        <f t="shared" si="25"/>
        <v>WR.1</v>
      </c>
      <c r="Q370" t="str">
        <f t="shared" si="26"/>
        <v>WR.1.3</v>
      </c>
      <c r="R370" t="s">
        <v>754</v>
      </c>
      <c r="S370" s="62"/>
      <c r="T370"/>
      <c r="U370" s="21"/>
      <c r="V370" s="108"/>
      <c r="W370" s="21"/>
      <c r="X370" t="s">
        <v>329</v>
      </c>
      <c r="Y370">
        <v>3</v>
      </c>
      <c r="Z370"/>
      <c r="AA370" t="s">
        <v>275</v>
      </c>
      <c r="AB370" t="s">
        <v>321</v>
      </c>
      <c r="AC370" t="s">
        <v>474</v>
      </c>
      <c r="AD370" s="7" t="s">
        <v>733</v>
      </c>
      <c r="AE370" t="s">
        <v>320</v>
      </c>
      <c r="AF370" t="s">
        <v>320</v>
      </c>
      <c r="AG370" s="80"/>
    </row>
    <row r="371" spans="1:33" s="10" customFormat="1" ht="13.25" customHeight="1" x14ac:dyDescent="0.2">
      <c r="A371" s="18" t="s">
        <v>328</v>
      </c>
      <c r="B371" s="18" t="s">
        <v>327</v>
      </c>
      <c r="C371" s="18" t="s">
        <v>304</v>
      </c>
      <c r="D371" s="18" t="s">
        <v>305</v>
      </c>
      <c r="E371" s="18" t="s">
        <v>305</v>
      </c>
      <c r="F371" s="18" t="s">
        <v>306</v>
      </c>
      <c r="G371" s="18" t="s">
        <v>306</v>
      </c>
      <c r="H371" s="7" t="s">
        <v>825</v>
      </c>
      <c r="I371" s="5" t="str">
        <f t="shared" si="24"/>
        <v>2017-01-01</v>
      </c>
      <c r="J371" t="s">
        <v>68</v>
      </c>
      <c r="K371"/>
      <c r="L371"/>
      <c r="M371" t="s">
        <v>221</v>
      </c>
      <c r="N371">
        <v>2</v>
      </c>
      <c r="O371">
        <v>1</v>
      </c>
      <c r="P371" t="str">
        <f t="shared" si="25"/>
        <v>WR.2</v>
      </c>
      <c r="Q371" t="str">
        <f t="shared" si="26"/>
        <v>WR.2.1</v>
      </c>
      <c r="R371" t="s">
        <v>402</v>
      </c>
      <c r="S371" s="27">
        <v>63761486</v>
      </c>
      <c r="T371"/>
      <c r="U371" s="21" t="s">
        <v>397</v>
      </c>
      <c r="V371" s="101">
        <f>S371</f>
        <v>63761486</v>
      </c>
      <c r="W371" t="s">
        <v>782</v>
      </c>
      <c r="X371" t="s">
        <v>329</v>
      </c>
      <c r="Y371">
        <v>3</v>
      </c>
      <c r="Z371"/>
      <c r="AA371" t="s">
        <v>275</v>
      </c>
      <c r="AB371" t="s">
        <v>321</v>
      </c>
      <c r="AC371" t="s">
        <v>399</v>
      </c>
      <c r="AD371" s="7" t="s">
        <v>733</v>
      </c>
      <c r="AE371" t="s">
        <v>320</v>
      </c>
      <c r="AF371" t="s">
        <v>320</v>
      </c>
      <c r="AG371" s="80"/>
    </row>
    <row r="372" spans="1:33" s="10" customFormat="1" ht="13.25" customHeight="1" x14ac:dyDescent="0.2">
      <c r="A372" s="18" t="s">
        <v>328</v>
      </c>
      <c r="B372" s="18" t="s">
        <v>327</v>
      </c>
      <c r="C372" s="18" t="s">
        <v>304</v>
      </c>
      <c r="D372" s="18" t="s">
        <v>305</v>
      </c>
      <c r="E372" s="18" t="s">
        <v>305</v>
      </c>
      <c r="F372" s="18" t="s">
        <v>306</v>
      </c>
      <c r="G372" s="18" t="s">
        <v>306</v>
      </c>
      <c r="H372" s="7" t="s">
        <v>825</v>
      </c>
      <c r="I372" s="5" t="str">
        <f t="shared" si="24"/>
        <v>2017-01-01</v>
      </c>
      <c r="J372" t="s">
        <v>68</v>
      </c>
      <c r="K372"/>
      <c r="L372"/>
      <c r="M372" t="s">
        <v>221</v>
      </c>
      <c r="N372">
        <v>2</v>
      </c>
      <c r="O372">
        <v>3</v>
      </c>
      <c r="P372" t="str">
        <f t="shared" si="25"/>
        <v>WR.2</v>
      </c>
      <c r="Q372" t="str">
        <f t="shared" si="26"/>
        <v>WR.2.3</v>
      </c>
      <c r="R372" t="s">
        <v>753</v>
      </c>
      <c r="S372" s="62"/>
      <c r="T372"/>
      <c r="U372" s="21"/>
      <c r="V372" s="108"/>
      <c r="W372" s="21"/>
      <c r="X372" t="s">
        <v>329</v>
      </c>
      <c r="Y372">
        <v>3</v>
      </c>
      <c r="Z372"/>
      <c r="AA372" t="s">
        <v>275</v>
      </c>
      <c r="AB372" t="s">
        <v>321</v>
      </c>
      <c r="AC372" t="s">
        <v>472</v>
      </c>
      <c r="AD372" s="7" t="s">
        <v>733</v>
      </c>
      <c r="AE372" t="s">
        <v>320</v>
      </c>
      <c r="AF372" t="s">
        <v>320</v>
      </c>
      <c r="AG372" s="80"/>
    </row>
    <row r="373" spans="1:33" s="10" customFormat="1" ht="13.25" customHeight="1" x14ac:dyDescent="0.2">
      <c r="A373" s="18" t="s">
        <v>328</v>
      </c>
      <c r="B373" s="18" t="s">
        <v>327</v>
      </c>
      <c r="C373" s="18" t="s">
        <v>304</v>
      </c>
      <c r="D373" s="18" t="s">
        <v>305</v>
      </c>
      <c r="E373" s="18" t="s">
        <v>305</v>
      </c>
      <c r="F373" s="18" t="s">
        <v>306</v>
      </c>
      <c r="G373" s="18" t="s">
        <v>306</v>
      </c>
      <c r="H373" s="7" t="s">
        <v>825</v>
      </c>
      <c r="I373" s="5" t="str">
        <f t="shared" si="24"/>
        <v>2017-01-01</v>
      </c>
      <c r="J373" t="s">
        <v>68</v>
      </c>
      <c r="K373"/>
      <c r="L373"/>
      <c r="M373" t="s">
        <v>221</v>
      </c>
      <c r="N373">
        <v>3</v>
      </c>
      <c r="O373">
        <v>1</v>
      </c>
      <c r="P373" t="str">
        <f t="shared" si="25"/>
        <v>WR.3</v>
      </c>
      <c r="Q373" t="str">
        <f t="shared" si="26"/>
        <v>WR.3.1</v>
      </c>
      <c r="R373" t="s">
        <v>757</v>
      </c>
      <c r="S373" s="27">
        <v>0</v>
      </c>
      <c r="T373"/>
      <c r="U373" s="21" t="s">
        <v>577</v>
      </c>
      <c r="V373" s="97">
        <f>S373</f>
        <v>0</v>
      </c>
      <c r="W373" t="str">
        <f>U373</f>
        <v>number</v>
      </c>
      <c r="X373" t="s">
        <v>329</v>
      </c>
      <c r="Y373">
        <v>3</v>
      </c>
      <c r="Z373"/>
      <c r="AA373" t="s">
        <v>275</v>
      </c>
      <c r="AB373" t="s">
        <v>321</v>
      </c>
      <c r="AC373" t="s">
        <v>556</v>
      </c>
      <c r="AD373" s="7" t="s">
        <v>748</v>
      </c>
      <c r="AE373" t="s">
        <v>320</v>
      </c>
      <c r="AF373" t="s">
        <v>320</v>
      </c>
      <c r="AG373" s="21"/>
    </row>
    <row r="374" spans="1:33" s="10" customFormat="1" ht="13.25" customHeight="1" x14ac:dyDescent="0.2">
      <c r="A374" s="18" t="s">
        <v>328</v>
      </c>
      <c r="B374" s="18" t="s">
        <v>327</v>
      </c>
      <c r="C374" s="18" t="s">
        <v>304</v>
      </c>
      <c r="D374" s="18" t="s">
        <v>305</v>
      </c>
      <c r="E374" s="18" t="s">
        <v>305</v>
      </c>
      <c r="F374" s="18" t="s">
        <v>306</v>
      </c>
      <c r="G374" s="18" t="s">
        <v>306</v>
      </c>
      <c r="H374" s="7" t="s">
        <v>825</v>
      </c>
      <c r="I374" s="5" t="str">
        <f t="shared" si="24"/>
        <v>2017-01-01</v>
      </c>
      <c r="J374" t="s">
        <v>68</v>
      </c>
      <c r="K374"/>
      <c r="L374"/>
      <c r="M374" t="s">
        <v>221</v>
      </c>
      <c r="N374">
        <v>3</v>
      </c>
      <c r="O374">
        <v>2</v>
      </c>
      <c r="P374" t="str">
        <f t="shared" si="25"/>
        <v>WR.3</v>
      </c>
      <c r="Q374" t="str">
        <f t="shared" si="26"/>
        <v>WR.3.2</v>
      </c>
      <c r="R374" t="s">
        <v>758</v>
      </c>
      <c r="S374" s="61"/>
      <c r="T374"/>
      <c r="U374" s="21" t="s">
        <v>539</v>
      </c>
      <c r="V374" s="108"/>
      <c r="W374" s="21"/>
      <c r="X374" t="s">
        <v>329</v>
      </c>
      <c r="Y374">
        <v>3</v>
      </c>
      <c r="Z374"/>
      <c r="AA374" t="s">
        <v>275</v>
      </c>
      <c r="AB374" t="s">
        <v>321</v>
      </c>
      <c r="AC374" t="s">
        <v>558</v>
      </c>
      <c r="AD374" s="7" t="s">
        <v>742</v>
      </c>
      <c r="AE374" t="s">
        <v>320</v>
      </c>
      <c r="AF374" t="s">
        <v>320</v>
      </c>
      <c r="AG374" s="61" t="s">
        <v>583</v>
      </c>
    </row>
    <row r="375" spans="1:33" s="10" customFormat="1" ht="13.25" customHeight="1" x14ac:dyDescent="0.2">
      <c r="A375" s="18" t="s">
        <v>280</v>
      </c>
      <c r="B375" s="18" t="s">
        <v>279</v>
      </c>
      <c r="C375" s="18" t="s">
        <v>266</v>
      </c>
      <c r="D375" s="18" t="s">
        <v>267</v>
      </c>
      <c r="E375" s="18" t="s">
        <v>268</v>
      </c>
      <c r="F375" s="18" t="s">
        <v>269</v>
      </c>
      <c r="G375" s="18" t="s">
        <v>269</v>
      </c>
      <c r="H375" s="7" t="s">
        <v>826</v>
      </c>
      <c r="I375" s="5" t="str">
        <f t="shared" si="24"/>
        <v>2017-01-01</v>
      </c>
      <c r="J375" t="s">
        <v>68</v>
      </c>
      <c r="K375"/>
      <c r="L375"/>
      <c r="M375" t="s">
        <v>38</v>
      </c>
      <c r="N375">
        <v>1</v>
      </c>
      <c r="O375">
        <v>1</v>
      </c>
      <c r="P375" t="str">
        <f t="shared" si="25"/>
        <v>Em.1</v>
      </c>
      <c r="Q375" t="str">
        <f t="shared" si="26"/>
        <v>Em.1.1</v>
      </c>
      <c r="R375" t="s">
        <v>307</v>
      </c>
      <c r="S375" s="27">
        <v>12.4</v>
      </c>
      <c r="T375"/>
      <c r="U375" s="21" t="s">
        <v>39</v>
      </c>
      <c r="V375" s="109">
        <f>S375</f>
        <v>12.4</v>
      </c>
      <c r="W375" s="7" t="s">
        <v>39</v>
      </c>
      <c r="X375" t="s">
        <v>282</v>
      </c>
      <c r="Y375">
        <v>103</v>
      </c>
      <c r="Z375"/>
      <c r="AA375" t="s">
        <v>275</v>
      </c>
      <c r="AB375" t="s">
        <v>276</v>
      </c>
      <c r="AC375" t="s">
        <v>331</v>
      </c>
      <c r="AD375" s="7" t="s">
        <v>786</v>
      </c>
      <c r="AE375" t="s">
        <v>322</v>
      </c>
      <c r="AF375" t="s">
        <v>323</v>
      </c>
      <c r="AG375" s="21"/>
    </row>
    <row r="376" spans="1:33" s="10" customFormat="1" ht="13.25" customHeight="1" x14ac:dyDescent="0.2">
      <c r="A376" s="18" t="s">
        <v>280</v>
      </c>
      <c r="B376" s="18" t="s">
        <v>279</v>
      </c>
      <c r="C376" s="18" t="s">
        <v>266</v>
      </c>
      <c r="D376" s="18" t="s">
        <v>267</v>
      </c>
      <c r="E376" s="18" t="s">
        <v>268</v>
      </c>
      <c r="F376" s="18" t="s">
        <v>269</v>
      </c>
      <c r="G376" s="18" t="s">
        <v>269</v>
      </c>
      <c r="H376" s="7" t="s">
        <v>826</v>
      </c>
      <c r="I376" s="5" t="str">
        <f t="shared" si="24"/>
        <v>2017-01-01</v>
      </c>
      <c r="J376" t="s">
        <v>68</v>
      </c>
      <c r="K376"/>
      <c r="L376"/>
      <c r="M376" t="s">
        <v>38</v>
      </c>
      <c r="N376">
        <v>17</v>
      </c>
      <c r="O376">
        <v>10</v>
      </c>
      <c r="P376" t="str">
        <f t="shared" si="25"/>
        <v>Em.17</v>
      </c>
      <c r="Q376" t="str">
        <f t="shared" si="26"/>
        <v>Em.17.10</v>
      </c>
      <c r="R376" t="s">
        <v>736</v>
      </c>
      <c r="S376" s="27">
        <v>86.8</v>
      </c>
      <c r="T376"/>
      <c r="U376" s="21" t="s">
        <v>349</v>
      </c>
      <c r="V376" s="104">
        <f>S376*1000</f>
        <v>86800</v>
      </c>
      <c r="W376" s="7" t="s">
        <v>784</v>
      </c>
      <c r="X376" t="s">
        <v>282</v>
      </c>
      <c r="Y376">
        <v>109</v>
      </c>
      <c r="Z376"/>
      <c r="AA376" t="s">
        <v>275</v>
      </c>
      <c r="AB376" t="s">
        <v>276</v>
      </c>
      <c r="AC376" t="s">
        <v>348</v>
      </c>
      <c r="AD376" s="7" t="s">
        <v>788</v>
      </c>
      <c r="AE376" t="s">
        <v>320</v>
      </c>
      <c r="AF376" t="s">
        <v>320</v>
      </c>
      <c r="AG376" s="21"/>
    </row>
    <row r="377" spans="1:33" s="10" customFormat="1" ht="13.25" customHeight="1" x14ac:dyDescent="0.2">
      <c r="A377" s="18" t="s">
        <v>280</v>
      </c>
      <c r="B377" s="18" t="s">
        <v>279</v>
      </c>
      <c r="C377" s="18" t="s">
        <v>266</v>
      </c>
      <c r="D377" s="18" t="s">
        <v>267</v>
      </c>
      <c r="E377" s="18" t="s">
        <v>268</v>
      </c>
      <c r="F377" s="18" t="s">
        <v>269</v>
      </c>
      <c r="G377" s="18" t="s">
        <v>269</v>
      </c>
      <c r="H377" s="7" t="s">
        <v>826</v>
      </c>
      <c r="I377" s="5" t="str">
        <f t="shared" si="24"/>
        <v>2017-01-01</v>
      </c>
      <c r="J377" t="s">
        <v>68</v>
      </c>
      <c r="K377"/>
      <c r="L377"/>
      <c r="M377" t="s">
        <v>38</v>
      </c>
      <c r="N377">
        <v>17</v>
      </c>
      <c r="O377">
        <v>11</v>
      </c>
      <c r="P377" t="str">
        <f t="shared" si="25"/>
        <v>Em.17</v>
      </c>
      <c r="Q377" t="str">
        <f t="shared" si="26"/>
        <v>Em.17.11</v>
      </c>
      <c r="R377" t="s">
        <v>738</v>
      </c>
      <c r="S377" s="27">
        <v>10.4</v>
      </c>
      <c r="T377"/>
      <c r="U377" s="21" t="s">
        <v>349</v>
      </c>
      <c r="V377" s="104">
        <f>S377*1000</f>
        <v>10400</v>
      </c>
      <c r="W377" s="7" t="s">
        <v>784</v>
      </c>
      <c r="X377" t="s">
        <v>282</v>
      </c>
      <c r="Y377">
        <v>108</v>
      </c>
      <c r="Z377"/>
      <c r="AA377" t="s">
        <v>275</v>
      </c>
      <c r="AB377" t="s">
        <v>276</v>
      </c>
      <c r="AC377" t="s">
        <v>356</v>
      </c>
      <c r="AD377" s="7" t="s">
        <v>788</v>
      </c>
      <c r="AE377" t="s">
        <v>320</v>
      </c>
      <c r="AF377" t="s">
        <v>320</v>
      </c>
      <c r="AG377" s="21"/>
    </row>
    <row r="378" spans="1:33" s="10" customFormat="1" ht="13.25" customHeight="1" x14ac:dyDescent="0.2">
      <c r="A378" s="18" t="s">
        <v>280</v>
      </c>
      <c r="B378" s="18" t="s">
        <v>279</v>
      </c>
      <c r="C378" s="18" t="s">
        <v>266</v>
      </c>
      <c r="D378" s="18" t="s">
        <v>267</v>
      </c>
      <c r="E378" s="18" t="s">
        <v>268</v>
      </c>
      <c r="F378" s="18" t="s">
        <v>269</v>
      </c>
      <c r="G378" s="18" t="s">
        <v>269</v>
      </c>
      <c r="H378" s="7" t="s">
        <v>826</v>
      </c>
      <c r="I378" s="5" t="str">
        <f t="shared" si="24"/>
        <v>2017-01-01</v>
      </c>
      <c r="J378" t="s">
        <v>68</v>
      </c>
      <c r="K378"/>
      <c r="L378"/>
      <c r="M378" t="s">
        <v>38</v>
      </c>
      <c r="N378">
        <v>17</v>
      </c>
      <c r="O378">
        <v>13</v>
      </c>
      <c r="P378" t="str">
        <f t="shared" si="25"/>
        <v>Em.17</v>
      </c>
      <c r="Q378" t="str">
        <f t="shared" si="26"/>
        <v>Em.17.13</v>
      </c>
      <c r="R378" t="s">
        <v>740</v>
      </c>
      <c r="S378" s="27">
        <v>291.8</v>
      </c>
      <c r="T378"/>
      <c r="U378" s="21" t="s">
        <v>349</v>
      </c>
      <c r="V378" s="104">
        <f>S378*1000</f>
        <v>291800</v>
      </c>
      <c r="W378" s="7" t="s">
        <v>784</v>
      </c>
      <c r="X378" t="s">
        <v>282</v>
      </c>
      <c r="Y378">
        <v>109</v>
      </c>
      <c r="Z378"/>
      <c r="AA378" t="s">
        <v>275</v>
      </c>
      <c r="AB378" t="s">
        <v>276</v>
      </c>
      <c r="AC378" t="s">
        <v>365</v>
      </c>
      <c r="AD378" s="7" t="s">
        <v>788</v>
      </c>
      <c r="AE378" t="s">
        <v>320</v>
      </c>
      <c r="AF378" t="s">
        <v>320</v>
      </c>
      <c r="AG378" s="21"/>
    </row>
    <row r="379" spans="1:33" s="10" customFormat="1" ht="13.25" customHeight="1" x14ac:dyDescent="0.15">
      <c r="A379" t="s">
        <v>316</v>
      </c>
      <c r="B379" t="s">
        <v>315</v>
      </c>
      <c r="C379" t="s">
        <v>304</v>
      </c>
      <c r="D379" t="s">
        <v>305</v>
      </c>
      <c r="E379" t="s">
        <v>305</v>
      </c>
      <c r="F379" t="s">
        <v>306</v>
      </c>
      <c r="G379" t="s">
        <v>306</v>
      </c>
      <c r="H379" t="s">
        <v>82</v>
      </c>
      <c r="I379" s="5" t="str">
        <f t="shared" si="24"/>
        <v>2018-01-01</v>
      </c>
      <c r="J379" t="s">
        <v>36</v>
      </c>
      <c r="K379"/>
      <c r="L379"/>
      <c r="M379" t="s">
        <v>107</v>
      </c>
      <c r="N379">
        <v>7</v>
      </c>
      <c r="O379">
        <v>2</v>
      </c>
      <c r="P379" t="str">
        <f t="shared" si="25"/>
        <v>EF.7</v>
      </c>
      <c r="Q379" t="str">
        <f t="shared" si="26"/>
        <v>EF.7.2</v>
      </c>
      <c r="R379" s="19" t="s">
        <v>545</v>
      </c>
      <c r="S379" s="63">
        <v>256.60000000000002</v>
      </c>
      <c r="T379"/>
      <c r="U379" s="19" t="s">
        <v>546</v>
      </c>
      <c r="V379" s="105">
        <f t="shared" ref="V379:V386" si="29">S379</f>
        <v>256.60000000000002</v>
      </c>
      <c r="W379" s="19" t="str">
        <f>U379</f>
        <v>Minutes</v>
      </c>
      <c r="X379" t="s">
        <v>317</v>
      </c>
      <c r="Y379"/>
      <c r="Z379"/>
      <c r="AA379" t="s">
        <v>275</v>
      </c>
      <c r="AB379" t="s">
        <v>321</v>
      </c>
      <c r="AC379" t="s">
        <v>547</v>
      </c>
      <c r="AD379" s="7" t="s">
        <v>749</v>
      </c>
      <c r="AE379" t="s">
        <v>320</v>
      </c>
      <c r="AF379" t="s">
        <v>320</v>
      </c>
      <c r="AG379" s="21"/>
    </row>
    <row r="380" spans="1:33" s="10" customFormat="1" ht="13.25" customHeight="1" x14ac:dyDescent="0.15">
      <c r="A380" t="s">
        <v>316</v>
      </c>
      <c r="B380" t="s">
        <v>315</v>
      </c>
      <c r="C380" t="s">
        <v>304</v>
      </c>
      <c r="D380" t="s">
        <v>305</v>
      </c>
      <c r="E380" t="s">
        <v>305</v>
      </c>
      <c r="F380" t="s">
        <v>306</v>
      </c>
      <c r="G380" t="s">
        <v>306</v>
      </c>
      <c r="H380" t="s">
        <v>82</v>
      </c>
      <c r="I380" s="5" t="str">
        <f t="shared" si="24"/>
        <v>2018-01-01</v>
      </c>
      <c r="J380" t="s">
        <v>36</v>
      </c>
      <c r="K380"/>
      <c r="L380"/>
      <c r="M380" t="s">
        <v>107</v>
      </c>
      <c r="N380">
        <v>7</v>
      </c>
      <c r="O380">
        <v>3</v>
      </c>
      <c r="P380" t="str">
        <f t="shared" si="25"/>
        <v>EF.7</v>
      </c>
      <c r="Q380" t="str">
        <f t="shared" si="26"/>
        <v>EF.7.3</v>
      </c>
      <c r="R380" s="19" t="s">
        <v>548</v>
      </c>
      <c r="S380" s="63">
        <v>1.5309999999999999</v>
      </c>
      <c r="T380"/>
      <c r="U380" s="19" t="s">
        <v>546</v>
      </c>
      <c r="V380" s="105">
        <f t="shared" si="29"/>
        <v>1.5309999999999999</v>
      </c>
      <c r="W380" s="19" t="str">
        <f>U380</f>
        <v>Minutes</v>
      </c>
      <c r="X380" t="s">
        <v>317</v>
      </c>
      <c r="Y380"/>
      <c r="Z380"/>
      <c r="AA380" t="s">
        <v>275</v>
      </c>
      <c r="AB380" t="s">
        <v>321</v>
      </c>
      <c r="AC380" t="s">
        <v>549</v>
      </c>
      <c r="AD380" s="7" t="s">
        <v>749</v>
      </c>
      <c r="AE380" t="s">
        <v>320</v>
      </c>
      <c r="AF380" t="s">
        <v>320</v>
      </c>
      <c r="AG380" s="21"/>
    </row>
    <row r="381" spans="1:33" s="10" customFormat="1" ht="13.25" customHeight="1" x14ac:dyDescent="0.15">
      <c r="A381" t="s">
        <v>316</v>
      </c>
      <c r="B381" t="s">
        <v>315</v>
      </c>
      <c r="C381" t="s">
        <v>304</v>
      </c>
      <c r="D381" t="s">
        <v>305</v>
      </c>
      <c r="E381" t="s">
        <v>305</v>
      </c>
      <c r="F381" t="s">
        <v>306</v>
      </c>
      <c r="G381" t="s">
        <v>306</v>
      </c>
      <c r="H381" t="s">
        <v>82</v>
      </c>
      <c r="I381" s="5" t="str">
        <f t="shared" si="24"/>
        <v>2018-01-01</v>
      </c>
      <c r="J381" t="s">
        <v>36</v>
      </c>
      <c r="K381"/>
      <c r="L381"/>
      <c r="M381" t="s">
        <v>107</v>
      </c>
      <c r="N381">
        <v>7</v>
      </c>
      <c r="O381">
        <v>4</v>
      </c>
      <c r="P381" t="str">
        <f t="shared" si="25"/>
        <v>EF.7</v>
      </c>
      <c r="Q381" t="str">
        <f t="shared" si="26"/>
        <v>EF.7.4</v>
      </c>
      <c r="R381" s="19" t="s">
        <v>550</v>
      </c>
      <c r="S381" s="63">
        <v>167.7</v>
      </c>
      <c r="T381"/>
      <c r="U381" s="19" t="s">
        <v>546</v>
      </c>
      <c r="V381" s="105">
        <f t="shared" si="29"/>
        <v>167.7</v>
      </c>
      <c r="W381" s="19" t="str">
        <f>U381</f>
        <v>Minutes</v>
      </c>
      <c r="X381" t="s">
        <v>317</v>
      </c>
      <c r="Y381"/>
      <c r="Z381"/>
      <c r="AA381" t="s">
        <v>275</v>
      </c>
      <c r="AB381" t="s">
        <v>321</v>
      </c>
      <c r="AC381" t="s">
        <v>551</v>
      </c>
      <c r="AD381" s="7" t="s">
        <v>749</v>
      </c>
      <c r="AE381" t="s">
        <v>320</v>
      </c>
      <c r="AF381" t="s">
        <v>320</v>
      </c>
      <c r="AG381" s="21"/>
    </row>
    <row r="382" spans="1:33" s="10" customFormat="1" ht="13.25" customHeight="1" x14ac:dyDescent="0.15">
      <c r="A382" t="s">
        <v>316</v>
      </c>
      <c r="B382" t="s">
        <v>315</v>
      </c>
      <c r="C382" t="s">
        <v>304</v>
      </c>
      <c r="D382" t="s">
        <v>305</v>
      </c>
      <c r="E382" t="s">
        <v>305</v>
      </c>
      <c r="F382" t="s">
        <v>306</v>
      </c>
      <c r="G382" t="s">
        <v>306</v>
      </c>
      <c r="H382" t="s">
        <v>82</v>
      </c>
      <c r="I382" s="5" t="str">
        <f t="shared" si="24"/>
        <v>2018-01-01</v>
      </c>
      <c r="J382" t="s">
        <v>36</v>
      </c>
      <c r="K382"/>
      <c r="L382"/>
      <c r="M382" t="s">
        <v>38</v>
      </c>
      <c r="N382">
        <v>1</v>
      </c>
      <c r="O382">
        <v>1</v>
      </c>
      <c r="P382" t="str">
        <f t="shared" si="25"/>
        <v>Em.1</v>
      </c>
      <c r="Q382" t="str">
        <f t="shared" si="26"/>
        <v>Em.1.1</v>
      </c>
      <c r="R382" s="19" t="s">
        <v>787</v>
      </c>
      <c r="S382" s="27">
        <v>75361246</v>
      </c>
      <c r="T382"/>
      <c r="U382" t="s">
        <v>784</v>
      </c>
      <c r="V382" s="106">
        <f t="shared" si="29"/>
        <v>75361246</v>
      </c>
      <c r="W382" s="7" t="s">
        <v>39</v>
      </c>
      <c r="X382" t="s">
        <v>317</v>
      </c>
      <c r="Y382"/>
      <c r="Z382"/>
      <c r="AA382" t="s">
        <v>275</v>
      </c>
      <c r="AB382" t="s">
        <v>321</v>
      </c>
      <c r="AC382" s="5" t="s">
        <v>309</v>
      </c>
      <c r="AD382" s="7" t="s">
        <v>786</v>
      </c>
      <c r="AE382" t="s">
        <v>322</v>
      </c>
      <c r="AF382" t="s">
        <v>323</v>
      </c>
      <c r="AG382" s="80"/>
    </row>
    <row r="383" spans="1:33" s="10" customFormat="1" ht="13.25" customHeight="1" x14ac:dyDescent="0.15">
      <c r="A383" t="s">
        <v>316</v>
      </c>
      <c r="B383" t="s">
        <v>315</v>
      </c>
      <c r="C383" t="s">
        <v>304</v>
      </c>
      <c r="D383" t="s">
        <v>305</v>
      </c>
      <c r="E383" t="s">
        <v>305</v>
      </c>
      <c r="F383" t="s">
        <v>306</v>
      </c>
      <c r="G383" t="s">
        <v>306</v>
      </c>
      <c r="H383" t="s">
        <v>82</v>
      </c>
      <c r="I383" s="5" t="str">
        <f t="shared" si="24"/>
        <v>2018-01-01</v>
      </c>
      <c r="J383" t="s">
        <v>36</v>
      </c>
      <c r="K383"/>
      <c r="L383"/>
      <c r="M383" t="s">
        <v>38</v>
      </c>
      <c r="N383">
        <v>13</v>
      </c>
      <c r="O383">
        <v>1</v>
      </c>
      <c r="P383" t="str">
        <f t="shared" si="25"/>
        <v>Em.13</v>
      </c>
      <c r="Q383" t="str">
        <f t="shared" si="26"/>
        <v>Em.13.1</v>
      </c>
      <c r="R383" s="19" t="s">
        <v>793</v>
      </c>
      <c r="S383" s="27">
        <v>5.6230000000000004E-3</v>
      </c>
      <c r="T383"/>
      <c r="U383" t="s">
        <v>510</v>
      </c>
      <c r="V383" s="97">
        <f t="shared" si="29"/>
        <v>5.6230000000000004E-3</v>
      </c>
      <c r="W383" t="str">
        <f>U383</f>
        <v>mtCO2e/$</v>
      </c>
      <c r="X383" t="s">
        <v>317</v>
      </c>
      <c r="Y383"/>
      <c r="Z383"/>
      <c r="AA383" t="s">
        <v>275</v>
      </c>
      <c r="AB383" t="s">
        <v>321</v>
      </c>
      <c r="AC383" t="s">
        <v>342</v>
      </c>
      <c r="AD383" s="7" t="s">
        <v>789</v>
      </c>
      <c r="AE383" t="s">
        <v>561</v>
      </c>
      <c r="AF383" t="s">
        <v>562</v>
      </c>
      <c r="AG383" s="21"/>
    </row>
    <row r="384" spans="1:33" s="10" customFormat="1" ht="13.25" customHeight="1" x14ac:dyDescent="0.15">
      <c r="A384" t="s">
        <v>316</v>
      </c>
      <c r="B384" t="s">
        <v>315</v>
      </c>
      <c r="C384" t="s">
        <v>304</v>
      </c>
      <c r="D384" t="s">
        <v>305</v>
      </c>
      <c r="E384" t="s">
        <v>305</v>
      </c>
      <c r="F384" t="s">
        <v>306</v>
      </c>
      <c r="G384" t="s">
        <v>306</v>
      </c>
      <c r="H384" t="s">
        <v>82</v>
      </c>
      <c r="I384" s="5" t="str">
        <f t="shared" si="24"/>
        <v>2018-01-01</v>
      </c>
      <c r="J384" t="s">
        <v>36</v>
      </c>
      <c r="K384"/>
      <c r="L384"/>
      <c r="M384" t="s">
        <v>38</v>
      </c>
      <c r="N384">
        <v>13</v>
      </c>
      <c r="O384">
        <v>8</v>
      </c>
      <c r="P384" t="str">
        <f t="shared" si="25"/>
        <v>Em.13</v>
      </c>
      <c r="Q384" t="str">
        <f t="shared" si="26"/>
        <v>Em.13.8</v>
      </c>
      <c r="R384" s="19" t="s">
        <v>794</v>
      </c>
      <c r="S384" s="27">
        <v>0.82930000000000004</v>
      </c>
      <c r="T384"/>
      <c r="U384" t="s">
        <v>512</v>
      </c>
      <c r="V384" s="97">
        <f t="shared" si="29"/>
        <v>0.82930000000000004</v>
      </c>
      <c r="W384" t="str">
        <f>U384</f>
        <v>mtCO2e/MWh generated</v>
      </c>
      <c r="X384" t="s">
        <v>317</v>
      </c>
      <c r="Y384"/>
      <c r="Z384"/>
      <c r="AA384" t="s">
        <v>275</v>
      </c>
      <c r="AB384" t="s">
        <v>321</v>
      </c>
      <c r="AC384" t="s">
        <v>342</v>
      </c>
      <c r="AD384" s="7" t="s">
        <v>789</v>
      </c>
      <c r="AE384" t="s">
        <v>561</v>
      </c>
      <c r="AF384" t="s">
        <v>564</v>
      </c>
      <c r="AG384" s="21"/>
    </row>
    <row r="385" spans="1:33" s="10" customFormat="1" ht="13.25" customHeight="1" x14ac:dyDescent="0.15">
      <c r="A385" t="s">
        <v>316</v>
      </c>
      <c r="B385" t="s">
        <v>315</v>
      </c>
      <c r="C385" t="s">
        <v>304</v>
      </c>
      <c r="D385" t="s">
        <v>305</v>
      </c>
      <c r="E385" t="s">
        <v>305</v>
      </c>
      <c r="F385" t="s">
        <v>306</v>
      </c>
      <c r="G385" t="s">
        <v>306</v>
      </c>
      <c r="H385" t="s">
        <v>82</v>
      </c>
      <c r="I385" s="5" t="str">
        <f t="shared" si="24"/>
        <v>2018-01-01</v>
      </c>
      <c r="J385" t="s">
        <v>36</v>
      </c>
      <c r="K385"/>
      <c r="L385"/>
      <c r="M385" t="s">
        <v>38</v>
      </c>
      <c r="N385">
        <v>17</v>
      </c>
      <c r="O385">
        <v>10</v>
      </c>
      <c r="P385" t="str">
        <f t="shared" si="25"/>
        <v>Em.17</v>
      </c>
      <c r="Q385" t="str">
        <f t="shared" si="26"/>
        <v>Em.17.10</v>
      </c>
      <c r="R385" s="19" t="s">
        <v>343</v>
      </c>
      <c r="S385" s="27">
        <v>45282</v>
      </c>
      <c r="T385"/>
      <c r="U385" t="s">
        <v>789</v>
      </c>
      <c r="V385" s="104">
        <f t="shared" si="29"/>
        <v>45282</v>
      </c>
      <c r="W385" s="7" t="s">
        <v>784</v>
      </c>
      <c r="X385" t="s">
        <v>317</v>
      </c>
      <c r="Y385"/>
      <c r="Z385"/>
      <c r="AA385" t="s">
        <v>275</v>
      </c>
      <c r="AB385" t="s">
        <v>321</v>
      </c>
      <c r="AC385" t="s">
        <v>342</v>
      </c>
      <c r="AD385" s="7" t="s">
        <v>789</v>
      </c>
      <c r="AE385" t="s">
        <v>320</v>
      </c>
      <c r="AF385" t="s">
        <v>320</v>
      </c>
      <c r="AG385" s="21"/>
    </row>
    <row r="386" spans="1:33" s="10" customFormat="1" ht="13.25" customHeight="1" x14ac:dyDescent="0.15">
      <c r="A386" t="s">
        <v>316</v>
      </c>
      <c r="B386" t="s">
        <v>315</v>
      </c>
      <c r="C386" t="s">
        <v>304</v>
      </c>
      <c r="D386" t="s">
        <v>305</v>
      </c>
      <c r="E386" t="s">
        <v>305</v>
      </c>
      <c r="F386" t="s">
        <v>306</v>
      </c>
      <c r="G386" t="s">
        <v>306</v>
      </c>
      <c r="H386" t="s">
        <v>82</v>
      </c>
      <c r="I386" s="5" t="str">
        <f t="shared" ref="I386:I449" si="30">_xlfn.CONCAT(SUBSTITUTE(J386,"FY","20"),"-01-01")</f>
        <v>2018-01-01</v>
      </c>
      <c r="J386" t="s">
        <v>36</v>
      </c>
      <c r="K386"/>
      <c r="L386"/>
      <c r="M386" t="s">
        <v>38</v>
      </c>
      <c r="N386">
        <v>17</v>
      </c>
      <c r="O386">
        <v>13</v>
      </c>
      <c r="P386" t="str">
        <f t="shared" ref="P386:P449" si="31">_xlfn.CONCAT(M386,".",N386)</f>
        <v>Em.17</v>
      </c>
      <c r="Q386" t="str">
        <f t="shared" ref="Q386:Q449" si="32">_xlfn.CONCAT(M386,".",N386,".",O386)</f>
        <v>Em.17.13</v>
      </c>
      <c r="R386" s="19" t="s">
        <v>362</v>
      </c>
      <c r="S386" s="27">
        <v>62274</v>
      </c>
      <c r="T386"/>
      <c r="U386" t="s">
        <v>789</v>
      </c>
      <c r="V386" s="104">
        <f t="shared" si="29"/>
        <v>62274</v>
      </c>
      <c r="W386" s="7" t="s">
        <v>784</v>
      </c>
      <c r="X386" t="s">
        <v>317</v>
      </c>
      <c r="Y386"/>
      <c r="Z386"/>
      <c r="AA386" t="s">
        <v>275</v>
      </c>
      <c r="AB386" t="s">
        <v>321</v>
      </c>
      <c r="AC386" t="s">
        <v>361</v>
      </c>
      <c r="AD386" s="7" t="s">
        <v>789</v>
      </c>
      <c r="AE386" t="s">
        <v>320</v>
      </c>
      <c r="AF386" t="s">
        <v>320</v>
      </c>
      <c r="AG386" s="82"/>
    </row>
    <row r="387" spans="1:33" s="10" customFormat="1" ht="13.25" customHeight="1" x14ac:dyDescent="0.15">
      <c r="A387" t="s">
        <v>316</v>
      </c>
      <c r="B387" t="s">
        <v>315</v>
      </c>
      <c r="C387" t="s">
        <v>304</v>
      </c>
      <c r="D387" t="s">
        <v>305</v>
      </c>
      <c r="E387" t="s">
        <v>305</v>
      </c>
      <c r="F387" t="s">
        <v>306</v>
      </c>
      <c r="G387" t="s">
        <v>306</v>
      </c>
      <c r="H387" t="s">
        <v>82</v>
      </c>
      <c r="I387" s="5" t="str">
        <f t="shared" si="30"/>
        <v>2018-01-01</v>
      </c>
      <c r="J387" t="s">
        <v>36</v>
      </c>
      <c r="K387"/>
      <c r="L387"/>
      <c r="M387" t="s">
        <v>38</v>
      </c>
      <c r="N387">
        <v>17</v>
      </c>
      <c r="O387">
        <v>6</v>
      </c>
      <c r="P387" t="str">
        <f t="shared" si="31"/>
        <v>Em.17</v>
      </c>
      <c r="Q387" t="str">
        <f t="shared" si="32"/>
        <v>Em.17.6</v>
      </c>
      <c r="R387" t="s">
        <v>755</v>
      </c>
      <c r="S387" s="27">
        <v>314229</v>
      </c>
      <c r="T387"/>
      <c r="U387" s="19" t="s">
        <v>514</v>
      </c>
      <c r="V387" s="105"/>
      <c r="W387" s="19"/>
      <c r="X387" t="s">
        <v>515</v>
      </c>
      <c r="Y387">
        <v>4</v>
      </c>
      <c r="Z387"/>
      <c r="AA387" t="s">
        <v>275</v>
      </c>
      <c r="AB387" t="s">
        <v>321</v>
      </c>
      <c r="AC387" t="s">
        <v>452</v>
      </c>
      <c r="AD387" s="7" t="s">
        <v>789</v>
      </c>
      <c r="AE387" t="s">
        <v>320</v>
      </c>
      <c r="AF387" t="s">
        <v>320</v>
      </c>
      <c r="AG387" s="82"/>
    </row>
    <row r="388" spans="1:33" s="10" customFormat="1" ht="13.25" customHeight="1" x14ac:dyDescent="0.15">
      <c r="A388" t="s">
        <v>316</v>
      </c>
      <c r="B388" t="s">
        <v>315</v>
      </c>
      <c r="C388" t="s">
        <v>304</v>
      </c>
      <c r="D388" t="s">
        <v>305</v>
      </c>
      <c r="E388" t="s">
        <v>305</v>
      </c>
      <c r="F388" t="s">
        <v>306</v>
      </c>
      <c r="G388" t="s">
        <v>306</v>
      </c>
      <c r="H388" t="s">
        <v>82</v>
      </c>
      <c r="I388" s="5" t="str">
        <f t="shared" si="30"/>
        <v>2018-01-01</v>
      </c>
      <c r="J388" t="s">
        <v>36</v>
      </c>
      <c r="K388"/>
      <c r="L388"/>
      <c r="M388" t="s">
        <v>38</v>
      </c>
      <c r="N388">
        <v>17</v>
      </c>
      <c r="O388">
        <v>8</v>
      </c>
      <c r="P388" t="str">
        <f t="shared" si="31"/>
        <v>Em.17</v>
      </c>
      <c r="Q388" t="str">
        <f t="shared" si="32"/>
        <v>Em.17.8</v>
      </c>
      <c r="R388" s="19" t="s">
        <v>513</v>
      </c>
      <c r="S388" s="27">
        <v>179.2</v>
      </c>
      <c r="T388"/>
      <c r="U388" t="s">
        <v>455</v>
      </c>
      <c r="V388" s="97">
        <f t="shared" ref="V388:V394" si="33">S388</f>
        <v>179.2</v>
      </c>
      <c r="W388" t="str">
        <f>U388</f>
        <v>kg</v>
      </c>
      <c r="X388" t="s">
        <v>317</v>
      </c>
      <c r="Y388"/>
      <c r="Z388"/>
      <c r="AA388" t="s">
        <v>275</v>
      </c>
      <c r="AB388" t="s">
        <v>321</v>
      </c>
      <c r="AC388" t="s">
        <v>456</v>
      </c>
      <c r="AD388" s="7" t="s">
        <v>789</v>
      </c>
      <c r="AE388" t="s">
        <v>320</v>
      </c>
      <c r="AF388" t="s">
        <v>320</v>
      </c>
      <c r="AG388" s="21"/>
    </row>
    <row r="389" spans="1:33" s="10" customFormat="1" ht="13.25" customHeight="1" x14ac:dyDescent="0.15">
      <c r="A389" t="s">
        <v>316</v>
      </c>
      <c r="B389" t="s">
        <v>315</v>
      </c>
      <c r="C389" t="s">
        <v>304</v>
      </c>
      <c r="D389" t="s">
        <v>305</v>
      </c>
      <c r="E389" t="s">
        <v>305</v>
      </c>
      <c r="F389" t="s">
        <v>306</v>
      </c>
      <c r="G389" t="s">
        <v>306</v>
      </c>
      <c r="H389" t="s">
        <v>82</v>
      </c>
      <c r="I389" s="5" t="str">
        <f t="shared" si="30"/>
        <v>2018-01-01</v>
      </c>
      <c r="J389" t="s">
        <v>36</v>
      </c>
      <c r="K389"/>
      <c r="L389"/>
      <c r="M389" t="s">
        <v>38</v>
      </c>
      <c r="N389">
        <v>4</v>
      </c>
      <c r="O389">
        <v>12</v>
      </c>
      <c r="P389" t="str">
        <f t="shared" si="31"/>
        <v>Em.4</v>
      </c>
      <c r="Q389" t="str">
        <f t="shared" si="32"/>
        <v>Em.4.12</v>
      </c>
      <c r="R389" s="19" t="s">
        <v>371</v>
      </c>
      <c r="S389" s="27">
        <v>163408</v>
      </c>
      <c r="T389"/>
      <c r="U389" t="s">
        <v>39</v>
      </c>
      <c r="V389" s="106">
        <f t="shared" si="33"/>
        <v>163408</v>
      </c>
      <c r="W389" s="7" t="s">
        <v>39</v>
      </c>
      <c r="X389" t="s">
        <v>317</v>
      </c>
      <c r="Y389"/>
      <c r="Z389"/>
      <c r="AA389" t="s">
        <v>275</v>
      </c>
      <c r="AB389" t="s">
        <v>321</v>
      </c>
      <c r="AC389"/>
      <c r="AD389"/>
      <c r="AE389" t="s">
        <v>320</v>
      </c>
      <c r="AF389" t="s">
        <v>320</v>
      </c>
      <c r="AG389" s="80"/>
    </row>
    <row r="390" spans="1:33" s="10" customFormat="1" ht="13.25" customHeight="1" x14ac:dyDescent="0.15">
      <c r="A390" t="s">
        <v>316</v>
      </c>
      <c r="B390" t="s">
        <v>315</v>
      </c>
      <c r="C390" t="s">
        <v>304</v>
      </c>
      <c r="D390" t="s">
        <v>305</v>
      </c>
      <c r="E390" t="s">
        <v>305</v>
      </c>
      <c r="F390" t="s">
        <v>306</v>
      </c>
      <c r="G390" t="s">
        <v>306</v>
      </c>
      <c r="H390" t="s">
        <v>82</v>
      </c>
      <c r="I390" s="5" t="str">
        <f t="shared" si="30"/>
        <v>2018-01-01</v>
      </c>
      <c r="J390" t="s">
        <v>36</v>
      </c>
      <c r="K390"/>
      <c r="L390"/>
      <c r="M390" t="s">
        <v>38</v>
      </c>
      <c r="N390">
        <v>4</v>
      </c>
      <c r="O390">
        <v>7</v>
      </c>
      <c r="P390" t="str">
        <f t="shared" si="31"/>
        <v>Em.4</v>
      </c>
      <c r="Q390" t="str">
        <f t="shared" si="32"/>
        <v>Em.4.7</v>
      </c>
      <c r="R390" s="19" t="s">
        <v>376</v>
      </c>
      <c r="S390" s="27">
        <v>74661649</v>
      </c>
      <c r="T390"/>
      <c r="U390" t="s">
        <v>784</v>
      </c>
      <c r="V390" s="106">
        <f t="shared" si="33"/>
        <v>74661649</v>
      </c>
      <c r="W390" s="7" t="s">
        <v>39</v>
      </c>
      <c r="X390" t="s">
        <v>317</v>
      </c>
      <c r="Y390"/>
      <c r="Z390"/>
      <c r="AA390" t="s">
        <v>275</v>
      </c>
      <c r="AB390" t="s">
        <v>321</v>
      </c>
      <c r="AC390"/>
      <c r="AD390"/>
      <c r="AE390" t="s">
        <v>320</v>
      </c>
      <c r="AF390" t="s">
        <v>320</v>
      </c>
      <c r="AG390" s="80"/>
    </row>
    <row r="391" spans="1:33" s="10" customFormat="1" ht="13.25" customHeight="1" x14ac:dyDescent="0.15">
      <c r="A391" t="s">
        <v>316</v>
      </c>
      <c r="B391" t="s">
        <v>315</v>
      </c>
      <c r="C391" t="s">
        <v>304</v>
      </c>
      <c r="D391" t="s">
        <v>305</v>
      </c>
      <c r="E391" t="s">
        <v>305</v>
      </c>
      <c r="F391" t="s">
        <v>306</v>
      </c>
      <c r="G391" t="s">
        <v>306</v>
      </c>
      <c r="H391" t="s">
        <v>82</v>
      </c>
      <c r="I391" s="5" t="str">
        <f t="shared" si="30"/>
        <v>2018-01-01</v>
      </c>
      <c r="J391" t="s">
        <v>36</v>
      </c>
      <c r="K391"/>
      <c r="L391"/>
      <c r="M391" t="s">
        <v>38</v>
      </c>
      <c r="N391">
        <v>4</v>
      </c>
      <c r="O391">
        <v>8</v>
      </c>
      <c r="P391" t="str">
        <f t="shared" si="31"/>
        <v>Em.4</v>
      </c>
      <c r="Q391" t="str">
        <f t="shared" si="32"/>
        <v>Em.4.8</v>
      </c>
      <c r="R391" s="19" t="s">
        <v>377</v>
      </c>
      <c r="S391" s="27">
        <v>225741</v>
      </c>
      <c r="T391"/>
      <c r="U391" t="s">
        <v>39</v>
      </c>
      <c r="V391" s="106">
        <f t="shared" si="33"/>
        <v>225741</v>
      </c>
      <c r="W391" s="7" t="s">
        <v>39</v>
      </c>
      <c r="X391" t="s">
        <v>317</v>
      </c>
      <c r="Y391"/>
      <c r="Z391"/>
      <c r="AA391" t="s">
        <v>275</v>
      </c>
      <c r="AB391" t="s">
        <v>321</v>
      </c>
      <c r="AC391"/>
      <c r="AD391"/>
      <c r="AE391" t="s">
        <v>320</v>
      </c>
      <c r="AF391" t="s">
        <v>320</v>
      </c>
      <c r="AG391" s="80"/>
    </row>
    <row r="392" spans="1:33" s="10" customFormat="1" ht="13.25" customHeight="1" x14ac:dyDescent="0.15">
      <c r="A392" t="s">
        <v>316</v>
      </c>
      <c r="B392" t="s">
        <v>315</v>
      </c>
      <c r="C392" t="s">
        <v>304</v>
      </c>
      <c r="D392" t="s">
        <v>305</v>
      </c>
      <c r="E392" t="s">
        <v>305</v>
      </c>
      <c r="F392" t="s">
        <v>306</v>
      </c>
      <c r="G392" t="s">
        <v>306</v>
      </c>
      <c r="H392" t="s">
        <v>82</v>
      </c>
      <c r="I392" s="5" t="str">
        <f t="shared" si="30"/>
        <v>2018-01-01</v>
      </c>
      <c r="J392" t="s">
        <v>36</v>
      </c>
      <c r="K392"/>
      <c r="L392"/>
      <c r="M392" t="s">
        <v>38</v>
      </c>
      <c r="N392">
        <v>4</v>
      </c>
      <c r="O392">
        <v>9</v>
      </c>
      <c r="P392" t="str">
        <f t="shared" si="31"/>
        <v>Em.4</v>
      </c>
      <c r="Q392" t="str">
        <f t="shared" si="32"/>
        <v>Em.4.9</v>
      </c>
      <c r="R392" s="19" t="s">
        <v>378</v>
      </c>
      <c r="S392" s="27">
        <v>310447</v>
      </c>
      <c r="T392"/>
      <c r="U392" t="s">
        <v>39</v>
      </c>
      <c r="V392" s="106">
        <f t="shared" si="33"/>
        <v>310447</v>
      </c>
      <c r="W392" s="7" t="s">
        <v>39</v>
      </c>
      <c r="X392" t="s">
        <v>317</v>
      </c>
      <c r="Y392"/>
      <c r="Z392"/>
      <c r="AA392" t="s">
        <v>275</v>
      </c>
      <c r="AB392" t="s">
        <v>321</v>
      </c>
      <c r="AC392"/>
      <c r="AD392"/>
      <c r="AE392" t="s">
        <v>320</v>
      </c>
      <c r="AF392" t="s">
        <v>320</v>
      </c>
      <c r="AG392" s="82"/>
    </row>
    <row r="393" spans="1:33" s="10" customFormat="1" ht="13.25" customHeight="1" x14ac:dyDescent="0.15">
      <c r="A393" t="s">
        <v>316</v>
      </c>
      <c r="B393" t="s">
        <v>315</v>
      </c>
      <c r="C393" t="s">
        <v>304</v>
      </c>
      <c r="D393" t="s">
        <v>305</v>
      </c>
      <c r="E393" t="s">
        <v>305</v>
      </c>
      <c r="F393" t="s">
        <v>306</v>
      </c>
      <c r="G393" t="s">
        <v>306</v>
      </c>
      <c r="H393" t="s">
        <v>82</v>
      </c>
      <c r="I393" s="5" t="str">
        <f t="shared" si="30"/>
        <v>2018-01-01</v>
      </c>
      <c r="J393" t="s">
        <v>36</v>
      </c>
      <c r="K393"/>
      <c r="L393"/>
      <c r="M393" t="s">
        <v>38</v>
      </c>
      <c r="N393">
        <v>7</v>
      </c>
      <c r="O393">
        <v>1</v>
      </c>
      <c r="P393" t="str">
        <f t="shared" si="31"/>
        <v>Em.7</v>
      </c>
      <c r="Q393" t="str">
        <f t="shared" si="32"/>
        <v>Em.7.1</v>
      </c>
      <c r="R393" s="19" t="s">
        <v>379</v>
      </c>
      <c r="S393" s="27">
        <v>15739423</v>
      </c>
      <c r="T393"/>
      <c r="U393" t="s">
        <v>784</v>
      </c>
      <c r="V393" s="106">
        <f t="shared" si="33"/>
        <v>15739423</v>
      </c>
      <c r="W393" s="7" t="s">
        <v>39</v>
      </c>
      <c r="X393" t="s">
        <v>317</v>
      </c>
      <c r="Y393"/>
      <c r="Z393"/>
      <c r="AA393" t="s">
        <v>275</v>
      </c>
      <c r="AB393" t="s">
        <v>321</v>
      </c>
      <c r="AC393"/>
      <c r="AD393"/>
      <c r="AE393" t="s">
        <v>381</v>
      </c>
      <c r="AF393" t="s">
        <v>382</v>
      </c>
      <c r="AG393" s="81"/>
    </row>
    <row r="394" spans="1:33" s="10" customFormat="1" ht="13.25" customHeight="1" x14ac:dyDescent="0.15">
      <c r="A394" t="s">
        <v>316</v>
      </c>
      <c r="B394" t="s">
        <v>315</v>
      </c>
      <c r="C394" t="s">
        <v>304</v>
      </c>
      <c r="D394" t="s">
        <v>305</v>
      </c>
      <c r="E394" t="s">
        <v>305</v>
      </c>
      <c r="F394" t="s">
        <v>306</v>
      </c>
      <c r="G394" t="s">
        <v>306</v>
      </c>
      <c r="H394" t="s">
        <v>82</v>
      </c>
      <c r="I394" s="5" t="str">
        <f t="shared" si="30"/>
        <v>2018-01-01</v>
      </c>
      <c r="J394" t="s">
        <v>36</v>
      </c>
      <c r="K394"/>
      <c r="L394"/>
      <c r="M394" t="s">
        <v>38</v>
      </c>
      <c r="N394">
        <v>7</v>
      </c>
      <c r="O394">
        <v>2</v>
      </c>
      <c r="P394" t="str">
        <f t="shared" si="31"/>
        <v>Em.7</v>
      </c>
      <c r="Q394" t="str">
        <f t="shared" si="32"/>
        <v>Em.7.2</v>
      </c>
      <c r="R394" s="19" t="s">
        <v>384</v>
      </c>
      <c r="S394" s="27">
        <v>14479514</v>
      </c>
      <c r="T394"/>
      <c r="U394" t="s">
        <v>784</v>
      </c>
      <c r="V394" s="106">
        <f t="shared" si="33"/>
        <v>14479514</v>
      </c>
      <c r="W394" s="7" t="s">
        <v>39</v>
      </c>
      <c r="X394" t="s">
        <v>317</v>
      </c>
      <c r="Y394"/>
      <c r="Z394"/>
      <c r="AA394" t="s">
        <v>275</v>
      </c>
      <c r="AB394" t="s">
        <v>321</v>
      </c>
      <c r="AC394"/>
      <c r="AD394"/>
      <c r="AE394" t="s">
        <v>381</v>
      </c>
      <c r="AF394" t="s">
        <v>385</v>
      </c>
      <c r="AG394" s="81"/>
    </row>
    <row r="395" spans="1:33" s="10" customFormat="1" ht="13.25" customHeight="1" x14ac:dyDescent="0.15">
      <c r="A395" t="s">
        <v>316</v>
      </c>
      <c r="B395" t="s">
        <v>315</v>
      </c>
      <c r="C395" t="s">
        <v>304</v>
      </c>
      <c r="D395" t="s">
        <v>305</v>
      </c>
      <c r="E395" t="s">
        <v>305</v>
      </c>
      <c r="F395" t="s">
        <v>306</v>
      </c>
      <c r="G395" t="s">
        <v>306</v>
      </c>
      <c r="H395" t="s">
        <v>82</v>
      </c>
      <c r="I395" s="5" t="str">
        <f t="shared" si="30"/>
        <v>2018-01-01</v>
      </c>
      <c r="J395" t="s">
        <v>36</v>
      </c>
      <c r="K395"/>
      <c r="L395"/>
      <c r="M395" t="s">
        <v>221</v>
      </c>
      <c r="N395">
        <v>1</v>
      </c>
      <c r="O395">
        <v>1</v>
      </c>
      <c r="P395" t="str">
        <f t="shared" si="31"/>
        <v>WR.1</v>
      </c>
      <c r="Q395" t="str">
        <f t="shared" si="32"/>
        <v>WR.1.1</v>
      </c>
      <c r="R395" s="19" t="s">
        <v>392</v>
      </c>
      <c r="S395" s="63">
        <v>182463954.27900004</v>
      </c>
      <c r="T395"/>
      <c r="U395" s="19" t="s">
        <v>393</v>
      </c>
      <c r="V395" s="107">
        <f>S395/1000</f>
        <v>182463.95427900006</v>
      </c>
      <c r="W395" s="19" t="s">
        <v>782</v>
      </c>
      <c r="X395" t="s">
        <v>317</v>
      </c>
      <c r="Y395"/>
      <c r="Z395"/>
      <c r="AA395" t="s">
        <v>275</v>
      </c>
      <c r="AB395" t="s">
        <v>321</v>
      </c>
      <c r="AC395" t="s">
        <v>391</v>
      </c>
      <c r="AD395" s="7" t="s">
        <v>733</v>
      </c>
      <c r="AE395" t="s">
        <v>320</v>
      </c>
      <c r="AF395" t="s">
        <v>320</v>
      </c>
      <c r="AG395" s="82"/>
    </row>
    <row r="396" spans="1:33" s="10" customFormat="1" ht="13.25" customHeight="1" x14ac:dyDescent="0.15">
      <c r="A396" t="s">
        <v>316</v>
      </c>
      <c r="B396" t="s">
        <v>315</v>
      </c>
      <c r="C396" t="s">
        <v>304</v>
      </c>
      <c r="D396" t="s">
        <v>305</v>
      </c>
      <c r="E396" t="s">
        <v>305</v>
      </c>
      <c r="F396" t="s">
        <v>306</v>
      </c>
      <c r="G396" t="s">
        <v>306</v>
      </c>
      <c r="H396" t="s">
        <v>82</v>
      </c>
      <c r="I396" s="5" t="str">
        <f t="shared" si="30"/>
        <v>2018-01-01</v>
      </c>
      <c r="J396" t="s">
        <v>36</v>
      </c>
      <c r="K396"/>
      <c r="L396"/>
      <c r="M396" t="s">
        <v>221</v>
      </c>
      <c r="N396">
        <v>2</v>
      </c>
      <c r="O396">
        <v>1</v>
      </c>
      <c r="P396" t="str">
        <f t="shared" si="31"/>
        <v>WR.2</v>
      </c>
      <c r="Q396" t="str">
        <f t="shared" si="32"/>
        <v>WR.2.1</v>
      </c>
      <c r="R396" s="19" t="s">
        <v>400</v>
      </c>
      <c r="S396" s="63">
        <v>5765507246.5060005</v>
      </c>
      <c r="T396"/>
      <c r="U396" s="19" t="s">
        <v>393</v>
      </c>
      <c r="V396" s="107">
        <f>S396/1000</f>
        <v>5765507.2465060009</v>
      </c>
      <c r="W396" s="19" t="s">
        <v>782</v>
      </c>
      <c r="X396" t="s">
        <v>317</v>
      </c>
      <c r="Y396"/>
      <c r="Z396"/>
      <c r="AA396" t="s">
        <v>275</v>
      </c>
      <c r="AB396" t="s">
        <v>321</v>
      </c>
      <c r="AC396" t="s">
        <v>399</v>
      </c>
      <c r="AD396" s="7" t="s">
        <v>733</v>
      </c>
      <c r="AE396" t="s">
        <v>320</v>
      </c>
      <c r="AF396" t="s">
        <v>320</v>
      </c>
      <c r="AG396" s="82"/>
    </row>
    <row r="397" spans="1:33" s="10" customFormat="1" ht="13.25" customHeight="1" x14ac:dyDescent="0.2">
      <c r="A397" s="18" t="s">
        <v>265</v>
      </c>
      <c r="B397" s="18" t="s">
        <v>264</v>
      </c>
      <c r="C397" s="18" t="s">
        <v>266</v>
      </c>
      <c r="D397" s="18" t="s">
        <v>267</v>
      </c>
      <c r="E397" s="18" t="s">
        <v>268</v>
      </c>
      <c r="F397" s="18" t="s">
        <v>269</v>
      </c>
      <c r="G397" s="18" t="s">
        <v>269</v>
      </c>
      <c r="H397" s="18" t="s">
        <v>823</v>
      </c>
      <c r="I397" s="5" t="str">
        <f t="shared" si="30"/>
        <v>2018-01-01</v>
      </c>
      <c r="J397" s="23" t="s">
        <v>36</v>
      </c>
      <c r="K397"/>
      <c r="L397"/>
      <c r="M397" t="s">
        <v>107</v>
      </c>
      <c r="N397">
        <v>1</v>
      </c>
      <c r="O397">
        <v>1</v>
      </c>
      <c r="P397" t="str">
        <f t="shared" si="31"/>
        <v>EF.1</v>
      </c>
      <c r="Q397" t="str">
        <f t="shared" si="32"/>
        <v>EF.1.1</v>
      </c>
      <c r="R397" s="19" t="s">
        <v>271</v>
      </c>
      <c r="S397" s="27">
        <v>150</v>
      </c>
      <c r="T397"/>
      <c r="U397" s="21" t="s">
        <v>272</v>
      </c>
      <c r="V397" s="108">
        <f>S397*1000000</f>
        <v>150000000</v>
      </c>
      <c r="W397" s="21" t="s">
        <v>273</v>
      </c>
      <c r="X397" t="s">
        <v>274</v>
      </c>
      <c r="Y397">
        <v>3</v>
      </c>
      <c r="Z397"/>
      <c r="AA397" t="s">
        <v>275</v>
      </c>
      <c r="AB397" t="s">
        <v>276</v>
      </c>
      <c r="AC397" t="s">
        <v>277</v>
      </c>
      <c r="AD397" s="7" t="s">
        <v>732</v>
      </c>
      <c r="AE397" t="s">
        <v>320</v>
      </c>
      <c r="AF397" t="s">
        <v>320</v>
      </c>
      <c r="AG397" s="21"/>
    </row>
    <row r="398" spans="1:33" s="10" customFormat="1" ht="13.25" customHeight="1" x14ac:dyDescent="0.2">
      <c r="A398" s="18" t="s">
        <v>265</v>
      </c>
      <c r="B398" s="18" t="s">
        <v>264</v>
      </c>
      <c r="C398" s="18" t="s">
        <v>266</v>
      </c>
      <c r="D398" s="18" t="s">
        <v>267</v>
      </c>
      <c r="E398" s="18" t="s">
        <v>268</v>
      </c>
      <c r="F398" s="18" t="s">
        <v>269</v>
      </c>
      <c r="G398" s="18" t="s">
        <v>269</v>
      </c>
      <c r="H398" s="18" t="s">
        <v>823</v>
      </c>
      <c r="I398" s="5" t="str">
        <f t="shared" si="30"/>
        <v>2018-01-01</v>
      </c>
      <c r="J398" s="23" t="s">
        <v>36</v>
      </c>
      <c r="K398"/>
      <c r="L398"/>
      <c r="M398" t="s">
        <v>107</v>
      </c>
      <c r="N398">
        <v>2</v>
      </c>
      <c r="O398">
        <v>4</v>
      </c>
      <c r="P398" t="str">
        <f t="shared" si="31"/>
        <v>EF.2</v>
      </c>
      <c r="Q398" t="str">
        <f t="shared" si="32"/>
        <v>EF.2.4</v>
      </c>
      <c r="R398" s="19" t="s">
        <v>592</v>
      </c>
      <c r="S398" s="62">
        <v>31</v>
      </c>
      <c r="T398"/>
      <c r="U398" s="21" t="s">
        <v>272</v>
      </c>
      <c r="V398" s="108">
        <f t="shared" ref="V398:V404" si="34">S398</f>
        <v>31</v>
      </c>
      <c r="W398" s="21" t="str">
        <f>U398</f>
        <v>PJ</v>
      </c>
      <c r="X398" t="s">
        <v>274</v>
      </c>
      <c r="Y398">
        <v>3</v>
      </c>
      <c r="Z398"/>
      <c r="AA398" t="s">
        <v>275</v>
      </c>
      <c r="AB398" t="s">
        <v>276</v>
      </c>
      <c r="AC398" t="s">
        <v>593</v>
      </c>
      <c r="AD398" s="7" t="s">
        <v>732</v>
      </c>
      <c r="AE398" t="s">
        <v>320</v>
      </c>
      <c r="AF398" t="s">
        <v>320</v>
      </c>
      <c r="AG398" s="21"/>
    </row>
    <row r="399" spans="1:33" s="10" customFormat="1" ht="13.25" customHeight="1" x14ac:dyDescent="0.2">
      <c r="A399" s="18" t="s">
        <v>265</v>
      </c>
      <c r="B399" s="18" t="s">
        <v>264</v>
      </c>
      <c r="C399" s="18" t="s">
        <v>266</v>
      </c>
      <c r="D399" s="18" t="s">
        <v>267</v>
      </c>
      <c r="E399" s="18" t="s">
        <v>268</v>
      </c>
      <c r="F399" s="18" t="s">
        <v>269</v>
      </c>
      <c r="G399" s="18" t="s">
        <v>269</v>
      </c>
      <c r="H399" s="18" t="s">
        <v>823</v>
      </c>
      <c r="I399" s="5" t="str">
        <f t="shared" si="30"/>
        <v>2018-01-01</v>
      </c>
      <c r="J399" s="23" t="s">
        <v>36</v>
      </c>
      <c r="K399"/>
      <c r="L399"/>
      <c r="M399" t="s">
        <v>107</v>
      </c>
      <c r="N399">
        <v>2</v>
      </c>
      <c r="O399">
        <v>7</v>
      </c>
      <c r="P399" t="str">
        <f t="shared" si="31"/>
        <v>EF.2</v>
      </c>
      <c r="Q399" t="str">
        <f t="shared" si="32"/>
        <v>EF.2.7</v>
      </c>
      <c r="R399" s="19" t="s">
        <v>595</v>
      </c>
      <c r="S399" s="62">
        <v>0.05</v>
      </c>
      <c r="T399"/>
      <c r="U399" s="21" t="s">
        <v>272</v>
      </c>
      <c r="V399" s="108">
        <f t="shared" si="34"/>
        <v>0.05</v>
      </c>
      <c r="W399" s="21" t="str">
        <f>U399</f>
        <v>PJ</v>
      </c>
      <c r="X399" t="s">
        <v>274</v>
      </c>
      <c r="Y399">
        <v>3</v>
      </c>
      <c r="Z399"/>
      <c r="AA399" t="s">
        <v>275</v>
      </c>
      <c r="AB399" t="s">
        <v>276</v>
      </c>
      <c r="AC399" t="s">
        <v>596</v>
      </c>
      <c r="AD399" s="7" t="s">
        <v>732</v>
      </c>
      <c r="AE399" t="s">
        <v>320</v>
      </c>
      <c r="AF399" t="s">
        <v>320</v>
      </c>
      <c r="AG399" s="21"/>
    </row>
    <row r="400" spans="1:33" s="10" customFormat="1" ht="13.25" customHeight="1" x14ac:dyDescent="0.2">
      <c r="A400" s="18" t="s">
        <v>265</v>
      </c>
      <c r="B400" s="18" t="s">
        <v>264</v>
      </c>
      <c r="C400" s="18" t="s">
        <v>266</v>
      </c>
      <c r="D400" s="18" t="s">
        <v>267</v>
      </c>
      <c r="E400" s="18" t="s">
        <v>268</v>
      </c>
      <c r="F400" s="18" t="s">
        <v>269</v>
      </c>
      <c r="G400" s="18" t="s">
        <v>269</v>
      </c>
      <c r="H400" s="18" t="s">
        <v>823</v>
      </c>
      <c r="I400" s="5" t="str">
        <f t="shared" si="30"/>
        <v>2018-01-01</v>
      </c>
      <c r="J400" s="23" t="s">
        <v>36</v>
      </c>
      <c r="K400"/>
      <c r="L400"/>
      <c r="M400" t="s">
        <v>38</v>
      </c>
      <c r="N400">
        <v>1</v>
      </c>
      <c r="O400">
        <v>1</v>
      </c>
      <c r="P400" t="str">
        <f t="shared" si="31"/>
        <v>Em.1</v>
      </c>
      <c r="Q400" t="str">
        <f t="shared" si="32"/>
        <v>Em.1.1</v>
      </c>
      <c r="R400" s="19" t="s">
        <v>330</v>
      </c>
      <c r="S400" s="27">
        <v>10.6</v>
      </c>
      <c r="T400"/>
      <c r="U400" s="21" t="s">
        <v>39</v>
      </c>
      <c r="V400" s="109">
        <f t="shared" si="34"/>
        <v>10.6</v>
      </c>
      <c r="W400" s="7" t="s">
        <v>39</v>
      </c>
      <c r="X400" t="s">
        <v>274</v>
      </c>
      <c r="Y400">
        <v>3</v>
      </c>
      <c r="Z400"/>
      <c r="AA400" t="s">
        <v>275</v>
      </c>
      <c r="AB400" t="s">
        <v>276</v>
      </c>
      <c r="AC400" t="s">
        <v>331</v>
      </c>
      <c r="AD400" s="7" t="s">
        <v>786</v>
      </c>
      <c r="AE400" t="s">
        <v>322</v>
      </c>
      <c r="AF400" t="s">
        <v>323</v>
      </c>
      <c r="AG400" s="21"/>
    </row>
    <row r="401" spans="1:33" ht="13.25" customHeight="1" x14ac:dyDescent="0.2">
      <c r="A401" s="18" t="s">
        <v>265</v>
      </c>
      <c r="B401" s="18" t="s">
        <v>264</v>
      </c>
      <c r="C401" s="18" t="s">
        <v>266</v>
      </c>
      <c r="D401" s="18" t="s">
        <v>267</v>
      </c>
      <c r="E401" s="18" t="s">
        <v>268</v>
      </c>
      <c r="F401" s="18" t="s">
        <v>269</v>
      </c>
      <c r="G401" s="18" t="s">
        <v>269</v>
      </c>
      <c r="H401" s="18" t="s">
        <v>823</v>
      </c>
      <c r="I401" s="5" t="str">
        <f t="shared" si="30"/>
        <v>2018-01-01</v>
      </c>
      <c r="J401" s="23" t="s">
        <v>36</v>
      </c>
      <c r="M401" t="s">
        <v>221</v>
      </c>
      <c r="N401">
        <v>1</v>
      </c>
      <c r="O401">
        <v>2</v>
      </c>
      <c r="P401" t="str">
        <f t="shared" si="31"/>
        <v>WR.1</v>
      </c>
      <c r="Q401" t="str">
        <f t="shared" si="32"/>
        <v>WR.1.2</v>
      </c>
      <c r="R401" s="19" t="s">
        <v>606</v>
      </c>
      <c r="S401" s="27">
        <v>159960</v>
      </c>
      <c r="U401" s="21" t="s">
        <v>603</v>
      </c>
      <c r="V401" s="101">
        <f t="shared" si="34"/>
        <v>159960</v>
      </c>
      <c r="W401" t="s">
        <v>782</v>
      </c>
      <c r="X401" t="s">
        <v>274</v>
      </c>
      <c r="Y401">
        <v>3</v>
      </c>
      <c r="AA401" t="s">
        <v>275</v>
      </c>
      <c r="AB401" t="s">
        <v>276</v>
      </c>
      <c r="AC401" t="s">
        <v>607</v>
      </c>
      <c r="AD401" s="7" t="s">
        <v>733</v>
      </c>
      <c r="AE401" t="s">
        <v>320</v>
      </c>
      <c r="AF401" t="s">
        <v>320</v>
      </c>
      <c r="AG401" s="80"/>
    </row>
    <row r="402" spans="1:33" ht="13.25" customHeight="1" x14ac:dyDescent="0.2">
      <c r="A402" s="18" t="s">
        <v>265</v>
      </c>
      <c r="B402" s="18" t="s">
        <v>264</v>
      </c>
      <c r="C402" s="18" t="s">
        <v>266</v>
      </c>
      <c r="D402" s="18" t="s">
        <v>267</v>
      </c>
      <c r="E402" s="18" t="s">
        <v>268</v>
      </c>
      <c r="F402" s="18" t="s">
        <v>269</v>
      </c>
      <c r="G402" s="18" t="s">
        <v>269</v>
      </c>
      <c r="H402" s="18" t="s">
        <v>823</v>
      </c>
      <c r="I402" s="5" t="str">
        <f t="shared" si="30"/>
        <v>2018-01-01</v>
      </c>
      <c r="J402" s="23" t="s">
        <v>36</v>
      </c>
      <c r="M402" t="s">
        <v>221</v>
      </c>
      <c r="N402">
        <v>2</v>
      </c>
      <c r="O402">
        <v>2</v>
      </c>
      <c r="P402" t="str">
        <f t="shared" si="31"/>
        <v>WR.2</v>
      </c>
      <c r="Q402" t="str">
        <f t="shared" si="32"/>
        <v>WR.2.2</v>
      </c>
      <c r="R402" s="19" t="s">
        <v>602</v>
      </c>
      <c r="S402" s="27">
        <v>339870</v>
      </c>
      <c r="U402" s="21" t="s">
        <v>603</v>
      </c>
      <c r="V402" s="101">
        <f t="shared" si="34"/>
        <v>339870</v>
      </c>
      <c r="W402" t="s">
        <v>782</v>
      </c>
      <c r="X402" t="s">
        <v>274</v>
      </c>
      <c r="Y402">
        <v>3</v>
      </c>
      <c r="AA402" t="s">
        <v>275</v>
      </c>
      <c r="AB402" t="s">
        <v>276</v>
      </c>
      <c r="AC402" t="s">
        <v>604</v>
      </c>
      <c r="AD402" s="7" t="s">
        <v>733</v>
      </c>
      <c r="AE402" t="s">
        <v>320</v>
      </c>
      <c r="AF402" t="s">
        <v>320</v>
      </c>
      <c r="AG402" s="82"/>
    </row>
    <row r="403" spans="1:33" ht="13.25" customHeight="1" x14ac:dyDescent="0.2">
      <c r="A403" s="18" t="s">
        <v>265</v>
      </c>
      <c r="B403" s="18" t="s">
        <v>264</v>
      </c>
      <c r="C403" s="18" t="s">
        <v>266</v>
      </c>
      <c r="D403" s="18" t="s">
        <v>267</v>
      </c>
      <c r="E403" s="18" t="s">
        <v>268</v>
      </c>
      <c r="F403" s="18" t="s">
        <v>269</v>
      </c>
      <c r="G403" s="18" t="s">
        <v>269</v>
      </c>
      <c r="H403" s="18" t="s">
        <v>823</v>
      </c>
      <c r="I403" s="5" t="str">
        <f t="shared" si="30"/>
        <v>2018-01-01</v>
      </c>
      <c r="J403" s="23" t="s">
        <v>36</v>
      </c>
      <c r="M403" t="s">
        <v>221</v>
      </c>
      <c r="N403">
        <v>2</v>
      </c>
      <c r="O403">
        <v>4</v>
      </c>
      <c r="P403" t="str">
        <f t="shared" si="31"/>
        <v>WR.2</v>
      </c>
      <c r="Q403" t="str">
        <f t="shared" si="32"/>
        <v>WR.2.4</v>
      </c>
      <c r="R403" t="s">
        <v>726</v>
      </c>
      <c r="S403" s="62">
        <v>0</v>
      </c>
      <c r="U403" s="21" t="s">
        <v>448</v>
      </c>
      <c r="V403" s="97">
        <f t="shared" si="34"/>
        <v>0</v>
      </c>
      <c r="W403" t="s">
        <v>448</v>
      </c>
      <c r="X403" t="s">
        <v>274</v>
      </c>
      <c r="Y403">
        <v>3</v>
      </c>
      <c r="AA403" t="s">
        <v>275</v>
      </c>
      <c r="AB403" t="s">
        <v>276</v>
      </c>
      <c r="AC403" t="s">
        <v>609</v>
      </c>
      <c r="AD403" s="7" t="s">
        <v>733</v>
      </c>
      <c r="AE403" t="s">
        <v>320</v>
      </c>
      <c r="AF403" t="s">
        <v>320</v>
      </c>
    </row>
    <row r="404" spans="1:33" ht="13.25" customHeight="1" x14ac:dyDescent="0.2">
      <c r="A404" s="18" t="s">
        <v>265</v>
      </c>
      <c r="B404" s="18" t="s">
        <v>264</v>
      </c>
      <c r="C404" s="18" t="s">
        <v>266</v>
      </c>
      <c r="D404" s="18" t="s">
        <v>267</v>
      </c>
      <c r="E404" s="18" t="s">
        <v>268</v>
      </c>
      <c r="F404" s="18" t="s">
        <v>269</v>
      </c>
      <c r="G404" s="18" t="s">
        <v>269</v>
      </c>
      <c r="H404" s="18" t="s">
        <v>823</v>
      </c>
      <c r="I404" s="5" t="str">
        <f t="shared" si="30"/>
        <v>2018-01-01</v>
      </c>
      <c r="J404" s="23" t="s">
        <v>36</v>
      </c>
      <c r="M404" t="s">
        <v>221</v>
      </c>
      <c r="N404">
        <v>2</v>
      </c>
      <c r="O404">
        <v>5</v>
      </c>
      <c r="P404" t="str">
        <f t="shared" si="31"/>
        <v>WR.2</v>
      </c>
      <c r="Q404" t="str">
        <f t="shared" si="32"/>
        <v>WR.2.5</v>
      </c>
      <c r="R404" t="s">
        <v>762</v>
      </c>
      <c r="S404" s="62">
        <v>0</v>
      </c>
      <c r="U404" s="21" t="s">
        <v>448</v>
      </c>
      <c r="V404" s="97">
        <f t="shared" si="34"/>
        <v>0</v>
      </c>
      <c r="W404" t="s">
        <v>448</v>
      </c>
      <c r="X404" t="s">
        <v>274</v>
      </c>
      <c r="Y404">
        <v>3</v>
      </c>
      <c r="AA404" t="s">
        <v>275</v>
      </c>
      <c r="AB404" t="s">
        <v>276</v>
      </c>
      <c r="AC404" t="s">
        <v>611</v>
      </c>
      <c r="AD404" s="7" t="s">
        <v>733</v>
      </c>
      <c r="AE404" t="s">
        <v>320</v>
      </c>
      <c r="AF404" t="s">
        <v>320</v>
      </c>
    </row>
    <row r="405" spans="1:33" ht="13.25" customHeight="1" x14ac:dyDescent="0.2">
      <c r="A405" s="18" t="s">
        <v>284</v>
      </c>
      <c r="B405" s="18" t="s">
        <v>283</v>
      </c>
      <c r="C405" s="18" t="s">
        <v>285</v>
      </c>
      <c r="D405" s="18" t="s">
        <v>286</v>
      </c>
      <c r="E405" s="18" t="s">
        <v>287</v>
      </c>
      <c r="F405" s="18" t="s">
        <v>288</v>
      </c>
      <c r="G405" s="18" t="s">
        <v>289</v>
      </c>
      <c r="H405" s="18" t="s">
        <v>824</v>
      </c>
      <c r="I405" s="5" t="str">
        <f t="shared" si="30"/>
        <v>2018-01-01</v>
      </c>
      <c r="J405" t="s">
        <v>36</v>
      </c>
      <c r="M405" t="s">
        <v>107</v>
      </c>
      <c r="N405">
        <v>1</v>
      </c>
      <c r="O405">
        <v>1</v>
      </c>
      <c r="P405" t="str">
        <f t="shared" si="31"/>
        <v>EF.1</v>
      </c>
      <c r="Q405" t="str">
        <f t="shared" si="32"/>
        <v>EF.1.1</v>
      </c>
      <c r="R405" t="s">
        <v>668</v>
      </c>
      <c r="S405" s="27">
        <v>65582</v>
      </c>
      <c r="U405" s="21" t="s">
        <v>290</v>
      </c>
      <c r="V405" s="108">
        <f>S405*1000</f>
        <v>65582000</v>
      </c>
      <c r="W405" s="21" t="s">
        <v>273</v>
      </c>
      <c r="X405" t="s">
        <v>291</v>
      </c>
      <c r="Y405">
        <v>209</v>
      </c>
      <c r="AA405" t="s">
        <v>275</v>
      </c>
      <c r="AB405" t="s">
        <v>292</v>
      </c>
      <c r="AC405" t="s">
        <v>293</v>
      </c>
      <c r="AD405" s="7" t="s">
        <v>732</v>
      </c>
      <c r="AE405" t="s">
        <v>320</v>
      </c>
      <c r="AF405" t="s">
        <v>320</v>
      </c>
      <c r="AG405" s="82"/>
    </row>
    <row r="406" spans="1:33" ht="13.25" customHeight="1" x14ac:dyDescent="0.2">
      <c r="A406" s="18" t="s">
        <v>284</v>
      </c>
      <c r="B406" s="18" t="s">
        <v>283</v>
      </c>
      <c r="C406" s="18" t="s">
        <v>285</v>
      </c>
      <c r="D406" s="18" t="s">
        <v>286</v>
      </c>
      <c r="E406" s="18" t="s">
        <v>287</v>
      </c>
      <c r="F406" s="18" t="s">
        <v>288</v>
      </c>
      <c r="G406" s="18" t="s">
        <v>289</v>
      </c>
      <c r="H406" s="18" t="s">
        <v>824</v>
      </c>
      <c r="I406" s="5" t="str">
        <f t="shared" si="30"/>
        <v>2018-01-01</v>
      </c>
      <c r="J406" t="s">
        <v>36</v>
      </c>
      <c r="M406" t="s">
        <v>38</v>
      </c>
      <c r="N406">
        <v>1</v>
      </c>
      <c r="O406">
        <v>1</v>
      </c>
      <c r="P406" t="str">
        <f t="shared" si="31"/>
        <v>Em.1</v>
      </c>
      <c r="Q406" t="str">
        <f t="shared" si="32"/>
        <v>Em.1.1</v>
      </c>
      <c r="R406" t="s">
        <v>307</v>
      </c>
      <c r="S406" s="27">
        <v>43.4</v>
      </c>
      <c r="U406" s="21" t="s">
        <v>800</v>
      </c>
      <c r="V406" s="109">
        <f>S406*1000000</f>
        <v>43400000</v>
      </c>
      <c r="W406" s="7" t="s">
        <v>39</v>
      </c>
      <c r="X406" t="s">
        <v>291</v>
      </c>
      <c r="Y406">
        <v>209</v>
      </c>
      <c r="AA406" t="s">
        <v>275</v>
      </c>
      <c r="AB406" t="s">
        <v>292</v>
      </c>
      <c r="AC406" t="s">
        <v>335</v>
      </c>
      <c r="AD406" s="7" t="s">
        <v>786</v>
      </c>
      <c r="AE406" t="s">
        <v>322</v>
      </c>
      <c r="AF406" t="s">
        <v>323</v>
      </c>
    </row>
    <row r="407" spans="1:33" ht="13.25" customHeight="1" x14ac:dyDescent="0.2">
      <c r="A407" s="18" t="s">
        <v>284</v>
      </c>
      <c r="B407" s="18" t="s">
        <v>283</v>
      </c>
      <c r="C407" s="18" t="s">
        <v>285</v>
      </c>
      <c r="D407" s="18" t="s">
        <v>286</v>
      </c>
      <c r="E407" s="18" t="s">
        <v>287</v>
      </c>
      <c r="F407" s="18" t="s">
        <v>288</v>
      </c>
      <c r="G407" s="18" t="s">
        <v>289</v>
      </c>
      <c r="H407" s="18" t="s">
        <v>824</v>
      </c>
      <c r="I407" s="5" t="str">
        <f t="shared" si="30"/>
        <v>2018-01-01</v>
      </c>
      <c r="J407" s="42" t="s">
        <v>36</v>
      </c>
      <c r="M407" t="s">
        <v>38</v>
      </c>
      <c r="N407">
        <v>17</v>
      </c>
      <c r="O407">
        <v>10</v>
      </c>
      <c r="P407" t="str">
        <f t="shared" si="31"/>
        <v>Em.17</v>
      </c>
      <c r="Q407" t="str">
        <f t="shared" si="32"/>
        <v>Em.17.10</v>
      </c>
      <c r="R407" t="s">
        <v>736</v>
      </c>
      <c r="S407" s="27">
        <v>56228</v>
      </c>
      <c r="U407" s="21" t="s">
        <v>350</v>
      </c>
      <c r="V407" s="104">
        <f>S407*1000</f>
        <v>56228000</v>
      </c>
      <c r="W407" s="7" t="s">
        <v>784</v>
      </c>
      <c r="X407" t="s">
        <v>291</v>
      </c>
      <c r="Y407">
        <v>210</v>
      </c>
      <c r="AA407" t="s">
        <v>275</v>
      </c>
      <c r="AB407" t="s">
        <v>292</v>
      </c>
      <c r="AC407" t="s">
        <v>351</v>
      </c>
      <c r="AD407" s="7" t="s">
        <v>788</v>
      </c>
      <c r="AE407" t="s">
        <v>320</v>
      </c>
      <c r="AF407" t="s">
        <v>320</v>
      </c>
      <c r="AG407" s="82"/>
    </row>
    <row r="408" spans="1:33" ht="13.25" customHeight="1" x14ac:dyDescent="0.2">
      <c r="A408" s="18" t="s">
        <v>284</v>
      </c>
      <c r="B408" s="18" t="s">
        <v>283</v>
      </c>
      <c r="C408" s="18" t="s">
        <v>285</v>
      </c>
      <c r="D408" s="18" t="s">
        <v>286</v>
      </c>
      <c r="E408" s="18" t="s">
        <v>287</v>
      </c>
      <c r="F408" s="18" t="s">
        <v>288</v>
      </c>
      <c r="G408" s="18" t="s">
        <v>289</v>
      </c>
      <c r="H408" s="18" t="s">
        <v>824</v>
      </c>
      <c r="I408" s="5" t="str">
        <f t="shared" si="30"/>
        <v>2018-01-01</v>
      </c>
      <c r="J408" s="42" t="s">
        <v>36</v>
      </c>
      <c r="M408" t="s">
        <v>38</v>
      </c>
      <c r="N408">
        <v>17</v>
      </c>
      <c r="O408">
        <v>11</v>
      </c>
      <c r="P408" t="str">
        <f t="shared" si="31"/>
        <v>Em.17</v>
      </c>
      <c r="Q408" t="str">
        <f t="shared" si="32"/>
        <v>Em.17.11</v>
      </c>
      <c r="R408" t="s">
        <v>738</v>
      </c>
      <c r="S408" s="27">
        <v>1911</v>
      </c>
      <c r="U408" s="21" t="s">
        <v>350</v>
      </c>
      <c r="V408" s="104">
        <f>S408*1000</f>
        <v>1911000</v>
      </c>
      <c r="W408" s="7" t="s">
        <v>784</v>
      </c>
      <c r="X408" t="s">
        <v>291</v>
      </c>
      <c r="Y408">
        <v>210</v>
      </c>
      <c r="AA408" t="s">
        <v>275</v>
      </c>
      <c r="AB408" t="s">
        <v>292</v>
      </c>
      <c r="AC408" t="s">
        <v>359</v>
      </c>
      <c r="AD408" s="7" t="s">
        <v>788</v>
      </c>
      <c r="AE408" t="s">
        <v>320</v>
      </c>
      <c r="AF408" t="s">
        <v>320</v>
      </c>
    </row>
    <row r="409" spans="1:33" ht="13.25" customHeight="1" x14ac:dyDescent="0.2">
      <c r="A409" s="18" t="s">
        <v>284</v>
      </c>
      <c r="B409" s="18" t="s">
        <v>283</v>
      </c>
      <c r="C409" s="18" t="s">
        <v>285</v>
      </c>
      <c r="D409" s="18" t="s">
        <v>286</v>
      </c>
      <c r="E409" s="18" t="s">
        <v>287</v>
      </c>
      <c r="F409" s="18" t="s">
        <v>288</v>
      </c>
      <c r="G409" s="18" t="s">
        <v>289</v>
      </c>
      <c r="H409" s="18" t="s">
        <v>824</v>
      </c>
      <c r="I409" s="5" t="str">
        <f t="shared" si="30"/>
        <v>2018-01-01</v>
      </c>
      <c r="J409" s="42" t="s">
        <v>36</v>
      </c>
      <c r="M409" t="s">
        <v>38</v>
      </c>
      <c r="N409">
        <v>17</v>
      </c>
      <c r="O409">
        <v>13</v>
      </c>
      <c r="P409" t="str">
        <f t="shared" si="31"/>
        <v>Em.17</v>
      </c>
      <c r="Q409" t="str">
        <f t="shared" si="32"/>
        <v>Em.17.13</v>
      </c>
      <c r="R409" t="s">
        <v>740</v>
      </c>
      <c r="S409" s="27">
        <v>11543</v>
      </c>
      <c r="U409" s="21" t="s">
        <v>350</v>
      </c>
      <c r="V409" s="104">
        <f>S409*1000</f>
        <v>11543000</v>
      </c>
      <c r="W409" s="7" t="s">
        <v>784</v>
      </c>
      <c r="X409" t="s">
        <v>291</v>
      </c>
      <c r="Y409">
        <v>210</v>
      </c>
      <c r="AA409" t="s">
        <v>275</v>
      </c>
      <c r="AB409" t="s">
        <v>292</v>
      </c>
      <c r="AC409" t="s">
        <v>366</v>
      </c>
      <c r="AD409" s="7" t="s">
        <v>788</v>
      </c>
      <c r="AE409" t="s">
        <v>320</v>
      </c>
      <c r="AF409" t="s">
        <v>320</v>
      </c>
    </row>
    <row r="410" spans="1:33" ht="13.25" customHeight="1" x14ac:dyDescent="0.15">
      <c r="A410" s="23" t="s">
        <v>311</v>
      </c>
      <c r="B410" s="23" t="s">
        <v>310</v>
      </c>
      <c r="C410" s="23" t="s">
        <v>304</v>
      </c>
      <c r="D410" s="23" t="s">
        <v>305</v>
      </c>
      <c r="E410" s="23" t="s">
        <v>305</v>
      </c>
      <c r="F410" s="23" t="s">
        <v>306</v>
      </c>
      <c r="G410" s="23" t="s">
        <v>306</v>
      </c>
      <c r="H410" s="23" t="s">
        <v>827</v>
      </c>
      <c r="I410" s="5" t="str">
        <f t="shared" si="30"/>
        <v>2018-01-01</v>
      </c>
      <c r="J410" s="23" t="s">
        <v>36</v>
      </c>
      <c r="K410" s="23"/>
      <c r="L410" s="23"/>
      <c r="M410" t="s">
        <v>38</v>
      </c>
      <c r="N410">
        <v>1</v>
      </c>
      <c r="O410">
        <v>1</v>
      </c>
      <c r="P410" t="str">
        <f t="shared" si="31"/>
        <v>Em.1</v>
      </c>
      <c r="Q410" t="str">
        <f t="shared" si="32"/>
        <v>Em.1.1</v>
      </c>
      <c r="R410" s="23" t="s">
        <v>312</v>
      </c>
      <c r="S410" s="60">
        <v>4.58</v>
      </c>
      <c r="T410" s="23"/>
      <c r="U410" s="23" t="s">
        <v>313</v>
      </c>
      <c r="V410" s="110">
        <f>S410*1000000</f>
        <v>4580000</v>
      </c>
      <c r="W410" s="34" t="s">
        <v>39</v>
      </c>
      <c r="X410" s="35" t="s">
        <v>314</v>
      </c>
      <c r="Y410" s="23"/>
      <c r="Z410" s="23"/>
      <c r="AA410" s="23" t="s">
        <v>275</v>
      </c>
      <c r="AB410" s="23" t="s">
        <v>321</v>
      </c>
      <c r="AC410" s="23"/>
      <c r="AD410" s="34"/>
      <c r="AE410" s="23" t="s">
        <v>322</v>
      </c>
      <c r="AF410" s="23" t="s">
        <v>323</v>
      </c>
    </row>
    <row r="411" spans="1:33" ht="13.25" customHeight="1" x14ac:dyDescent="0.15">
      <c r="A411" s="6" t="s">
        <v>31</v>
      </c>
      <c r="B411" s="6" t="s">
        <v>30</v>
      </c>
      <c r="C411" s="6" t="s">
        <v>32</v>
      </c>
      <c r="D411" s="6" t="s">
        <v>33</v>
      </c>
      <c r="E411" s="6" t="s">
        <v>34</v>
      </c>
      <c r="F411" s="6" t="s">
        <v>35</v>
      </c>
      <c r="G411" s="6" t="s">
        <v>35</v>
      </c>
      <c r="H411" s="6" t="s">
        <v>71</v>
      </c>
      <c r="I411" s="5" t="str">
        <f t="shared" si="30"/>
        <v>2018-01-01</v>
      </c>
      <c r="J411" s="6" t="s">
        <v>36</v>
      </c>
      <c r="K411" s="5"/>
      <c r="L411" s="5"/>
      <c r="M411" s="5" t="s">
        <v>107</v>
      </c>
      <c r="N411" s="5">
        <v>1</v>
      </c>
      <c r="O411" s="5">
        <v>1</v>
      </c>
      <c r="P411" t="str">
        <f t="shared" si="31"/>
        <v>EF.1</v>
      </c>
      <c r="Q411" s="5" t="str">
        <f t="shared" si="32"/>
        <v>EF.1.1</v>
      </c>
      <c r="R411" s="6" t="s">
        <v>158</v>
      </c>
      <c r="S411" s="57">
        <v>7564271</v>
      </c>
      <c r="T411" s="5"/>
      <c r="U411" s="6" t="s">
        <v>108</v>
      </c>
      <c r="V411" s="113">
        <f t="shared" ref="V411:V442" si="35">S411</f>
        <v>7564271</v>
      </c>
      <c r="W411" s="6" t="s">
        <v>108</v>
      </c>
      <c r="X411" s="6" t="s">
        <v>40</v>
      </c>
      <c r="Y411" s="6">
        <v>5</v>
      </c>
      <c r="Z411" s="5"/>
      <c r="AA411" s="6" t="s">
        <v>41</v>
      </c>
      <c r="AB411" s="6" t="s">
        <v>730</v>
      </c>
      <c r="AC411" s="5"/>
      <c r="AD411" s="6"/>
      <c r="AE411" s="5" t="s">
        <v>320</v>
      </c>
      <c r="AF411" s="5" t="s">
        <v>320</v>
      </c>
      <c r="AG411" s="81"/>
    </row>
    <row r="412" spans="1:33" ht="13.25" customHeight="1" x14ac:dyDescent="0.15">
      <c r="A412" s="6" t="s">
        <v>31</v>
      </c>
      <c r="B412" s="6" t="s">
        <v>30</v>
      </c>
      <c r="C412" s="6" t="s">
        <v>32</v>
      </c>
      <c r="D412" s="6" t="s">
        <v>33</v>
      </c>
      <c r="E412" s="6" t="s">
        <v>34</v>
      </c>
      <c r="F412" s="6" t="s">
        <v>35</v>
      </c>
      <c r="G412" s="6" t="s">
        <v>35</v>
      </c>
      <c r="H412" s="5"/>
      <c r="I412" s="5" t="str">
        <f t="shared" si="30"/>
        <v>2018-01-01</v>
      </c>
      <c r="J412" s="6" t="s">
        <v>36</v>
      </c>
      <c r="K412" s="5"/>
      <c r="L412" s="5"/>
      <c r="M412" s="5" t="s">
        <v>107</v>
      </c>
      <c r="N412" s="5">
        <v>1</v>
      </c>
      <c r="O412" s="5">
        <v>1</v>
      </c>
      <c r="P412" t="str">
        <f t="shared" si="31"/>
        <v>EF.1</v>
      </c>
      <c r="Q412" s="5" t="str">
        <f t="shared" si="32"/>
        <v>EF.1.1</v>
      </c>
      <c r="R412" s="6" t="s">
        <v>106</v>
      </c>
      <c r="S412" s="57">
        <v>7955318</v>
      </c>
      <c r="T412" s="5"/>
      <c r="U412" s="6" t="s">
        <v>108</v>
      </c>
      <c r="V412" s="113">
        <f t="shared" si="35"/>
        <v>7955318</v>
      </c>
      <c r="W412" s="6" t="s">
        <v>108</v>
      </c>
      <c r="X412" s="6" t="s">
        <v>40</v>
      </c>
      <c r="Y412" s="6">
        <v>2</v>
      </c>
      <c r="Z412" s="5"/>
      <c r="AA412" s="6" t="s">
        <v>41</v>
      </c>
      <c r="AB412" s="6" t="s">
        <v>730</v>
      </c>
      <c r="AC412" s="5" t="s">
        <v>658</v>
      </c>
      <c r="AD412" s="7" t="s">
        <v>732</v>
      </c>
      <c r="AE412" s="5" t="s">
        <v>320</v>
      </c>
      <c r="AF412" s="5" t="s">
        <v>320</v>
      </c>
      <c r="AG412" s="81"/>
    </row>
    <row r="413" spans="1:33" ht="13.25" customHeight="1" x14ac:dyDescent="0.15">
      <c r="A413" s="6" t="s">
        <v>31</v>
      </c>
      <c r="B413" s="6" t="s">
        <v>30</v>
      </c>
      <c r="C413" s="6" t="s">
        <v>32</v>
      </c>
      <c r="D413" s="6" t="s">
        <v>33</v>
      </c>
      <c r="E413" s="6" t="s">
        <v>34</v>
      </c>
      <c r="F413" s="6" t="s">
        <v>35</v>
      </c>
      <c r="G413" s="6" t="s">
        <v>35</v>
      </c>
      <c r="H413" s="5"/>
      <c r="I413" s="5" t="str">
        <f t="shared" si="30"/>
        <v>2018-01-01</v>
      </c>
      <c r="J413" s="6" t="s">
        <v>36</v>
      </c>
      <c r="K413" s="5"/>
      <c r="L413" s="5"/>
      <c r="M413" s="5" t="s">
        <v>107</v>
      </c>
      <c r="N413" s="5">
        <v>1</v>
      </c>
      <c r="O413" s="5">
        <v>10</v>
      </c>
      <c r="P413" t="str">
        <f t="shared" si="31"/>
        <v>EF.1</v>
      </c>
      <c r="Q413" s="5" t="str">
        <f t="shared" si="32"/>
        <v>EF.1.10</v>
      </c>
      <c r="R413" s="6" t="s">
        <v>112</v>
      </c>
      <c r="S413" s="57">
        <v>391047</v>
      </c>
      <c r="T413" s="5"/>
      <c r="U413" s="6" t="s">
        <v>108</v>
      </c>
      <c r="V413" s="113">
        <f t="shared" si="35"/>
        <v>391047</v>
      </c>
      <c r="W413" s="6" t="s">
        <v>108</v>
      </c>
      <c r="X413" s="6" t="s">
        <v>40</v>
      </c>
      <c r="Y413" s="6">
        <v>2</v>
      </c>
      <c r="Z413" s="14">
        <v>6</v>
      </c>
      <c r="AA413" s="6" t="s">
        <v>41</v>
      </c>
      <c r="AB413" s="6" t="s">
        <v>730</v>
      </c>
      <c r="AC413" s="5"/>
      <c r="AD413" s="6"/>
      <c r="AE413" s="5" t="s">
        <v>320</v>
      </c>
      <c r="AF413" s="5" t="s">
        <v>320</v>
      </c>
      <c r="AG413" s="81"/>
    </row>
    <row r="414" spans="1:33" ht="13.25" customHeight="1" x14ac:dyDescent="0.15">
      <c r="A414" s="6" t="s">
        <v>31</v>
      </c>
      <c r="B414" s="6" t="s">
        <v>30</v>
      </c>
      <c r="C414" s="6" t="s">
        <v>32</v>
      </c>
      <c r="D414" s="6" t="s">
        <v>33</v>
      </c>
      <c r="E414" s="6" t="s">
        <v>34</v>
      </c>
      <c r="F414" s="6" t="s">
        <v>35</v>
      </c>
      <c r="G414" s="6" t="s">
        <v>35</v>
      </c>
      <c r="H414" s="5"/>
      <c r="I414" s="5" t="str">
        <f t="shared" si="30"/>
        <v>2018-01-01</v>
      </c>
      <c r="J414" s="6" t="s">
        <v>36</v>
      </c>
      <c r="K414" s="5"/>
      <c r="L414" s="5"/>
      <c r="M414" s="5" t="s">
        <v>107</v>
      </c>
      <c r="N414" s="5">
        <v>1</v>
      </c>
      <c r="O414" s="5">
        <v>11</v>
      </c>
      <c r="P414" t="str">
        <f t="shared" si="31"/>
        <v>EF.1</v>
      </c>
      <c r="Q414" s="5" t="str">
        <f t="shared" si="32"/>
        <v>EF.1.11</v>
      </c>
      <c r="R414" s="6" t="s">
        <v>116</v>
      </c>
      <c r="S414" s="57">
        <v>5767570</v>
      </c>
      <c r="T414" s="5"/>
      <c r="U414" s="6" t="s">
        <v>108</v>
      </c>
      <c r="V414" s="113">
        <f t="shared" si="35"/>
        <v>5767570</v>
      </c>
      <c r="W414" s="6" t="s">
        <v>108</v>
      </c>
      <c r="X414" s="6" t="s">
        <v>40</v>
      </c>
      <c r="Y414" s="6">
        <v>2</v>
      </c>
      <c r="Z414" s="5"/>
      <c r="AA414" s="6" t="s">
        <v>41</v>
      </c>
      <c r="AB414" s="6" t="s">
        <v>730</v>
      </c>
      <c r="AC414" s="5"/>
      <c r="AD414" s="6"/>
      <c r="AE414" s="5" t="s">
        <v>320</v>
      </c>
      <c r="AF414" s="5" t="s">
        <v>320</v>
      </c>
      <c r="AG414" s="82"/>
    </row>
    <row r="415" spans="1:33" ht="13.25" customHeight="1" x14ac:dyDescent="0.15">
      <c r="A415" s="6" t="s">
        <v>31</v>
      </c>
      <c r="B415" s="6" t="s">
        <v>30</v>
      </c>
      <c r="C415" s="6" t="s">
        <v>32</v>
      </c>
      <c r="D415" s="6" t="s">
        <v>33</v>
      </c>
      <c r="E415" s="6" t="s">
        <v>34</v>
      </c>
      <c r="F415" s="6" t="s">
        <v>35</v>
      </c>
      <c r="G415" s="6" t="s">
        <v>35</v>
      </c>
      <c r="H415" s="5"/>
      <c r="I415" s="5" t="str">
        <f t="shared" si="30"/>
        <v>2018-01-01</v>
      </c>
      <c r="J415" s="6" t="s">
        <v>36</v>
      </c>
      <c r="K415" s="5"/>
      <c r="L415" s="5"/>
      <c r="M415" s="5" t="s">
        <v>107</v>
      </c>
      <c r="N415" s="5">
        <v>1</v>
      </c>
      <c r="O415" s="5">
        <v>12</v>
      </c>
      <c r="P415" t="str">
        <f t="shared" si="31"/>
        <v>EF.1</v>
      </c>
      <c r="Q415" s="5" t="str">
        <f t="shared" si="32"/>
        <v>EF.1.12</v>
      </c>
      <c r="R415" s="6" t="s">
        <v>118</v>
      </c>
      <c r="S415" s="57">
        <v>1796301</v>
      </c>
      <c r="T415" s="5"/>
      <c r="U415" s="6" t="s">
        <v>108</v>
      </c>
      <c r="V415" s="113">
        <f t="shared" si="35"/>
        <v>1796301</v>
      </c>
      <c r="W415" s="6" t="s">
        <v>108</v>
      </c>
      <c r="X415" s="6" t="s">
        <v>40</v>
      </c>
      <c r="Y415" s="6">
        <v>2</v>
      </c>
      <c r="Z415" s="5"/>
      <c r="AA415" s="6" t="s">
        <v>41</v>
      </c>
      <c r="AB415" s="6" t="s">
        <v>730</v>
      </c>
      <c r="AC415" s="5"/>
      <c r="AD415" s="6"/>
      <c r="AE415" s="5" t="s">
        <v>320</v>
      </c>
      <c r="AF415" s="5" t="s">
        <v>320</v>
      </c>
      <c r="AG415" s="80"/>
    </row>
    <row r="416" spans="1:33" ht="13.25" customHeight="1" x14ac:dyDescent="0.15">
      <c r="A416" s="6" t="s">
        <v>31</v>
      </c>
      <c r="B416" s="6" t="s">
        <v>30</v>
      </c>
      <c r="C416" s="6" t="s">
        <v>32</v>
      </c>
      <c r="D416" s="6" t="s">
        <v>33</v>
      </c>
      <c r="E416" s="6" t="s">
        <v>34</v>
      </c>
      <c r="F416" s="6" t="s">
        <v>35</v>
      </c>
      <c r="G416" s="6" t="s">
        <v>35</v>
      </c>
      <c r="H416" s="5"/>
      <c r="I416" s="5" t="str">
        <f t="shared" si="30"/>
        <v>2018-01-01</v>
      </c>
      <c r="J416" s="6" t="s">
        <v>36</v>
      </c>
      <c r="K416" s="5"/>
      <c r="L416" s="5"/>
      <c r="M416" s="5" t="s">
        <v>107</v>
      </c>
      <c r="N416" s="5">
        <v>1</v>
      </c>
      <c r="O416" s="5">
        <v>13</v>
      </c>
      <c r="P416" t="str">
        <f t="shared" si="31"/>
        <v>EF.1</v>
      </c>
      <c r="Q416" s="5" t="str">
        <f t="shared" si="32"/>
        <v>EF.1.13</v>
      </c>
      <c r="R416" s="6" t="s">
        <v>120</v>
      </c>
      <c r="S416" s="57">
        <v>400</v>
      </c>
      <c r="T416" s="5"/>
      <c r="U416" s="6" t="s">
        <v>108</v>
      </c>
      <c r="V416" s="113">
        <f t="shared" si="35"/>
        <v>400</v>
      </c>
      <c r="W416" s="6" t="s">
        <v>108</v>
      </c>
      <c r="X416" s="6" t="s">
        <v>40</v>
      </c>
      <c r="Y416" s="6">
        <v>2</v>
      </c>
      <c r="Z416" s="5"/>
      <c r="AA416" s="6" t="s">
        <v>41</v>
      </c>
      <c r="AB416" s="6" t="s">
        <v>730</v>
      </c>
      <c r="AC416" s="5"/>
      <c r="AD416" s="6"/>
      <c r="AE416" s="5" t="s">
        <v>320</v>
      </c>
      <c r="AF416" s="5" t="s">
        <v>320</v>
      </c>
    </row>
    <row r="417" spans="1:33" ht="13.25" customHeight="1" x14ac:dyDescent="0.15">
      <c r="A417" s="6" t="s">
        <v>31</v>
      </c>
      <c r="B417" s="6" t="s">
        <v>30</v>
      </c>
      <c r="C417" s="6" t="s">
        <v>32</v>
      </c>
      <c r="D417" s="6" t="s">
        <v>33</v>
      </c>
      <c r="E417" s="6" t="s">
        <v>34</v>
      </c>
      <c r="F417" s="6" t="s">
        <v>35</v>
      </c>
      <c r="G417" s="6" t="s">
        <v>35</v>
      </c>
      <c r="H417" s="6" t="s">
        <v>76</v>
      </c>
      <c r="I417" s="5" t="str">
        <f t="shared" si="30"/>
        <v>2018-01-01</v>
      </c>
      <c r="J417" s="6" t="s">
        <v>36</v>
      </c>
      <c r="K417" s="5"/>
      <c r="L417" s="5"/>
      <c r="M417" s="5" t="s">
        <v>107</v>
      </c>
      <c r="N417" s="5">
        <v>1</v>
      </c>
      <c r="O417" s="5">
        <v>14</v>
      </c>
      <c r="P417" t="str">
        <f t="shared" si="31"/>
        <v>EF.1</v>
      </c>
      <c r="Q417" s="5" t="str">
        <f t="shared" si="32"/>
        <v>EF.1.14</v>
      </c>
      <c r="R417" s="6" t="s">
        <v>164</v>
      </c>
      <c r="S417" s="57">
        <v>0</v>
      </c>
      <c r="T417" s="6" t="s">
        <v>165</v>
      </c>
      <c r="U417" s="6" t="s">
        <v>108</v>
      </c>
      <c r="V417" s="113">
        <f t="shared" si="35"/>
        <v>0</v>
      </c>
      <c r="W417" s="6" t="s">
        <v>108</v>
      </c>
      <c r="X417" s="6" t="s">
        <v>40</v>
      </c>
      <c r="Y417" s="6">
        <v>5</v>
      </c>
      <c r="Z417" s="5"/>
      <c r="AA417" s="6" t="s">
        <v>41</v>
      </c>
      <c r="AB417" s="6" t="s">
        <v>730</v>
      </c>
      <c r="AC417" s="5"/>
      <c r="AD417" s="6"/>
      <c r="AE417" s="5" t="s">
        <v>320</v>
      </c>
      <c r="AF417" s="5" t="s">
        <v>320</v>
      </c>
    </row>
    <row r="418" spans="1:33" ht="13.25" customHeight="1" x14ac:dyDescent="0.15">
      <c r="A418" s="6" t="s">
        <v>31</v>
      </c>
      <c r="B418" s="6" t="s">
        <v>30</v>
      </c>
      <c r="C418" s="6" t="s">
        <v>32</v>
      </c>
      <c r="D418" s="6" t="s">
        <v>33</v>
      </c>
      <c r="E418" s="6" t="s">
        <v>34</v>
      </c>
      <c r="F418" s="6" t="s">
        <v>35</v>
      </c>
      <c r="G418" s="6" t="s">
        <v>35</v>
      </c>
      <c r="H418" s="6" t="s">
        <v>78</v>
      </c>
      <c r="I418" s="5" t="str">
        <f t="shared" si="30"/>
        <v>2018-01-01</v>
      </c>
      <c r="J418" s="6" t="s">
        <v>36</v>
      </c>
      <c r="K418" s="5"/>
      <c r="L418" s="5"/>
      <c r="M418" s="5" t="s">
        <v>107</v>
      </c>
      <c r="N418" s="5">
        <v>1</v>
      </c>
      <c r="O418" s="5">
        <v>14</v>
      </c>
      <c r="P418" t="str">
        <f t="shared" si="31"/>
        <v>EF.1</v>
      </c>
      <c r="Q418" s="5" t="str">
        <f t="shared" si="32"/>
        <v>EF.1.14</v>
      </c>
      <c r="R418" s="6" t="s">
        <v>166</v>
      </c>
      <c r="S418" s="57">
        <v>0</v>
      </c>
      <c r="T418" s="6" t="s">
        <v>165</v>
      </c>
      <c r="U418" s="6" t="s">
        <v>108</v>
      </c>
      <c r="V418" s="113">
        <f t="shared" si="35"/>
        <v>0</v>
      </c>
      <c r="W418" s="6" t="s">
        <v>108</v>
      </c>
      <c r="X418" s="6" t="s">
        <v>40</v>
      </c>
      <c r="Y418" s="6">
        <v>5</v>
      </c>
      <c r="Z418" s="5"/>
      <c r="AA418" s="6" t="s">
        <v>41</v>
      </c>
      <c r="AB418" s="6" t="s">
        <v>730</v>
      </c>
      <c r="AC418" s="5"/>
      <c r="AD418" s="6"/>
      <c r="AE418" s="5" t="s">
        <v>320</v>
      </c>
      <c r="AF418" s="5" t="s">
        <v>320</v>
      </c>
    </row>
    <row r="419" spans="1:33" ht="13.25" customHeight="1" x14ac:dyDescent="0.15">
      <c r="A419" s="6" t="s">
        <v>31</v>
      </c>
      <c r="B419" s="6" t="s">
        <v>30</v>
      </c>
      <c r="C419" s="6" t="s">
        <v>32</v>
      </c>
      <c r="D419" s="6" t="s">
        <v>33</v>
      </c>
      <c r="E419" s="6" t="s">
        <v>34</v>
      </c>
      <c r="F419" s="6" t="s">
        <v>35</v>
      </c>
      <c r="G419" s="6" t="s">
        <v>35</v>
      </c>
      <c r="H419" s="6" t="s">
        <v>80</v>
      </c>
      <c r="I419" s="5" t="str">
        <f t="shared" si="30"/>
        <v>2018-01-01</v>
      </c>
      <c r="J419" s="6" t="s">
        <v>36</v>
      </c>
      <c r="K419" s="5"/>
      <c r="L419" s="5"/>
      <c r="M419" s="5" t="s">
        <v>107</v>
      </c>
      <c r="N419" s="5">
        <v>1</v>
      </c>
      <c r="O419" s="5">
        <v>14</v>
      </c>
      <c r="P419" t="str">
        <f t="shared" si="31"/>
        <v>EF.1</v>
      </c>
      <c r="Q419" s="5" t="str">
        <f t="shared" si="32"/>
        <v>EF.1.14</v>
      </c>
      <c r="R419" s="6" t="s">
        <v>167</v>
      </c>
      <c r="S419" s="57">
        <v>0</v>
      </c>
      <c r="T419" s="6" t="s">
        <v>165</v>
      </c>
      <c r="U419" s="6" t="s">
        <v>108</v>
      </c>
      <c r="V419" s="113">
        <f t="shared" si="35"/>
        <v>0</v>
      </c>
      <c r="W419" s="6" t="s">
        <v>108</v>
      </c>
      <c r="X419" s="6" t="s">
        <v>40</v>
      </c>
      <c r="Y419" s="6">
        <v>5</v>
      </c>
      <c r="Z419" s="5"/>
      <c r="AA419" s="6" t="s">
        <v>41</v>
      </c>
      <c r="AB419" s="6" t="s">
        <v>730</v>
      </c>
      <c r="AC419" s="5"/>
      <c r="AD419" s="6"/>
      <c r="AE419" s="5" t="s">
        <v>320</v>
      </c>
      <c r="AF419" s="5" t="s">
        <v>320</v>
      </c>
    </row>
    <row r="420" spans="1:33" ht="13.25" customHeight="1" x14ac:dyDescent="0.15">
      <c r="A420" s="6" t="s">
        <v>31</v>
      </c>
      <c r="B420" s="6" t="s">
        <v>30</v>
      </c>
      <c r="C420" s="6" t="s">
        <v>32</v>
      </c>
      <c r="D420" s="6" t="s">
        <v>33</v>
      </c>
      <c r="E420" s="6" t="s">
        <v>34</v>
      </c>
      <c r="F420" s="6" t="s">
        <v>35</v>
      </c>
      <c r="G420" s="6" t="s">
        <v>35</v>
      </c>
      <c r="H420" s="6" t="s">
        <v>95</v>
      </c>
      <c r="I420" s="5" t="str">
        <f t="shared" si="30"/>
        <v>2018-01-01</v>
      </c>
      <c r="J420" s="6" t="s">
        <v>36</v>
      </c>
      <c r="K420" s="5"/>
      <c r="L420" s="5"/>
      <c r="M420" s="5" t="s">
        <v>107</v>
      </c>
      <c r="N420" s="5">
        <v>1</v>
      </c>
      <c r="O420" s="5">
        <v>14</v>
      </c>
      <c r="P420" t="str">
        <f t="shared" si="31"/>
        <v>EF.1</v>
      </c>
      <c r="Q420" s="5" t="str">
        <f t="shared" si="32"/>
        <v>EF.1.14</v>
      </c>
      <c r="R420" s="6" t="s">
        <v>168</v>
      </c>
      <c r="S420" s="57">
        <v>0</v>
      </c>
      <c r="T420" s="6" t="s">
        <v>165</v>
      </c>
      <c r="U420" s="6" t="s">
        <v>108</v>
      </c>
      <c r="V420" s="113">
        <f t="shared" si="35"/>
        <v>0</v>
      </c>
      <c r="W420" s="6" t="s">
        <v>108</v>
      </c>
      <c r="X420" s="6" t="s">
        <v>40</v>
      </c>
      <c r="Y420" s="6">
        <v>5</v>
      </c>
      <c r="Z420" s="5"/>
      <c r="AA420" s="6" t="s">
        <v>41</v>
      </c>
      <c r="AB420" s="6" t="s">
        <v>730</v>
      </c>
      <c r="AC420" s="5"/>
      <c r="AD420" s="6"/>
      <c r="AE420" s="5" t="s">
        <v>320</v>
      </c>
      <c r="AF420" s="5" t="s">
        <v>320</v>
      </c>
    </row>
    <row r="421" spans="1:33" ht="13.25" customHeight="1" x14ac:dyDescent="0.15">
      <c r="A421" s="6" t="s">
        <v>31</v>
      </c>
      <c r="B421" s="6" t="s">
        <v>30</v>
      </c>
      <c r="C421" s="6" t="s">
        <v>32</v>
      </c>
      <c r="D421" s="6" t="s">
        <v>33</v>
      </c>
      <c r="E421" s="6" t="s">
        <v>34</v>
      </c>
      <c r="F421" s="6" t="s">
        <v>35</v>
      </c>
      <c r="G421" s="6" t="s">
        <v>35</v>
      </c>
      <c r="H421" s="5"/>
      <c r="I421" s="5" t="str">
        <f t="shared" si="30"/>
        <v>2018-01-01</v>
      </c>
      <c r="J421" s="6" t="s">
        <v>36</v>
      </c>
      <c r="K421" s="5"/>
      <c r="L421" s="5"/>
      <c r="M421" s="5" t="s">
        <v>107</v>
      </c>
      <c r="N421" s="5">
        <v>1</v>
      </c>
      <c r="O421" s="5">
        <v>15</v>
      </c>
      <c r="P421" t="str">
        <f t="shared" si="31"/>
        <v>EF.1</v>
      </c>
      <c r="Q421" s="5" t="str">
        <f t="shared" si="32"/>
        <v>EF.1.15</v>
      </c>
      <c r="R421" s="6" t="s">
        <v>170</v>
      </c>
      <c r="S421" s="57">
        <v>0</v>
      </c>
      <c r="T421" s="6" t="s">
        <v>165</v>
      </c>
      <c r="U421" s="6" t="s">
        <v>108</v>
      </c>
      <c r="V421" s="113">
        <f t="shared" si="35"/>
        <v>0</v>
      </c>
      <c r="W421" s="6" t="s">
        <v>108</v>
      </c>
      <c r="X421" s="6" t="s">
        <v>40</v>
      </c>
      <c r="Y421" s="6">
        <v>5</v>
      </c>
      <c r="Z421" s="6" t="s">
        <v>171</v>
      </c>
      <c r="AA421" s="6" t="s">
        <v>41</v>
      </c>
      <c r="AB421" s="6" t="s">
        <v>730</v>
      </c>
      <c r="AC421" s="5"/>
      <c r="AD421" s="6"/>
      <c r="AE421" s="5" t="s">
        <v>320</v>
      </c>
      <c r="AF421" s="5" t="s">
        <v>320</v>
      </c>
    </row>
    <row r="422" spans="1:33" ht="13.25" customHeight="1" x14ac:dyDescent="0.15">
      <c r="A422" s="6" t="s">
        <v>31</v>
      </c>
      <c r="B422" s="6" t="s">
        <v>30</v>
      </c>
      <c r="C422" s="6" t="s">
        <v>32</v>
      </c>
      <c r="D422" s="6" t="s">
        <v>33</v>
      </c>
      <c r="E422" s="6" t="s">
        <v>34</v>
      </c>
      <c r="F422" s="6" t="s">
        <v>35</v>
      </c>
      <c r="G422" s="6" t="s">
        <v>35</v>
      </c>
      <c r="H422" s="5"/>
      <c r="I422" s="5" t="str">
        <f t="shared" si="30"/>
        <v>2018-01-01</v>
      </c>
      <c r="J422" s="6" t="s">
        <v>36</v>
      </c>
      <c r="K422" s="5"/>
      <c r="L422" s="5"/>
      <c r="M422" s="5" t="s">
        <v>107</v>
      </c>
      <c r="N422" s="5">
        <v>1</v>
      </c>
      <c r="O422" s="5">
        <v>16</v>
      </c>
      <c r="P422" t="str">
        <f t="shared" si="31"/>
        <v>EF.1</v>
      </c>
      <c r="Q422" s="5" t="str">
        <f t="shared" si="32"/>
        <v>EF.1.16</v>
      </c>
      <c r="R422" s="6" t="s">
        <v>173</v>
      </c>
      <c r="S422" s="57">
        <v>0</v>
      </c>
      <c r="T422" s="6" t="s">
        <v>165</v>
      </c>
      <c r="U422" s="6" t="s">
        <v>108</v>
      </c>
      <c r="V422" s="113">
        <f t="shared" si="35"/>
        <v>0</v>
      </c>
      <c r="W422" s="6" t="s">
        <v>108</v>
      </c>
      <c r="X422" s="6" t="s">
        <v>40</v>
      </c>
      <c r="Y422" s="6">
        <v>5</v>
      </c>
      <c r="Z422" s="6" t="s">
        <v>174</v>
      </c>
      <c r="AA422" s="6" t="s">
        <v>41</v>
      </c>
      <c r="AB422" s="6" t="s">
        <v>730</v>
      </c>
      <c r="AC422" s="5"/>
      <c r="AD422" s="6"/>
      <c r="AE422" s="5" t="s">
        <v>320</v>
      </c>
      <c r="AF422" s="5" t="s">
        <v>320</v>
      </c>
    </row>
    <row r="423" spans="1:33" ht="13.25" customHeight="1" x14ac:dyDescent="0.15">
      <c r="A423" s="6" t="s">
        <v>31</v>
      </c>
      <c r="B423" s="6" t="s">
        <v>30</v>
      </c>
      <c r="C423" s="6" t="s">
        <v>32</v>
      </c>
      <c r="D423" s="6" t="s">
        <v>33</v>
      </c>
      <c r="E423" s="6" t="s">
        <v>34</v>
      </c>
      <c r="F423" s="6" t="s">
        <v>35</v>
      </c>
      <c r="G423" s="6" t="s">
        <v>35</v>
      </c>
      <c r="H423" s="5"/>
      <c r="I423" s="5" t="str">
        <f t="shared" si="30"/>
        <v>2018-01-01</v>
      </c>
      <c r="J423" s="6" t="s">
        <v>36</v>
      </c>
      <c r="K423" s="5"/>
      <c r="L423" s="5"/>
      <c r="M423" s="5" t="s">
        <v>107</v>
      </c>
      <c r="N423" s="5">
        <v>1</v>
      </c>
      <c r="O423" s="5">
        <v>17</v>
      </c>
      <c r="P423" t="str">
        <f t="shared" si="31"/>
        <v>EF.1</v>
      </c>
      <c r="Q423" s="5" t="str">
        <f t="shared" si="32"/>
        <v>EF.1.17</v>
      </c>
      <c r="R423" s="6" t="s">
        <v>176</v>
      </c>
      <c r="S423" s="57">
        <v>0</v>
      </c>
      <c r="T423" s="6" t="s">
        <v>165</v>
      </c>
      <c r="U423" s="6" t="s">
        <v>108</v>
      </c>
      <c r="V423" s="113">
        <f t="shared" si="35"/>
        <v>0</v>
      </c>
      <c r="W423" s="6" t="s">
        <v>108</v>
      </c>
      <c r="X423" s="6" t="s">
        <v>40</v>
      </c>
      <c r="Y423" s="6">
        <v>5</v>
      </c>
      <c r="Z423" s="6" t="s">
        <v>177</v>
      </c>
      <c r="AA423" s="6" t="s">
        <v>41</v>
      </c>
      <c r="AB423" s="6" t="s">
        <v>730</v>
      </c>
      <c r="AC423" s="5"/>
      <c r="AD423" s="6"/>
      <c r="AE423" s="5" t="s">
        <v>320</v>
      </c>
      <c r="AF423" s="5" t="s">
        <v>320</v>
      </c>
    </row>
    <row r="424" spans="1:33" ht="13.25" customHeight="1" x14ac:dyDescent="0.15">
      <c r="A424" s="6" t="s">
        <v>31</v>
      </c>
      <c r="B424" s="6" t="s">
        <v>30</v>
      </c>
      <c r="C424" s="6" t="s">
        <v>32</v>
      </c>
      <c r="D424" s="6" t="s">
        <v>33</v>
      </c>
      <c r="E424" s="6" t="s">
        <v>34</v>
      </c>
      <c r="F424" s="6" t="s">
        <v>35</v>
      </c>
      <c r="G424" s="6" t="s">
        <v>35</v>
      </c>
      <c r="H424" s="5"/>
      <c r="I424" s="5" t="str">
        <f t="shared" si="30"/>
        <v>2018-01-01</v>
      </c>
      <c r="J424" s="6" t="s">
        <v>36</v>
      </c>
      <c r="K424" s="5"/>
      <c r="L424" s="5"/>
      <c r="M424" s="5" t="s">
        <v>107</v>
      </c>
      <c r="N424" s="5">
        <v>1</v>
      </c>
      <c r="O424" s="5">
        <v>18</v>
      </c>
      <c r="P424" t="str">
        <f t="shared" si="31"/>
        <v>EF.1</v>
      </c>
      <c r="Q424" s="5" t="str">
        <f t="shared" si="32"/>
        <v>EF.1.18</v>
      </c>
      <c r="R424" s="6" t="s">
        <v>179</v>
      </c>
      <c r="S424" s="57">
        <v>0</v>
      </c>
      <c r="T424" s="6" t="s">
        <v>165</v>
      </c>
      <c r="U424" s="6" t="s">
        <v>108</v>
      </c>
      <c r="V424" s="113">
        <f t="shared" si="35"/>
        <v>0</v>
      </c>
      <c r="W424" s="6" t="s">
        <v>108</v>
      </c>
      <c r="X424" s="6" t="s">
        <v>40</v>
      </c>
      <c r="Y424" s="6">
        <v>5</v>
      </c>
      <c r="Z424" s="6" t="s">
        <v>180</v>
      </c>
      <c r="AA424" s="6" t="s">
        <v>41</v>
      </c>
      <c r="AB424" s="6" t="s">
        <v>730</v>
      </c>
      <c r="AC424" s="5"/>
      <c r="AD424" s="6"/>
      <c r="AE424" s="5" t="s">
        <v>320</v>
      </c>
      <c r="AF424" s="5" t="s">
        <v>320</v>
      </c>
    </row>
    <row r="425" spans="1:33" ht="13.25" customHeight="1" x14ac:dyDescent="0.15">
      <c r="A425" s="6" t="s">
        <v>31</v>
      </c>
      <c r="B425" s="6" t="s">
        <v>30</v>
      </c>
      <c r="C425" s="6" t="s">
        <v>32</v>
      </c>
      <c r="D425" s="6" t="s">
        <v>33</v>
      </c>
      <c r="E425" s="6" t="s">
        <v>34</v>
      </c>
      <c r="F425" s="6" t="s">
        <v>35</v>
      </c>
      <c r="G425" s="6" t="s">
        <v>35</v>
      </c>
      <c r="H425" s="6" t="s">
        <v>76</v>
      </c>
      <c r="I425" s="5" t="str">
        <f t="shared" si="30"/>
        <v>2018-01-01</v>
      </c>
      <c r="J425" s="6" t="s">
        <v>36</v>
      </c>
      <c r="K425" s="5"/>
      <c r="L425" s="5"/>
      <c r="M425" s="5" t="s">
        <v>107</v>
      </c>
      <c r="N425" s="5">
        <v>1</v>
      </c>
      <c r="O425" s="5">
        <v>19</v>
      </c>
      <c r="P425" t="str">
        <f t="shared" si="31"/>
        <v>EF.1</v>
      </c>
      <c r="Q425" s="5" t="str">
        <f t="shared" si="32"/>
        <v>EF.1.19</v>
      </c>
      <c r="R425" s="6" t="s">
        <v>182</v>
      </c>
      <c r="S425" s="57">
        <v>804024</v>
      </c>
      <c r="T425" s="5"/>
      <c r="U425" s="6" t="s">
        <v>108</v>
      </c>
      <c r="V425" s="113">
        <f t="shared" si="35"/>
        <v>804024</v>
      </c>
      <c r="W425" s="6" t="s">
        <v>108</v>
      </c>
      <c r="X425" s="6" t="s">
        <v>40</v>
      </c>
      <c r="Y425" s="6">
        <v>6</v>
      </c>
      <c r="Z425" s="5"/>
      <c r="AA425" s="6" t="s">
        <v>41</v>
      </c>
      <c r="AB425" s="6" t="s">
        <v>730</v>
      </c>
      <c r="AC425" s="5"/>
      <c r="AD425" s="6"/>
      <c r="AE425" s="5" t="s">
        <v>320</v>
      </c>
      <c r="AF425" s="5" t="s">
        <v>320</v>
      </c>
      <c r="AG425" s="81"/>
    </row>
    <row r="426" spans="1:33" ht="13.25" customHeight="1" x14ac:dyDescent="0.15">
      <c r="A426" s="6" t="s">
        <v>31</v>
      </c>
      <c r="B426" s="6" t="s">
        <v>30</v>
      </c>
      <c r="C426" s="6" t="s">
        <v>32</v>
      </c>
      <c r="D426" s="6" t="s">
        <v>33</v>
      </c>
      <c r="E426" s="6" t="s">
        <v>34</v>
      </c>
      <c r="F426" s="6" t="s">
        <v>35</v>
      </c>
      <c r="G426" s="6" t="s">
        <v>35</v>
      </c>
      <c r="H426" s="6" t="s">
        <v>78</v>
      </c>
      <c r="I426" s="5" t="str">
        <f t="shared" si="30"/>
        <v>2018-01-01</v>
      </c>
      <c r="J426" s="6" t="s">
        <v>36</v>
      </c>
      <c r="K426" s="5"/>
      <c r="L426" s="5"/>
      <c r="M426" s="5" t="s">
        <v>107</v>
      </c>
      <c r="N426" s="5">
        <v>1</v>
      </c>
      <c r="O426" s="5">
        <v>19</v>
      </c>
      <c r="P426" t="str">
        <f t="shared" si="31"/>
        <v>EF.1</v>
      </c>
      <c r="Q426" s="5" t="str">
        <f t="shared" si="32"/>
        <v>EF.1.19</v>
      </c>
      <c r="R426" s="6" t="s">
        <v>183</v>
      </c>
      <c r="S426" s="57">
        <v>1265584</v>
      </c>
      <c r="T426" s="5"/>
      <c r="U426" s="6" t="s">
        <v>108</v>
      </c>
      <c r="V426" s="113">
        <f t="shared" si="35"/>
        <v>1265584</v>
      </c>
      <c r="W426" s="6" t="s">
        <v>108</v>
      </c>
      <c r="X426" s="6" t="s">
        <v>40</v>
      </c>
      <c r="Y426" s="6">
        <v>6</v>
      </c>
      <c r="Z426" s="5"/>
      <c r="AA426" s="6" t="s">
        <v>41</v>
      </c>
      <c r="AB426" s="6" t="s">
        <v>730</v>
      </c>
      <c r="AC426" s="5"/>
      <c r="AD426" s="6"/>
      <c r="AE426" s="5" t="s">
        <v>320</v>
      </c>
      <c r="AF426" s="5" t="s">
        <v>320</v>
      </c>
      <c r="AG426" s="80"/>
    </row>
    <row r="427" spans="1:33" ht="13.25" customHeight="1" x14ac:dyDescent="0.15">
      <c r="A427" s="6" t="s">
        <v>31</v>
      </c>
      <c r="B427" s="6" t="s">
        <v>30</v>
      </c>
      <c r="C427" s="6" t="s">
        <v>32</v>
      </c>
      <c r="D427" s="6" t="s">
        <v>33</v>
      </c>
      <c r="E427" s="6" t="s">
        <v>34</v>
      </c>
      <c r="F427" s="6" t="s">
        <v>35</v>
      </c>
      <c r="G427" s="6" t="s">
        <v>35</v>
      </c>
      <c r="H427" s="6" t="s">
        <v>80</v>
      </c>
      <c r="I427" s="5" t="str">
        <f t="shared" si="30"/>
        <v>2018-01-01</v>
      </c>
      <c r="J427" s="6" t="s">
        <v>36</v>
      </c>
      <c r="K427" s="5"/>
      <c r="L427" s="5"/>
      <c r="M427" s="5" t="s">
        <v>107</v>
      </c>
      <c r="N427" s="5">
        <v>1</v>
      </c>
      <c r="O427" s="5">
        <v>19</v>
      </c>
      <c r="P427" t="str">
        <f t="shared" si="31"/>
        <v>EF.1</v>
      </c>
      <c r="Q427" s="5" t="str">
        <f t="shared" si="32"/>
        <v>EF.1.19</v>
      </c>
      <c r="R427" s="6" t="s">
        <v>184</v>
      </c>
      <c r="S427" s="57">
        <v>107089</v>
      </c>
      <c r="T427" s="5"/>
      <c r="U427" s="6" t="s">
        <v>108</v>
      </c>
      <c r="V427" s="113">
        <f t="shared" si="35"/>
        <v>107089</v>
      </c>
      <c r="W427" s="6" t="s">
        <v>108</v>
      </c>
      <c r="X427" s="6" t="s">
        <v>40</v>
      </c>
      <c r="Y427" s="6">
        <v>6</v>
      </c>
      <c r="Z427" s="5"/>
      <c r="AA427" s="6" t="s">
        <v>41</v>
      </c>
      <c r="AB427" s="6" t="s">
        <v>730</v>
      </c>
      <c r="AC427" s="5"/>
      <c r="AD427" s="6"/>
      <c r="AE427" s="5" t="s">
        <v>320</v>
      </c>
      <c r="AF427" s="5" t="s">
        <v>320</v>
      </c>
      <c r="AG427" s="81"/>
    </row>
    <row r="428" spans="1:33" ht="13.25" customHeight="1" x14ac:dyDescent="0.15">
      <c r="A428" s="6" t="s">
        <v>31</v>
      </c>
      <c r="B428" s="6" t="s">
        <v>30</v>
      </c>
      <c r="C428" s="6" t="s">
        <v>32</v>
      </c>
      <c r="D428" s="6" t="s">
        <v>33</v>
      </c>
      <c r="E428" s="6" t="s">
        <v>34</v>
      </c>
      <c r="F428" s="6" t="s">
        <v>35</v>
      </c>
      <c r="G428" s="6" t="s">
        <v>35</v>
      </c>
      <c r="H428" s="6" t="s">
        <v>95</v>
      </c>
      <c r="I428" s="5" t="str">
        <f t="shared" si="30"/>
        <v>2018-01-01</v>
      </c>
      <c r="J428" s="6" t="s">
        <v>36</v>
      </c>
      <c r="K428" s="5"/>
      <c r="L428" s="5"/>
      <c r="M428" s="5" t="s">
        <v>107</v>
      </c>
      <c r="N428" s="5">
        <v>1</v>
      </c>
      <c r="O428" s="5">
        <v>19</v>
      </c>
      <c r="P428" t="str">
        <f t="shared" si="31"/>
        <v>EF.1</v>
      </c>
      <c r="Q428" s="5" t="str">
        <f t="shared" si="32"/>
        <v>EF.1.19</v>
      </c>
      <c r="R428" s="6" t="s">
        <v>185</v>
      </c>
      <c r="S428" s="57">
        <v>5387574</v>
      </c>
      <c r="T428" s="5"/>
      <c r="U428" s="6" t="s">
        <v>108</v>
      </c>
      <c r="V428" s="113">
        <f t="shared" si="35"/>
        <v>5387574</v>
      </c>
      <c r="W428" s="6" t="s">
        <v>108</v>
      </c>
      <c r="X428" s="6" t="s">
        <v>40</v>
      </c>
      <c r="Y428" s="6">
        <v>6</v>
      </c>
      <c r="Z428" s="5"/>
      <c r="AA428" s="6" t="s">
        <v>41</v>
      </c>
      <c r="AB428" s="6" t="s">
        <v>730</v>
      </c>
      <c r="AC428" s="5"/>
      <c r="AD428" s="6"/>
      <c r="AE428" s="5" t="s">
        <v>320</v>
      </c>
      <c r="AF428" s="5" t="s">
        <v>320</v>
      </c>
      <c r="AG428" s="82"/>
    </row>
    <row r="429" spans="1:33" ht="13.25" customHeight="1" x14ac:dyDescent="0.15">
      <c r="A429" s="6" t="s">
        <v>31</v>
      </c>
      <c r="B429" s="6" t="s">
        <v>30</v>
      </c>
      <c r="C429" s="6" t="s">
        <v>32</v>
      </c>
      <c r="D429" s="6" t="s">
        <v>33</v>
      </c>
      <c r="E429" s="6" t="s">
        <v>34</v>
      </c>
      <c r="F429" s="6" t="s">
        <v>35</v>
      </c>
      <c r="G429" s="6" t="s">
        <v>35</v>
      </c>
      <c r="H429" s="5"/>
      <c r="I429" s="5" t="str">
        <f t="shared" si="30"/>
        <v>2018-01-01</v>
      </c>
      <c r="J429" s="6" t="s">
        <v>36</v>
      </c>
      <c r="K429" s="5"/>
      <c r="L429" s="5"/>
      <c r="M429" s="5" t="s">
        <v>107</v>
      </c>
      <c r="N429" s="5">
        <v>1</v>
      </c>
      <c r="O429" s="5">
        <v>20</v>
      </c>
      <c r="P429" t="str">
        <f t="shared" si="31"/>
        <v>EF.1</v>
      </c>
      <c r="Q429" s="5" t="str">
        <f t="shared" si="32"/>
        <v>EF.1.20</v>
      </c>
      <c r="R429" s="6" t="s">
        <v>187</v>
      </c>
      <c r="S429" s="57">
        <v>7126236</v>
      </c>
      <c r="T429" s="5"/>
      <c r="U429" s="6" t="s">
        <v>108</v>
      </c>
      <c r="V429" s="113">
        <f t="shared" si="35"/>
        <v>7126236</v>
      </c>
      <c r="W429" s="6" t="s">
        <v>108</v>
      </c>
      <c r="X429" s="6" t="s">
        <v>40</v>
      </c>
      <c r="Y429" s="6">
        <v>6</v>
      </c>
      <c r="Z429" s="6" t="s">
        <v>188</v>
      </c>
      <c r="AA429" s="6" t="s">
        <v>41</v>
      </c>
      <c r="AB429" s="6" t="s">
        <v>730</v>
      </c>
      <c r="AC429" s="5"/>
      <c r="AD429" s="6"/>
      <c r="AE429" s="5" t="s">
        <v>320</v>
      </c>
      <c r="AF429" s="5" t="s">
        <v>320</v>
      </c>
      <c r="AG429" s="82"/>
    </row>
    <row r="430" spans="1:33" ht="13.25" customHeight="1" x14ac:dyDescent="0.15">
      <c r="A430" s="6" t="s">
        <v>31</v>
      </c>
      <c r="B430" s="6" t="s">
        <v>30</v>
      </c>
      <c r="C430" s="6" t="s">
        <v>32</v>
      </c>
      <c r="D430" s="6" t="s">
        <v>33</v>
      </c>
      <c r="E430" s="6" t="s">
        <v>34</v>
      </c>
      <c r="F430" s="6" t="s">
        <v>35</v>
      </c>
      <c r="G430" s="6" t="s">
        <v>35</v>
      </c>
      <c r="H430" s="5"/>
      <c r="I430" s="5" t="str">
        <f t="shared" si="30"/>
        <v>2018-01-01</v>
      </c>
      <c r="J430" s="6" t="s">
        <v>36</v>
      </c>
      <c r="K430" s="5"/>
      <c r="L430" s="5"/>
      <c r="M430" s="5" t="s">
        <v>107</v>
      </c>
      <c r="N430" s="5">
        <v>1</v>
      </c>
      <c r="O430" s="5">
        <v>21</v>
      </c>
      <c r="P430" t="str">
        <f t="shared" si="31"/>
        <v>EF.1</v>
      </c>
      <c r="Q430" s="5" t="str">
        <f t="shared" si="32"/>
        <v>EF.1.21</v>
      </c>
      <c r="R430" s="6" t="s">
        <v>190</v>
      </c>
      <c r="S430" s="57">
        <v>0</v>
      </c>
      <c r="T430" s="5"/>
      <c r="U430" s="6" t="s">
        <v>108</v>
      </c>
      <c r="V430" s="113">
        <f t="shared" si="35"/>
        <v>0</v>
      </c>
      <c r="W430" s="6" t="s">
        <v>108</v>
      </c>
      <c r="X430" s="6" t="s">
        <v>40</v>
      </c>
      <c r="Y430" s="6">
        <v>6</v>
      </c>
      <c r="Z430" s="6" t="s">
        <v>191</v>
      </c>
      <c r="AA430" s="6" t="s">
        <v>41</v>
      </c>
      <c r="AB430" s="6" t="s">
        <v>730</v>
      </c>
      <c r="AC430" s="5"/>
      <c r="AD430" s="6"/>
      <c r="AE430" s="5" t="s">
        <v>320</v>
      </c>
      <c r="AF430" s="5" t="s">
        <v>320</v>
      </c>
    </row>
    <row r="431" spans="1:33" ht="13.25" customHeight="1" x14ac:dyDescent="0.15">
      <c r="A431" s="6" t="s">
        <v>31</v>
      </c>
      <c r="B431" s="6" t="s">
        <v>30</v>
      </c>
      <c r="C431" s="6" t="s">
        <v>32</v>
      </c>
      <c r="D431" s="6" t="s">
        <v>33</v>
      </c>
      <c r="E431" s="6" t="s">
        <v>34</v>
      </c>
      <c r="F431" s="6" t="s">
        <v>35</v>
      </c>
      <c r="G431" s="6" t="s">
        <v>35</v>
      </c>
      <c r="H431" s="5"/>
      <c r="I431" s="5" t="str">
        <f t="shared" si="30"/>
        <v>2018-01-01</v>
      </c>
      <c r="J431" s="6" t="s">
        <v>36</v>
      </c>
      <c r="K431" s="5"/>
      <c r="L431" s="5"/>
      <c r="M431" s="5" t="s">
        <v>107</v>
      </c>
      <c r="N431" s="5">
        <v>1</v>
      </c>
      <c r="O431" s="5">
        <v>22</v>
      </c>
      <c r="P431" t="str">
        <f t="shared" si="31"/>
        <v>EF.1</v>
      </c>
      <c r="Q431" s="5" t="str">
        <f t="shared" si="32"/>
        <v>EF.1.22</v>
      </c>
      <c r="R431" s="6" t="s">
        <v>193</v>
      </c>
      <c r="S431" s="57">
        <v>47129</v>
      </c>
      <c r="T431" s="5"/>
      <c r="U431" s="6" t="s">
        <v>108</v>
      </c>
      <c r="V431" s="113">
        <f t="shared" si="35"/>
        <v>47129</v>
      </c>
      <c r="W431" s="6" t="s">
        <v>108</v>
      </c>
      <c r="X431" s="6" t="s">
        <v>40</v>
      </c>
      <c r="Y431" s="6">
        <v>6</v>
      </c>
      <c r="Z431" s="6" t="s">
        <v>194</v>
      </c>
      <c r="AA431" s="6" t="s">
        <v>41</v>
      </c>
      <c r="AB431" s="6" t="s">
        <v>730</v>
      </c>
      <c r="AC431" s="5"/>
      <c r="AD431" s="6"/>
      <c r="AE431" s="5" t="s">
        <v>320</v>
      </c>
      <c r="AF431" s="5" t="s">
        <v>320</v>
      </c>
    </row>
    <row r="432" spans="1:33" ht="13.25" customHeight="1" x14ac:dyDescent="0.15">
      <c r="A432" s="6" t="s">
        <v>31</v>
      </c>
      <c r="B432" s="6" t="s">
        <v>30</v>
      </c>
      <c r="C432" s="6" t="s">
        <v>32</v>
      </c>
      <c r="D432" s="6" t="s">
        <v>33</v>
      </c>
      <c r="E432" s="6" t="s">
        <v>34</v>
      </c>
      <c r="F432" s="6" t="s">
        <v>35</v>
      </c>
      <c r="G432" s="6" t="s">
        <v>35</v>
      </c>
      <c r="H432" s="5"/>
      <c r="I432" s="5" t="str">
        <f t="shared" si="30"/>
        <v>2018-01-01</v>
      </c>
      <c r="J432" s="6" t="s">
        <v>36</v>
      </c>
      <c r="K432" s="5"/>
      <c r="L432" s="5"/>
      <c r="M432" s="5" t="s">
        <v>107</v>
      </c>
      <c r="N432" s="5">
        <v>1</v>
      </c>
      <c r="O432" s="5">
        <v>23</v>
      </c>
      <c r="P432" t="str">
        <f t="shared" si="31"/>
        <v>EF.1</v>
      </c>
      <c r="Q432" s="5" t="str">
        <f t="shared" si="32"/>
        <v>EF.1.23</v>
      </c>
      <c r="R432" s="6" t="s">
        <v>196</v>
      </c>
      <c r="S432" s="57">
        <v>186434</v>
      </c>
      <c r="T432" s="5"/>
      <c r="U432" s="6" t="s">
        <v>108</v>
      </c>
      <c r="V432" s="113">
        <f t="shared" si="35"/>
        <v>186434</v>
      </c>
      <c r="W432" s="6" t="s">
        <v>108</v>
      </c>
      <c r="X432" s="6" t="s">
        <v>40</v>
      </c>
      <c r="Y432" s="6">
        <v>6</v>
      </c>
      <c r="Z432" s="6" t="s">
        <v>197</v>
      </c>
      <c r="AA432" s="6" t="s">
        <v>41</v>
      </c>
      <c r="AB432" s="6" t="s">
        <v>730</v>
      </c>
      <c r="AC432" s="5"/>
      <c r="AD432" s="6"/>
      <c r="AE432" s="5" t="s">
        <v>320</v>
      </c>
      <c r="AF432" s="5" t="s">
        <v>320</v>
      </c>
      <c r="AG432" s="80"/>
    </row>
    <row r="433" spans="1:33" ht="13.25" customHeight="1" x14ac:dyDescent="0.15">
      <c r="A433" s="6" t="s">
        <v>31</v>
      </c>
      <c r="B433" s="6" t="s">
        <v>30</v>
      </c>
      <c r="C433" s="6" t="s">
        <v>32</v>
      </c>
      <c r="D433" s="6" t="s">
        <v>33</v>
      </c>
      <c r="E433" s="6" t="s">
        <v>34</v>
      </c>
      <c r="F433" s="6" t="s">
        <v>35</v>
      </c>
      <c r="G433" s="6" t="s">
        <v>35</v>
      </c>
      <c r="H433" s="5"/>
      <c r="I433" s="5" t="str">
        <f t="shared" si="30"/>
        <v>2018-01-01</v>
      </c>
      <c r="J433" s="6" t="s">
        <v>36</v>
      </c>
      <c r="K433" s="5"/>
      <c r="L433" s="5"/>
      <c r="M433" s="5" t="s">
        <v>107</v>
      </c>
      <c r="N433" s="5">
        <v>1</v>
      </c>
      <c r="O433" s="5">
        <v>24</v>
      </c>
      <c r="P433" t="str">
        <f t="shared" si="31"/>
        <v>EF.1</v>
      </c>
      <c r="Q433" s="5" t="str">
        <f t="shared" si="32"/>
        <v>EF.1.24</v>
      </c>
      <c r="R433" s="6" t="s">
        <v>199</v>
      </c>
      <c r="S433" s="57">
        <v>72000</v>
      </c>
      <c r="T433" s="5"/>
      <c r="U433" s="6" t="s">
        <v>108</v>
      </c>
      <c r="V433" s="113">
        <f t="shared" si="35"/>
        <v>72000</v>
      </c>
      <c r="W433" s="6" t="s">
        <v>108</v>
      </c>
      <c r="X433" s="6" t="s">
        <v>40</v>
      </c>
      <c r="Y433" s="6">
        <v>6</v>
      </c>
      <c r="Z433" s="6" t="s">
        <v>200</v>
      </c>
      <c r="AA433" s="6" t="s">
        <v>41</v>
      </c>
      <c r="AB433" s="6" t="s">
        <v>730</v>
      </c>
      <c r="AC433" s="5"/>
      <c r="AD433" s="6"/>
      <c r="AE433" s="5" t="s">
        <v>320</v>
      </c>
      <c r="AF433" s="5" t="s">
        <v>320</v>
      </c>
      <c r="AG433" s="82"/>
    </row>
    <row r="434" spans="1:33" ht="13.25" customHeight="1" x14ac:dyDescent="0.15">
      <c r="A434" s="6" t="s">
        <v>31</v>
      </c>
      <c r="B434" s="6" t="s">
        <v>30</v>
      </c>
      <c r="C434" s="6" t="s">
        <v>32</v>
      </c>
      <c r="D434" s="6" t="s">
        <v>33</v>
      </c>
      <c r="E434" s="6" t="s">
        <v>34</v>
      </c>
      <c r="F434" s="6" t="s">
        <v>35</v>
      </c>
      <c r="G434" s="6" t="s">
        <v>35</v>
      </c>
      <c r="H434" s="5"/>
      <c r="I434" s="5" t="str">
        <f t="shared" si="30"/>
        <v>2018-01-01</v>
      </c>
      <c r="J434" s="6" t="s">
        <v>36</v>
      </c>
      <c r="K434" s="5"/>
      <c r="L434" s="5"/>
      <c r="M434" s="5" t="s">
        <v>107</v>
      </c>
      <c r="N434" s="5">
        <v>1</v>
      </c>
      <c r="O434" s="5">
        <v>25</v>
      </c>
      <c r="P434" t="str">
        <f t="shared" si="31"/>
        <v>EF.1</v>
      </c>
      <c r="Q434" s="5" t="str">
        <f t="shared" si="32"/>
        <v>EF.1.25</v>
      </c>
      <c r="R434" s="6" t="s">
        <v>202</v>
      </c>
      <c r="S434" s="57">
        <v>132472</v>
      </c>
      <c r="T434" s="5"/>
      <c r="U434" s="6" t="s">
        <v>108</v>
      </c>
      <c r="V434" s="113">
        <f t="shared" si="35"/>
        <v>132472</v>
      </c>
      <c r="W434" s="6" t="s">
        <v>108</v>
      </c>
      <c r="X434" s="6" t="s">
        <v>40</v>
      </c>
      <c r="Y434" s="6">
        <v>6</v>
      </c>
      <c r="Z434" s="6" t="s">
        <v>203</v>
      </c>
      <c r="AA434" s="6" t="s">
        <v>41</v>
      </c>
      <c r="AB434" s="6" t="s">
        <v>730</v>
      </c>
      <c r="AC434" s="5"/>
      <c r="AD434" s="6"/>
      <c r="AE434" s="5" t="s">
        <v>320</v>
      </c>
      <c r="AF434" s="5" t="s">
        <v>320</v>
      </c>
      <c r="AG434" s="80"/>
    </row>
    <row r="435" spans="1:33" ht="13.25" customHeight="1" x14ac:dyDescent="0.15">
      <c r="A435" s="6" t="s">
        <v>31</v>
      </c>
      <c r="B435" s="6" t="s">
        <v>30</v>
      </c>
      <c r="C435" s="6" t="s">
        <v>32</v>
      </c>
      <c r="D435" s="6" t="s">
        <v>33</v>
      </c>
      <c r="E435" s="6" t="s">
        <v>34</v>
      </c>
      <c r="F435" s="6" t="s">
        <v>35</v>
      </c>
      <c r="G435" s="6" t="s">
        <v>35</v>
      </c>
      <c r="H435" s="6" t="s">
        <v>76</v>
      </c>
      <c r="I435" s="5" t="str">
        <f t="shared" si="30"/>
        <v>2018-01-01</v>
      </c>
      <c r="J435" s="6" t="s">
        <v>36</v>
      </c>
      <c r="K435" s="5"/>
      <c r="L435" s="5"/>
      <c r="M435" s="5" t="s">
        <v>107</v>
      </c>
      <c r="N435" s="5">
        <v>1</v>
      </c>
      <c r="O435" s="5">
        <v>4</v>
      </c>
      <c r="P435" t="str">
        <f t="shared" si="31"/>
        <v>EF.1</v>
      </c>
      <c r="Q435" s="5" t="str">
        <f t="shared" si="32"/>
        <v>EF.1.4</v>
      </c>
      <c r="R435" s="6" t="s">
        <v>159</v>
      </c>
      <c r="S435" s="57">
        <v>804024</v>
      </c>
      <c r="T435" s="5"/>
      <c r="U435" s="6" t="s">
        <v>108</v>
      </c>
      <c r="V435" s="113">
        <f t="shared" si="35"/>
        <v>804024</v>
      </c>
      <c r="W435" s="6" t="s">
        <v>108</v>
      </c>
      <c r="X435" s="6" t="s">
        <v>40</v>
      </c>
      <c r="Y435" s="6">
        <v>5</v>
      </c>
      <c r="Z435" s="5"/>
      <c r="AA435" s="6" t="s">
        <v>41</v>
      </c>
      <c r="AB435" s="6" t="s">
        <v>730</v>
      </c>
      <c r="AC435" s="5"/>
      <c r="AD435" s="6"/>
      <c r="AE435" s="5" t="s">
        <v>320</v>
      </c>
      <c r="AF435" s="5" t="s">
        <v>320</v>
      </c>
      <c r="AG435" s="81"/>
    </row>
    <row r="436" spans="1:33" ht="13.25" customHeight="1" x14ac:dyDescent="0.15">
      <c r="A436" s="6" t="s">
        <v>31</v>
      </c>
      <c r="B436" s="6" t="s">
        <v>30</v>
      </c>
      <c r="C436" s="6" t="s">
        <v>32</v>
      </c>
      <c r="D436" s="6" t="s">
        <v>33</v>
      </c>
      <c r="E436" s="6" t="s">
        <v>34</v>
      </c>
      <c r="F436" s="6" t="s">
        <v>35</v>
      </c>
      <c r="G436" s="6" t="s">
        <v>35</v>
      </c>
      <c r="H436" s="6" t="s">
        <v>78</v>
      </c>
      <c r="I436" s="5" t="str">
        <f t="shared" si="30"/>
        <v>2018-01-01</v>
      </c>
      <c r="J436" s="6" t="s">
        <v>36</v>
      </c>
      <c r="K436" s="5"/>
      <c r="L436" s="5"/>
      <c r="M436" s="5" t="s">
        <v>107</v>
      </c>
      <c r="N436" s="5">
        <v>1</v>
      </c>
      <c r="O436" s="5">
        <v>4</v>
      </c>
      <c r="P436" t="str">
        <f t="shared" si="31"/>
        <v>EF.1</v>
      </c>
      <c r="Q436" s="5" t="str">
        <f t="shared" si="32"/>
        <v>EF.1.4</v>
      </c>
      <c r="R436" s="6" t="s">
        <v>160</v>
      </c>
      <c r="S436" s="57">
        <v>1265584</v>
      </c>
      <c r="T436" s="5"/>
      <c r="U436" s="6" t="s">
        <v>108</v>
      </c>
      <c r="V436" s="113">
        <f t="shared" si="35"/>
        <v>1265584</v>
      </c>
      <c r="W436" s="6" t="s">
        <v>108</v>
      </c>
      <c r="X436" s="6" t="s">
        <v>40</v>
      </c>
      <c r="Y436" s="6">
        <v>5</v>
      </c>
      <c r="Z436" s="5"/>
      <c r="AA436" s="6" t="s">
        <v>41</v>
      </c>
      <c r="AB436" s="6" t="s">
        <v>730</v>
      </c>
      <c r="AC436" s="5"/>
      <c r="AD436" s="6"/>
      <c r="AE436" s="5" t="s">
        <v>320</v>
      </c>
      <c r="AF436" s="5" t="s">
        <v>320</v>
      </c>
      <c r="AG436" s="80"/>
    </row>
    <row r="437" spans="1:33" ht="13.25" customHeight="1" x14ac:dyDescent="0.15">
      <c r="A437" s="6" t="s">
        <v>31</v>
      </c>
      <c r="B437" s="6" t="s">
        <v>30</v>
      </c>
      <c r="C437" s="6" t="s">
        <v>32</v>
      </c>
      <c r="D437" s="6" t="s">
        <v>33</v>
      </c>
      <c r="E437" s="6" t="s">
        <v>34</v>
      </c>
      <c r="F437" s="6" t="s">
        <v>35</v>
      </c>
      <c r="G437" s="6" t="s">
        <v>35</v>
      </c>
      <c r="H437" s="6" t="s">
        <v>80</v>
      </c>
      <c r="I437" s="5" t="str">
        <f t="shared" si="30"/>
        <v>2018-01-01</v>
      </c>
      <c r="J437" s="6" t="s">
        <v>36</v>
      </c>
      <c r="K437" s="5"/>
      <c r="L437" s="5"/>
      <c r="M437" s="5" t="s">
        <v>107</v>
      </c>
      <c r="N437" s="5">
        <v>1</v>
      </c>
      <c r="O437" s="5">
        <v>4</v>
      </c>
      <c r="P437" t="str">
        <f t="shared" si="31"/>
        <v>EF.1</v>
      </c>
      <c r="Q437" s="5" t="str">
        <f t="shared" si="32"/>
        <v>EF.1.4</v>
      </c>
      <c r="R437" s="6" t="s">
        <v>161</v>
      </c>
      <c r="S437" s="57">
        <v>107089</v>
      </c>
      <c r="T437" s="5"/>
      <c r="U437" s="6" t="s">
        <v>108</v>
      </c>
      <c r="V437" s="113">
        <f t="shared" si="35"/>
        <v>107089</v>
      </c>
      <c r="W437" s="6" t="s">
        <v>108</v>
      </c>
      <c r="X437" s="6" t="s">
        <v>40</v>
      </c>
      <c r="Y437" s="6">
        <v>5</v>
      </c>
      <c r="Z437" s="5"/>
      <c r="AA437" s="6" t="s">
        <v>41</v>
      </c>
      <c r="AB437" s="6" t="s">
        <v>730</v>
      </c>
      <c r="AC437" s="5"/>
      <c r="AD437" s="6"/>
      <c r="AE437" s="5" t="s">
        <v>320</v>
      </c>
      <c r="AF437" s="5" t="s">
        <v>320</v>
      </c>
      <c r="AG437" s="81"/>
    </row>
    <row r="438" spans="1:33" ht="13.25" customHeight="1" x14ac:dyDescent="0.15">
      <c r="A438" s="6" t="s">
        <v>31</v>
      </c>
      <c r="B438" s="6" t="s">
        <v>30</v>
      </c>
      <c r="C438" s="6" t="s">
        <v>32</v>
      </c>
      <c r="D438" s="6" t="s">
        <v>33</v>
      </c>
      <c r="E438" s="6" t="s">
        <v>34</v>
      </c>
      <c r="F438" s="6" t="s">
        <v>35</v>
      </c>
      <c r="G438" s="6" t="s">
        <v>35</v>
      </c>
      <c r="H438" s="6" t="s">
        <v>95</v>
      </c>
      <c r="I438" s="5" t="str">
        <f t="shared" si="30"/>
        <v>2018-01-01</v>
      </c>
      <c r="J438" s="6" t="s">
        <v>36</v>
      </c>
      <c r="K438" s="5"/>
      <c r="L438" s="5"/>
      <c r="M438" s="5" t="s">
        <v>107</v>
      </c>
      <c r="N438" s="5">
        <v>1</v>
      </c>
      <c r="O438" s="5">
        <v>4</v>
      </c>
      <c r="P438" t="str">
        <f t="shared" si="31"/>
        <v>EF.1</v>
      </c>
      <c r="Q438" s="5" t="str">
        <f t="shared" si="32"/>
        <v>EF.1.4</v>
      </c>
      <c r="R438" s="6" t="s">
        <v>162</v>
      </c>
      <c r="S438" s="57">
        <v>5387574</v>
      </c>
      <c r="T438" s="5"/>
      <c r="U438" s="6" t="s">
        <v>108</v>
      </c>
      <c r="V438" s="113">
        <f t="shared" si="35"/>
        <v>5387574</v>
      </c>
      <c r="W438" s="6" t="s">
        <v>108</v>
      </c>
      <c r="X438" s="6" t="s">
        <v>40</v>
      </c>
      <c r="Y438" s="6">
        <v>5</v>
      </c>
      <c r="Z438" s="5"/>
      <c r="AA438" s="6" t="s">
        <v>41</v>
      </c>
      <c r="AB438" s="6" t="s">
        <v>730</v>
      </c>
      <c r="AC438" s="5"/>
      <c r="AD438" s="6"/>
      <c r="AE438" s="5" t="s">
        <v>320</v>
      </c>
      <c r="AF438" s="5" t="s">
        <v>320</v>
      </c>
      <c r="AG438" s="82"/>
    </row>
    <row r="439" spans="1:33" ht="13.25" customHeight="1" x14ac:dyDescent="0.15">
      <c r="A439" s="6" t="s">
        <v>31</v>
      </c>
      <c r="B439" s="6" t="s">
        <v>30</v>
      </c>
      <c r="C439" s="6" t="s">
        <v>32</v>
      </c>
      <c r="D439" s="6" t="s">
        <v>33</v>
      </c>
      <c r="E439" s="6" t="s">
        <v>34</v>
      </c>
      <c r="F439" s="6" t="s">
        <v>35</v>
      </c>
      <c r="G439" s="6" t="s">
        <v>35</v>
      </c>
      <c r="H439" s="5"/>
      <c r="I439" s="5" t="str">
        <f t="shared" si="30"/>
        <v>2018-01-01</v>
      </c>
      <c r="J439" s="6" t="s">
        <v>36</v>
      </c>
      <c r="K439" s="5"/>
      <c r="L439" s="5"/>
      <c r="M439" s="5" t="s">
        <v>107</v>
      </c>
      <c r="N439" s="5">
        <v>1</v>
      </c>
      <c r="O439" s="5">
        <v>4</v>
      </c>
      <c r="P439" t="str">
        <f t="shared" si="31"/>
        <v>EF.1</v>
      </c>
      <c r="Q439" s="5" t="str">
        <f t="shared" si="32"/>
        <v>EF.1.4</v>
      </c>
      <c r="R439" s="6" t="s">
        <v>110</v>
      </c>
      <c r="S439" s="57">
        <v>7564271</v>
      </c>
      <c r="T439" s="5"/>
      <c r="U439" s="6" t="s">
        <v>108</v>
      </c>
      <c r="V439" s="113">
        <f t="shared" si="35"/>
        <v>7564271</v>
      </c>
      <c r="W439" s="6" t="s">
        <v>108</v>
      </c>
      <c r="X439" s="6" t="s">
        <v>40</v>
      </c>
      <c r="Y439" s="6">
        <v>2</v>
      </c>
      <c r="Z439" s="5"/>
      <c r="AA439" s="6" t="s">
        <v>41</v>
      </c>
      <c r="AB439" s="6" t="s">
        <v>730</v>
      </c>
      <c r="AC439" s="5"/>
      <c r="AD439" s="6"/>
      <c r="AE439" s="5" t="s">
        <v>320</v>
      </c>
      <c r="AF439" s="5" t="s">
        <v>320</v>
      </c>
      <c r="AG439" s="81"/>
    </row>
    <row r="440" spans="1:33" ht="13.25" customHeight="1" x14ac:dyDescent="0.15">
      <c r="A440" s="6" t="s">
        <v>31</v>
      </c>
      <c r="B440" s="6" t="s">
        <v>30</v>
      </c>
      <c r="C440" s="6" t="s">
        <v>32</v>
      </c>
      <c r="D440" s="6" t="s">
        <v>33</v>
      </c>
      <c r="E440" s="6" t="s">
        <v>34</v>
      </c>
      <c r="F440" s="6" t="s">
        <v>35</v>
      </c>
      <c r="G440" s="6" t="s">
        <v>35</v>
      </c>
      <c r="H440" s="5"/>
      <c r="I440" s="5" t="str">
        <f t="shared" si="30"/>
        <v>2018-01-01</v>
      </c>
      <c r="J440" s="6" t="s">
        <v>36</v>
      </c>
      <c r="K440" s="5"/>
      <c r="L440" s="5"/>
      <c r="M440" s="5" t="s">
        <v>107</v>
      </c>
      <c r="N440" s="5">
        <v>1</v>
      </c>
      <c r="O440" s="5">
        <v>8</v>
      </c>
      <c r="P440" t="str">
        <f t="shared" si="31"/>
        <v>EF.1</v>
      </c>
      <c r="Q440" s="5" t="str">
        <f t="shared" si="32"/>
        <v>EF.1.8</v>
      </c>
      <c r="R440" s="6" t="s">
        <v>114</v>
      </c>
      <c r="S440" s="57">
        <v>7564271</v>
      </c>
      <c r="T440" s="5"/>
      <c r="U440" s="6" t="s">
        <v>108</v>
      </c>
      <c r="V440" s="113">
        <f t="shared" si="35"/>
        <v>7564271</v>
      </c>
      <c r="W440" s="6" t="s">
        <v>108</v>
      </c>
      <c r="X440" s="6" t="s">
        <v>40</v>
      </c>
      <c r="Y440" s="6">
        <v>2</v>
      </c>
      <c r="Z440" s="6">
        <v>6</v>
      </c>
      <c r="AA440" s="6" t="s">
        <v>41</v>
      </c>
      <c r="AB440" s="6" t="s">
        <v>730</v>
      </c>
      <c r="AC440" s="5"/>
      <c r="AD440" s="6"/>
      <c r="AE440" s="5" t="s">
        <v>320</v>
      </c>
      <c r="AF440" s="5" t="s">
        <v>320</v>
      </c>
      <c r="AG440" s="81"/>
    </row>
    <row r="441" spans="1:33" ht="13.25" customHeight="1" x14ac:dyDescent="0.15">
      <c r="A441" s="6" t="s">
        <v>31</v>
      </c>
      <c r="B441" s="6" t="s">
        <v>30</v>
      </c>
      <c r="C441" s="6" t="s">
        <v>32</v>
      </c>
      <c r="D441" s="6" t="s">
        <v>33</v>
      </c>
      <c r="E441" s="6" t="s">
        <v>34</v>
      </c>
      <c r="F441" s="6" t="s">
        <v>35</v>
      </c>
      <c r="G441" s="6" t="s">
        <v>35</v>
      </c>
      <c r="H441" s="5"/>
      <c r="I441" s="5" t="str">
        <f t="shared" si="30"/>
        <v>2018-01-01</v>
      </c>
      <c r="J441" s="6" t="s">
        <v>36</v>
      </c>
      <c r="K441" s="5"/>
      <c r="L441" s="5"/>
      <c r="M441" s="5" t="s">
        <v>38</v>
      </c>
      <c r="N441" s="5">
        <v>1</v>
      </c>
      <c r="O441" s="5">
        <v>1</v>
      </c>
      <c r="P441" t="str">
        <f t="shared" si="31"/>
        <v>Em.1</v>
      </c>
      <c r="Q441" s="5" t="str">
        <f t="shared" si="32"/>
        <v>Em.1.1</v>
      </c>
      <c r="R441" s="6" t="s">
        <v>37</v>
      </c>
      <c r="S441" s="57">
        <v>90723</v>
      </c>
      <c r="T441" s="5"/>
      <c r="U441" s="6" t="s">
        <v>39</v>
      </c>
      <c r="V441" s="114">
        <f t="shared" si="35"/>
        <v>90723</v>
      </c>
      <c r="W441" s="6" t="s">
        <v>39</v>
      </c>
      <c r="X441" s="6" t="s">
        <v>40</v>
      </c>
      <c r="Y441" s="6">
        <v>1</v>
      </c>
      <c r="Z441" s="6">
        <v>1</v>
      </c>
      <c r="AA441" s="6" t="s">
        <v>41</v>
      </c>
      <c r="AB441" s="6" t="s">
        <v>730</v>
      </c>
      <c r="AC441" s="5"/>
      <c r="AD441" s="7"/>
      <c r="AE441" s="5" t="s">
        <v>322</v>
      </c>
      <c r="AF441" s="5" t="s">
        <v>323</v>
      </c>
      <c r="AG441" s="81"/>
    </row>
    <row r="442" spans="1:33" ht="13.25" customHeight="1" x14ac:dyDescent="0.15">
      <c r="A442" s="6" t="s">
        <v>31</v>
      </c>
      <c r="B442" s="6" t="s">
        <v>30</v>
      </c>
      <c r="C442" s="6" t="s">
        <v>32</v>
      </c>
      <c r="D442" s="6" t="s">
        <v>33</v>
      </c>
      <c r="E442" s="6" t="s">
        <v>34</v>
      </c>
      <c r="F442" s="6" t="s">
        <v>35</v>
      </c>
      <c r="G442" s="6" t="s">
        <v>35</v>
      </c>
      <c r="H442" s="5"/>
      <c r="I442" s="5" t="str">
        <f t="shared" si="30"/>
        <v>2018-01-01</v>
      </c>
      <c r="J442" s="6" t="s">
        <v>36</v>
      </c>
      <c r="K442" s="5"/>
      <c r="L442" s="5"/>
      <c r="M442" s="5" t="s">
        <v>38</v>
      </c>
      <c r="N442" s="5">
        <v>11</v>
      </c>
      <c r="O442" s="5">
        <v>11</v>
      </c>
      <c r="P442" t="str">
        <f t="shared" si="31"/>
        <v>Em.11</v>
      </c>
      <c r="Q442" s="5" t="str">
        <f t="shared" si="32"/>
        <v>Em.11.11</v>
      </c>
      <c r="R442" s="6" t="s">
        <v>61</v>
      </c>
      <c r="S442" s="57">
        <v>4784000</v>
      </c>
      <c r="T442" s="5"/>
      <c r="U442" s="6" t="s">
        <v>39</v>
      </c>
      <c r="V442" s="114">
        <f t="shared" si="35"/>
        <v>4784000</v>
      </c>
      <c r="W442" s="6" t="s">
        <v>39</v>
      </c>
      <c r="X442" s="6" t="s">
        <v>40</v>
      </c>
      <c r="Y442" s="6">
        <v>1</v>
      </c>
      <c r="Z442" s="6">
        <v>3</v>
      </c>
      <c r="AA442" s="6" t="s">
        <v>41</v>
      </c>
      <c r="AB442" s="6" t="s">
        <v>730</v>
      </c>
      <c r="AC442" s="5"/>
      <c r="AD442" s="6"/>
      <c r="AE442" s="5" t="s">
        <v>633</v>
      </c>
      <c r="AF442" s="5" t="s">
        <v>646</v>
      </c>
      <c r="AG442" s="80"/>
    </row>
    <row r="443" spans="1:33" ht="13.25" customHeight="1" x14ac:dyDescent="0.15">
      <c r="A443" s="6" t="s">
        <v>31</v>
      </c>
      <c r="B443" s="6" t="s">
        <v>30</v>
      </c>
      <c r="C443" s="6" t="s">
        <v>32</v>
      </c>
      <c r="D443" s="6" t="s">
        <v>33</v>
      </c>
      <c r="E443" s="6" t="s">
        <v>34</v>
      </c>
      <c r="F443" s="6" t="s">
        <v>35</v>
      </c>
      <c r="G443" s="6" t="s">
        <v>35</v>
      </c>
      <c r="H443" s="5"/>
      <c r="I443" s="5" t="str">
        <f t="shared" si="30"/>
        <v>2018-01-01</v>
      </c>
      <c r="J443" s="6" t="s">
        <v>36</v>
      </c>
      <c r="K443" s="5"/>
      <c r="L443" s="5"/>
      <c r="M443" s="5" t="s">
        <v>38</v>
      </c>
      <c r="N443" s="5">
        <v>11</v>
      </c>
      <c r="O443" s="5">
        <v>12</v>
      </c>
      <c r="P443" t="str">
        <f t="shared" si="31"/>
        <v>Em.11</v>
      </c>
      <c r="Q443" s="5" t="str">
        <f t="shared" si="32"/>
        <v>Em.11.12</v>
      </c>
      <c r="R443" s="6" t="s">
        <v>63</v>
      </c>
      <c r="S443" s="57">
        <v>95000</v>
      </c>
      <c r="T443" s="5"/>
      <c r="U443" s="6" t="s">
        <v>39</v>
      </c>
      <c r="V443" s="114">
        <f t="shared" ref="V443:V474" si="36">S443</f>
        <v>95000</v>
      </c>
      <c r="W443" s="6" t="s">
        <v>39</v>
      </c>
      <c r="X443" s="6" t="s">
        <v>40</v>
      </c>
      <c r="Y443" s="6">
        <v>1</v>
      </c>
      <c r="Z443" s="5"/>
      <c r="AA443" s="6" t="s">
        <v>41</v>
      </c>
      <c r="AB443" s="6" t="s">
        <v>730</v>
      </c>
      <c r="AC443" s="5"/>
      <c r="AD443" s="6"/>
      <c r="AE443" s="5" t="s">
        <v>633</v>
      </c>
      <c r="AF443" s="5" t="s">
        <v>648</v>
      </c>
      <c r="AG443" s="81"/>
    </row>
    <row r="444" spans="1:33" ht="13.25" customHeight="1" x14ac:dyDescent="0.15">
      <c r="A444" s="6" t="s">
        <v>31</v>
      </c>
      <c r="B444" s="6" t="s">
        <v>30</v>
      </c>
      <c r="C444" s="6" t="s">
        <v>32</v>
      </c>
      <c r="D444" s="6" t="s">
        <v>33</v>
      </c>
      <c r="E444" s="6" t="s">
        <v>34</v>
      </c>
      <c r="F444" s="6" t="s">
        <v>35</v>
      </c>
      <c r="G444" s="6" t="s">
        <v>35</v>
      </c>
      <c r="H444" s="5"/>
      <c r="I444" s="5" t="str">
        <f t="shared" si="30"/>
        <v>2018-01-01</v>
      </c>
      <c r="J444" s="6" t="s">
        <v>36</v>
      </c>
      <c r="K444" s="5"/>
      <c r="L444" s="5"/>
      <c r="M444" s="5" t="s">
        <v>38</v>
      </c>
      <c r="N444" s="5">
        <v>11</v>
      </c>
      <c r="O444" s="5">
        <v>13</v>
      </c>
      <c r="P444" t="str">
        <f t="shared" si="31"/>
        <v>Em.11</v>
      </c>
      <c r="Q444" s="5" t="str">
        <f t="shared" si="32"/>
        <v>Em.11.13</v>
      </c>
      <c r="R444" s="6" t="s">
        <v>65</v>
      </c>
      <c r="S444" s="57">
        <v>1690</v>
      </c>
      <c r="T444" s="5"/>
      <c r="U444" s="6" t="s">
        <v>39</v>
      </c>
      <c r="V444" s="114">
        <f t="shared" si="36"/>
        <v>1690</v>
      </c>
      <c r="W444" s="6" t="s">
        <v>39</v>
      </c>
      <c r="X444" s="6" t="s">
        <v>40</v>
      </c>
      <c r="Y444" s="6">
        <v>1</v>
      </c>
      <c r="Z444" s="5"/>
      <c r="AA444" s="6" t="s">
        <v>41</v>
      </c>
      <c r="AB444" s="6" t="s">
        <v>730</v>
      </c>
      <c r="AC444" s="5"/>
      <c r="AD444" s="6"/>
      <c r="AE444" s="5" t="s">
        <v>633</v>
      </c>
      <c r="AF444" s="5" t="s">
        <v>650</v>
      </c>
    </row>
    <row r="445" spans="1:33" ht="13.25" customHeight="1" x14ac:dyDescent="0.15">
      <c r="A445" s="6" t="s">
        <v>31</v>
      </c>
      <c r="B445" s="6" t="s">
        <v>30</v>
      </c>
      <c r="C445" s="6" t="s">
        <v>32</v>
      </c>
      <c r="D445" s="6" t="s">
        <v>33</v>
      </c>
      <c r="E445" s="6" t="s">
        <v>34</v>
      </c>
      <c r="F445" s="6" t="s">
        <v>35</v>
      </c>
      <c r="G445" s="6" t="s">
        <v>35</v>
      </c>
      <c r="H445" s="5"/>
      <c r="I445" s="5" t="str">
        <f t="shared" si="30"/>
        <v>2018-01-01</v>
      </c>
      <c r="J445" s="6" t="s">
        <v>36</v>
      </c>
      <c r="K445" s="5"/>
      <c r="L445" s="5"/>
      <c r="M445" s="5" t="s">
        <v>38</v>
      </c>
      <c r="N445" s="5">
        <v>11</v>
      </c>
      <c r="O445" s="5">
        <v>18</v>
      </c>
      <c r="P445" t="str">
        <f t="shared" si="31"/>
        <v>Em.11</v>
      </c>
      <c r="Q445" s="5" t="str">
        <f t="shared" si="32"/>
        <v>Em.11.18</v>
      </c>
      <c r="R445" s="6" t="s">
        <v>47</v>
      </c>
      <c r="S445" s="57">
        <v>11000000</v>
      </c>
      <c r="T445" s="5"/>
      <c r="U445" s="6" t="s">
        <v>39</v>
      </c>
      <c r="V445" s="114">
        <f t="shared" si="36"/>
        <v>11000000</v>
      </c>
      <c r="W445" s="6" t="s">
        <v>39</v>
      </c>
      <c r="X445" s="6" t="s">
        <v>40</v>
      </c>
      <c r="Y445" s="6">
        <v>1</v>
      </c>
      <c r="Z445" s="6">
        <v>2</v>
      </c>
      <c r="AA445" s="6" t="s">
        <v>41</v>
      </c>
      <c r="AB445" s="6" t="s">
        <v>730</v>
      </c>
      <c r="AC445" s="5"/>
      <c r="AD445" s="6"/>
      <c r="AE445" s="5" t="s">
        <v>320</v>
      </c>
      <c r="AF445" s="5" t="s">
        <v>320</v>
      </c>
      <c r="AG445" s="81"/>
    </row>
    <row r="446" spans="1:33" ht="13.25" customHeight="1" x14ac:dyDescent="0.15">
      <c r="A446" s="6" t="s">
        <v>31</v>
      </c>
      <c r="B446" s="6" t="s">
        <v>30</v>
      </c>
      <c r="C446" s="6" t="s">
        <v>32</v>
      </c>
      <c r="D446" s="6" t="s">
        <v>33</v>
      </c>
      <c r="E446" s="6" t="s">
        <v>34</v>
      </c>
      <c r="F446" s="6" t="s">
        <v>35</v>
      </c>
      <c r="G446" s="6" t="s">
        <v>35</v>
      </c>
      <c r="H446" s="5"/>
      <c r="I446" s="5" t="str">
        <f t="shared" si="30"/>
        <v>2018-01-01</v>
      </c>
      <c r="J446" s="6" t="s">
        <v>36</v>
      </c>
      <c r="K446" s="5"/>
      <c r="L446" s="5"/>
      <c r="M446" s="5" t="s">
        <v>38</v>
      </c>
      <c r="N446" s="5">
        <v>11</v>
      </c>
      <c r="O446" s="5">
        <v>3</v>
      </c>
      <c r="P446" t="str">
        <f t="shared" si="31"/>
        <v>Em.11</v>
      </c>
      <c r="Q446" s="5" t="str">
        <f t="shared" si="32"/>
        <v>Em.11.3</v>
      </c>
      <c r="R446" s="6" t="s">
        <v>49</v>
      </c>
      <c r="S446" s="57">
        <v>550000</v>
      </c>
      <c r="T446" s="5"/>
      <c r="U446" s="6" t="s">
        <v>39</v>
      </c>
      <c r="V446" s="114">
        <f t="shared" si="36"/>
        <v>550000</v>
      </c>
      <c r="W446" s="6" t="s">
        <v>39</v>
      </c>
      <c r="X446" s="6" t="s">
        <v>40</v>
      </c>
      <c r="Y446" s="6">
        <v>1</v>
      </c>
      <c r="Z446" s="5"/>
      <c r="AA446" s="6" t="s">
        <v>41</v>
      </c>
      <c r="AB446" s="6" t="s">
        <v>730</v>
      </c>
      <c r="AC446" s="5"/>
      <c r="AD446" s="6"/>
      <c r="AE446" s="5" t="s">
        <v>633</v>
      </c>
      <c r="AF446" s="5" t="s">
        <v>634</v>
      </c>
      <c r="AG446" s="82"/>
    </row>
    <row r="447" spans="1:33" ht="13.25" customHeight="1" x14ac:dyDescent="0.15">
      <c r="A447" s="6" t="s">
        <v>31</v>
      </c>
      <c r="B447" s="6" t="s">
        <v>30</v>
      </c>
      <c r="C447" s="6" t="s">
        <v>32</v>
      </c>
      <c r="D447" s="6" t="s">
        <v>33</v>
      </c>
      <c r="E447" s="6" t="s">
        <v>34</v>
      </c>
      <c r="F447" s="6" t="s">
        <v>35</v>
      </c>
      <c r="G447" s="6" t="s">
        <v>35</v>
      </c>
      <c r="H447" s="5"/>
      <c r="I447" s="5" t="str">
        <f t="shared" si="30"/>
        <v>2018-01-01</v>
      </c>
      <c r="J447" s="6" t="s">
        <v>36</v>
      </c>
      <c r="K447" s="5"/>
      <c r="L447" s="5"/>
      <c r="M447" s="5" t="s">
        <v>38</v>
      </c>
      <c r="N447" s="5">
        <v>11</v>
      </c>
      <c r="O447" s="5">
        <v>4</v>
      </c>
      <c r="P447" t="str">
        <f t="shared" si="31"/>
        <v>Em.11</v>
      </c>
      <c r="Q447" s="5" t="str">
        <f t="shared" si="32"/>
        <v>Em.11.4</v>
      </c>
      <c r="R447" s="6" t="s">
        <v>51</v>
      </c>
      <c r="S447" s="57">
        <v>100000</v>
      </c>
      <c r="T447" s="5"/>
      <c r="U447" s="6" t="s">
        <v>39</v>
      </c>
      <c r="V447" s="114">
        <f t="shared" si="36"/>
        <v>100000</v>
      </c>
      <c r="W447" s="6" t="s">
        <v>39</v>
      </c>
      <c r="X447" s="6" t="s">
        <v>40</v>
      </c>
      <c r="Y447" s="6">
        <v>1</v>
      </c>
      <c r="Z447" s="6">
        <v>2</v>
      </c>
      <c r="AA447" s="6" t="s">
        <v>41</v>
      </c>
      <c r="AB447" s="6" t="s">
        <v>730</v>
      </c>
      <c r="AC447" s="5"/>
      <c r="AD447" s="6"/>
      <c r="AE447" s="5" t="s">
        <v>633</v>
      </c>
      <c r="AF447" s="5" t="s">
        <v>636</v>
      </c>
      <c r="AG447" s="81"/>
    </row>
    <row r="448" spans="1:33" ht="13.25" customHeight="1" x14ac:dyDescent="0.15">
      <c r="A448" s="6" t="s">
        <v>31</v>
      </c>
      <c r="B448" s="6" t="s">
        <v>30</v>
      </c>
      <c r="C448" s="6" t="s">
        <v>32</v>
      </c>
      <c r="D448" s="6" t="s">
        <v>33</v>
      </c>
      <c r="E448" s="6" t="s">
        <v>34</v>
      </c>
      <c r="F448" s="6" t="s">
        <v>35</v>
      </c>
      <c r="G448" s="6" t="s">
        <v>35</v>
      </c>
      <c r="H448" s="5"/>
      <c r="I448" s="5" t="str">
        <f t="shared" si="30"/>
        <v>2018-01-01</v>
      </c>
      <c r="J448" s="6" t="s">
        <v>36</v>
      </c>
      <c r="K448" s="5"/>
      <c r="L448" s="5"/>
      <c r="M448" s="5" t="s">
        <v>38</v>
      </c>
      <c r="N448" s="5">
        <v>11</v>
      </c>
      <c r="O448" s="5">
        <v>5</v>
      </c>
      <c r="P448" t="str">
        <f t="shared" si="31"/>
        <v>Em.11</v>
      </c>
      <c r="Q448" s="5" t="str">
        <f t="shared" si="32"/>
        <v>Em.11.5</v>
      </c>
      <c r="R448" s="6" t="s">
        <v>53</v>
      </c>
      <c r="S448" s="57">
        <v>700</v>
      </c>
      <c r="T448" s="5"/>
      <c r="U448" s="6" t="s">
        <v>39</v>
      </c>
      <c r="V448" s="114">
        <f t="shared" si="36"/>
        <v>700</v>
      </c>
      <c r="W448" s="6" t="s">
        <v>39</v>
      </c>
      <c r="X448" s="6" t="s">
        <v>40</v>
      </c>
      <c r="Y448" s="6">
        <v>1</v>
      </c>
      <c r="Z448" s="6">
        <v>2</v>
      </c>
      <c r="AA448" s="6" t="s">
        <v>41</v>
      </c>
      <c r="AB448" s="6" t="s">
        <v>730</v>
      </c>
      <c r="AC448" s="5"/>
      <c r="AD448" s="6"/>
      <c r="AE448" s="5" t="s">
        <v>633</v>
      </c>
      <c r="AF448" s="5" t="s">
        <v>638</v>
      </c>
    </row>
    <row r="449" spans="1:33" ht="13.25" customHeight="1" x14ac:dyDescent="0.15">
      <c r="A449" s="6" t="s">
        <v>31</v>
      </c>
      <c r="B449" s="6" t="s">
        <v>30</v>
      </c>
      <c r="C449" s="6" t="s">
        <v>32</v>
      </c>
      <c r="D449" s="6" t="s">
        <v>33</v>
      </c>
      <c r="E449" s="6" t="s">
        <v>34</v>
      </c>
      <c r="F449" s="6" t="s">
        <v>35</v>
      </c>
      <c r="G449" s="6" t="s">
        <v>35</v>
      </c>
      <c r="H449" s="5"/>
      <c r="I449" s="5" t="str">
        <f t="shared" si="30"/>
        <v>2018-01-01</v>
      </c>
      <c r="J449" s="6" t="s">
        <v>36</v>
      </c>
      <c r="K449" s="5"/>
      <c r="L449" s="5"/>
      <c r="M449" s="5" t="s">
        <v>38</v>
      </c>
      <c r="N449" s="5">
        <v>11</v>
      </c>
      <c r="O449" s="5">
        <v>6</v>
      </c>
      <c r="P449" t="str">
        <f t="shared" si="31"/>
        <v>Em.11</v>
      </c>
      <c r="Q449" s="5" t="str">
        <f t="shared" si="32"/>
        <v>Em.11.6</v>
      </c>
      <c r="R449" s="6" t="s">
        <v>55</v>
      </c>
      <c r="S449" s="57">
        <v>378230</v>
      </c>
      <c r="T449" s="5"/>
      <c r="U449" s="6" t="s">
        <v>39</v>
      </c>
      <c r="V449" s="114">
        <f t="shared" si="36"/>
        <v>378230</v>
      </c>
      <c r="W449" s="6" t="s">
        <v>39</v>
      </c>
      <c r="X449" s="6" t="s">
        <v>40</v>
      </c>
      <c r="Y449" s="6">
        <v>1</v>
      </c>
      <c r="Z449" s="6">
        <v>1</v>
      </c>
      <c r="AA449" s="6" t="s">
        <v>41</v>
      </c>
      <c r="AB449" s="6" t="s">
        <v>730</v>
      </c>
      <c r="AC449" s="5"/>
      <c r="AD449" s="6"/>
      <c r="AE449" s="5" t="s">
        <v>633</v>
      </c>
      <c r="AF449" s="5" t="s">
        <v>640</v>
      </c>
      <c r="AG449" s="81"/>
    </row>
    <row r="450" spans="1:33" ht="13.25" customHeight="1" x14ac:dyDescent="0.15">
      <c r="A450" s="6" t="s">
        <v>31</v>
      </c>
      <c r="B450" s="6" t="s">
        <v>30</v>
      </c>
      <c r="C450" s="6" t="s">
        <v>32</v>
      </c>
      <c r="D450" s="6" t="s">
        <v>33</v>
      </c>
      <c r="E450" s="6" t="s">
        <v>34</v>
      </c>
      <c r="F450" s="6" t="s">
        <v>35</v>
      </c>
      <c r="G450" s="6" t="s">
        <v>35</v>
      </c>
      <c r="H450" s="5"/>
      <c r="I450" s="5" t="str">
        <f t="shared" ref="I450:I513" si="37">_xlfn.CONCAT(SUBSTITUTE(J450,"FY","20"),"-01-01")</f>
        <v>2018-01-01</v>
      </c>
      <c r="J450" s="6" t="s">
        <v>36</v>
      </c>
      <c r="K450" s="5"/>
      <c r="L450" s="5"/>
      <c r="M450" s="5" t="s">
        <v>38</v>
      </c>
      <c r="N450" s="5">
        <v>11</v>
      </c>
      <c r="O450" s="5">
        <v>7</v>
      </c>
      <c r="P450" t="str">
        <f t="shared" ref="P450:P513" si="38">_xlfn.CONCAT(M450,".",N450)</f>
        <v>Em.11</v>
      </c>
      <c r="Q450" s="5" t="str">
        <f t="shared" ref="Q450:Q513" si="39">_xlfn.CONCAT(M450,".",N450,".",O450)</f>
        <v>Em.11.7</v>
      </c>
      <c r="R450" s="6" t="s">
        <v>57</v>
      </c>
      <c r="S450" s="57">
        <v>330000</v>
      </c>
      <c r="T450" s="5"/>
      <c r="U450" s="6" t="s">
        <v>39</v>
      </c>
      <c r="V450" s="114">
        <f t="shared" si="36"/>
        <v>330000</v>
      </c>
      <c r="W450" s="6" t="s">
        <v>39</v>
      </c>
      <c r="X450" s="6" t="s">
        <v>40</v>
      </c>
      <c r="Y450" s="6">
        <v>1</v>
      </c>
      <c r="Z450" s="6">
        <v>2</v>
      </c>
      <c r="AA450" s="6" t="s">
        <v>41</v>
      </c>
      <c r="AB450" s="6" t="s">
        <v>730</v>
      </c>
      <c r="AC450" s="5"/>
      <c r="AD450" s="6"/>
      <c r="AE450" s="5" t="s">
        <v>633</v>
      </c>
      <c r="AF450" s="5" t="s">
        <v>642</v>
      </c>
      <c r="AG450" s="82"/>
    </row>
    <row r="451" spans="1:33" ht="13.25" customHeight="1" x14ac:dyDescent="0.15">
      <c r="A451" s="6" t="s">
        <v>31</v>
      </c>
      <c r="B451" s="6" t="s">
        <v>30</v>
      </c>
      <c r="C451" s="6" t="s">
        <v>32</v>
      </c>
      <c r="D451" s="6" t="s">
        <v>33</v>
      </c>
      <c r="E451" s="6" t="s">
        <v>34</v>
      </c>
      <c r="F451" s="6" t="s">
        <v>35</v>
      </c>
      <c r="G451" s="6" t="s">
        <v>35</v>
      </c>
      <c r="H451" s="5"/>
      <c r="I451" s="5" t="str">
        <f t="shared" si="37"/>
        <v>2018-01-01</v>
      </c>
      <c r="J451" s="6" t="s">
        <v>36</v>
      </c>
      <c r="K451" s="5"/>
      <c r="L451" s="5"/>
      <c r="M451" s="5" t="s">
        <v>38</v>
      </c>
      <c r="N451" s="5">
        <v>11</v>
      </c>
      <c r="O451" s="5">
        <v>9</v>
      </c>
      <c r="P451" t="str">
        <f t="shared" si="38"/>
        <v>Em.11</v>
      </c>
      <c r="Q451" s="5" t="str">
        <f t="shared" si="39"/>
        <v>Em.11.9</v>
      </c>
      <c r="R451" s="6" t="s">
        <v>59</v>
      </c>
      <c r="S451" s="57">
        <v>100000</v>
      </c>
      <c r="T451" s="5"/>
      <c r="U451" s="6" t="s">
        <v>39</v>
      </c>
      <c r="V451" s="114">
        <f t="shared" si="36"/>
        <v>100000</v>
      </c>
      <c r="W451" s="6" t="s">
        <v>39</v>
      </c>
      <c r="X451" s="6" t="s">
        <v>40</v>
      </c>
      <c r="Y451" s="6">
        <v>1</v>
      </c>
      <c r="Z451" s="6">
        <v>2</v>
      </c>
      <c r="AA451" s="6" t="s">
        <v>41</v>
      </c>
      <c r="AB451" s="6" t="s">
        <v>730</v>
      </c>
      <c r="AC451" s="5"/>
      <c r="AD451" s="6"/>
      <c r="AE451" s="5" t="s">
        <v>633</v>
      </c>
      <c r="AF451" s="5" t="s">
        <v>644</v>
      </c>
      <c r="AG451" s="81"/>
    </row>
    <row r="452" spans="1:33" ht="13.25" customHeight="1" x14ac:dyDescent="0.15">
      <c r="A452" s="6" t="s">
        <v>31</v>
      </c>
      <c r="B452" s="6" t="s">
        <v>30</v>
      </c>
      <c r="C452" s="6" t="s">
        <v>32</v>
      </c>
      <c r="D452" s="6" t="s">
        <v>33</v>
      </c>
      <c r="E452" s="6" t="s">
        <v>34</v>
      </c>
      <c r="F452" s="6" t="s">
        <v>35</v>
      </c>
      <c r="G452" s="6" t="s">
        <v>35</v>
      </c>
      <c r="H452" s="5"/>
      <c r="I452" s="5" t="str">
        <f t="shared" si="37"/>
        <v>2018-01-01</v>
      </c>
      <c r="J452" s="6" t="s">
        <v>36</v>
      </c>
      <c r="K452" s="5"/>
      <c r="L452" s="5"/>
      <c r="M452" s="5" t="s">
        <v>38</v>
      </c>
      <c r="N452" s="5">
        <v>12</v>
      </c>
      <c r="O452" s="5">
        <v>1</v>
      </c>
      <c r="P452" t="str">
        <f t="shared" si="38"/>
        <v>Em.12</v>
      </c>
      <c r="Q452" s="5" t="str">
        <f t="shared" si="39"/>
        <v>Em.12.1</v>
      </c>
      <c r="R452" s="6" t="s">
        <v>67</v>
      </c>
      <c r="S452" s="57">
        <v>17614000</v>
      </c>
      <c r="T452" s="5"/>
      <c r="U452" s="6" t="s">
        <v>39</v>
      </c>
      <c r="V452" s="114">
        <f t="shared" si="36"/>
        <v>17614000</v>
      </c>
      <c r="W452" s="6" t="s">
        <v>39</v>
      </c>
      <c r="X452" s="6" t="s">
        <v>40</v>
      </c>
      <c r="Y452" s="6">
        <v>1</v>
      </c>
      <c r="Z452" s="6">
        <v>4</v>
      </c>
      <c r="AA452" s="6" t="s">
        <v>41</v>
      </c>
      <c r="AB452" s="6" t="s">
        <v>730</v>
      </c>
      <c r="AC452" s="5"/>
      <c r="AD452" s="6"/>
      <c r="AE452" s="5" t="s">
        <v>320</v>
      </c>
      <c r="AF452" s="5" t="s">
        <v>320</v>
      </c>
      <c r="AG452" s="81"/>
    </row>
    <row r="453" spans="1:33" ht="13.25" customHeight="1" x14ac:dyDescent="0.15">
      <c r="A453" s="6" t="s">
        <v>31</v>
      </c>
      <c r="B453" s="6" t="s">
        <v>30</v>
      </c>
      <c r="C453" s="6" t="s">
        <v>32</v>
      </c>
      <c r="D453" s="6" t="s">
        <v>33</v>
      </c>
      <c r="E453" s="6" t="s">
        <v>34</v>
      </c>
      <c r="F453" s="6" t="s">
        <v>35</v>
      </c>
      <c r="G453" s="6" t="s">
        <v>35</v>
      </c>
      <c r="H453" s="6" t="s">
        <v>71</v>
      </c>
      <c r="I453" s="5" t="str">
        <f t="shared" si="37"/>
        <v>2018-01-01</v>
      </c>
      <c r="J453" s="6" t="s">
        <v>36</v>
      </c>
      <c r="K453" s="5"/>
      <c r="L453" s="5"/>
      <c r="M453" s="5" t="s">
        <v>38</v>
      </c>
      <c r="N453" s="5">
        <v>17</v>
      </c>
      <c r="O453" s="5">
        <v>1</v>
      </c>
      <c r="P453" t="str">
        <f t="shared" si="38"/>
        <v>Em.17</v>
      </c>
      <c r="Q453" s="5" t="str">
        <f t="shared" si="39"/>
        <v>Em.17.1</v>
      </c>
      <c r="R453" s="6" t="s">
        <v>155</v>
      </c>
      <c r="S453" s="57">
        <v>38</v>
      </c>
      <c r="T453" s="5"/>
      <c r="U453" s="6" t="s">
        <v>784</v>
      </c>
      <c r="V453" s="114">
        <f t="shared" si="36"/>
        <v>38</v>
      </c>
      <c r="W453" s="6" t="s">
        <v>784</v>
      </c>
      <c r="X453" s="6" t="s">
        <v>40</v>
      </c>
      <c r="Y453" s="6">
        <v>5</v>
      </c>
      <c r="Z453" s="5"/>
      <c r="AA453" s="6" t="s">
        <v>41</v>
      </c>
      <c r="AB453" s="6" t="s">
        <v>730</v>
      </c>
      <c r="AC453" s="5"/>
      <c r="AD453" s="6"/>
      <c r="AE453" s="5" t="s">
        <v>320</v>
      </c>
      <c r="AF453" s="5" t="s">
        <v>320</v>
      </c>
    </row>
    <row r="454" spans="1:33" ht="13.25" customHeight="1" x14ac:dyDescent="0.15">
      <c r="A454" s="6" t="s">
        <v>31</v>
      </c>
      <c r="B454" s="6" t="s">
        <v>30</v>
      </c>
      <c r="C454" s="6" t="s">
        <v>32</v>
      </c>
      <c r="D454" s="6" t="s">
        <v>33</v>
      </c>
      <c r="E454" s="6" t="s">
        <v>34</v>
      </c>
      <c r="F454" s="6" t="s">
        <v>35</v>
      </c>
      <c r="G454" s="6" t="s">
        <v>35</v>
      </c>
      <c r="H454" s="6" t="s">
        <v>76</v>
      </c>
      <c r="I454" s="5" t="str">
        <f t="shared" si="37"/>
        <v>2018-01-01</v>
      </c>
      <c r="J454" s="6" t="s">
        <v>36</v>
      </c>
      <c r="K454" s="5"/>
      <c r="L454" s="5"/>
      <c r="M454" s="5" t="s">
        <v>38</v>
      </c>
      <c r="N454" s="5">
        <v>17</v>
      </c>
      <c r="O454" s="5">
        <v>10</v>
      </c>
      <c r="P454" t="str">
        <f t="shared" si="38"/>
        <v>Em.17</v>
      </c>
      <c r="Q454" s="5" t="str">
        <f t="shared" si="39"/>
        <v>Em.17.10</v>
      </c>
      <c r="R454" s="6" t="s">
        <v>136</v>
      </c>
      <c r="S454" s="57">
        <v>1</v>
      </c>
      <c r="T454" s="5"/>
      <c r="U454" s="6" t="s">
        <v>784</v>
      </c>
      <c r="V454" s="114">
        <f t="shared" si="36"/>
        <v>1</v>
      </c>
      <c r="W454" s="6" t="s">
        <v>784</v>
      </c>
      <c r="X454" s="6" t="s">
        <v>40</v>
      </c>
      <c r="Y454" s="6">
        <v>5</v>
      </c>
      <c r="Z454" s="5"/>
      <c r="AA454" s="6" t="s">
        <v>41</v>
      </c>
      <c r="AB454" s="6" t="s">
        <v>730</v>
      </c>
      <c r="AC454" s="5"/>
      <c r="AD454" s="6"/>
      <c r="AE454" s="5" t="s">
        <v>320</v>
      </c>
      <c r="AF454" s="5" t="s">
        <v>320</v>
      </c>
    </row>
    <row r="455" spans="1:33" ht="13.25" customHeight="1" x14ac:dyDescent="0.15">
      <c r="A455" s="6" t="s">
        <v>31</v>
      </c>
      <c r="B455" s="6" t="s">
        <v>30</v>
      </c>
      <c r="C455" s="6" t="s">
        <v>32</v>
      </c>
      <c r="D455" s="6" t="s">
        <v>33</v>
      </c>
      <c r="E455" s="6" t="s">
        <v>34</v>
      </c>
      <c r="F455" s="6" t="s">
        <v>35</v>
      </c>
      <c r="G455" s="6" t="s">
        <v>35</v>
      </c>
      <c r="H455" s="6" t="s">
        <v>78</v>
      </c>
      <c r="I455" s="5" t="str">
        <f t="shared" si="37"/>
        <v>2018-01-01</v>
      </c>
      <c r="J455" s="6" t="s">
        <v>36</v>
      </c>
      <c r="K455" s="5"/>
      <c r="L455" s="5"/>
      <c r="M455" s="5" t="s">
        <v>38</v>
      </c>
      <c r="N455" s="5">
        <v>17</v>
      </c>
      <c r="O455" s="5">
        <v>10</v>
      </c>
      <c r="P455" t="str">
        <f t="shared" si="38"/>
        <v>Em.17</v>
      </c>
      <c r="Q455" s="5" t="str">
        <f t="shared" si="39"/>
        <v>Em.17.10</v>
      </c>
      <c r="R455" s="6" t="s">
        <v>137</v>
      </c>
      <c r="S455" s="57">
        <v>3</v>
      </c>
      <c r="T455" s="5"/>
      <c r="U455" s="6" t="s">
        <v>784</v>
      </c>
      <c r="V455" s="114">
        <f t="shared" si="36"/>
        <v>3</v>
      </c>
      <c r="W455" s="6" t="s">
        <v>784</v>
      </c>
      <c r="X455" s="6" t="s">
        <v>40</v>
      </c>
      <c r="Y455" s="6">
        <v>5</v>
      </c>
      <c r="Z455" s="5"/>
      <c r="AA455" s="6" t="s">
        <v>41</v>
      </c>
      <c r="AB455" s="6" t="s">
        <v>730</v>
      </c>
      <c r="AC455" s="5"/>
      <c r="AD455" s="6"/>
      <c r="AE455" s="5" t="s">
        <v>320</v>
      </c>
      <c r="AF455" s="5" t="s">
        <v>320</v>
      </c>
    </row>
    <row r="456" spans="1:33" ht="13.25" customHeight="1" x14ac:dyDescent="0.15">
      <c r="A456" s="6" t="s">
        <v>31</v>
      </c>
      <c r="B456" s="6" t="s">
        <v>30</v>
      </c>
      <c r="C456" s="6" t="s">
        <v>32</v>
      </c>
      <c r="D456" s="6" t="s">
        <v>33</v>
      </c>
      <c r="E456" s="6" t="s">
        <v>34</v>
      </c>
      <c r="F456" s="6" t="s">
        <v>35</v>
      </c>
      <c r="G456" s="6" t="s">
        <v>35</v>
      </c>
      <c r="H456" s="6" t="s">
        <v>80</v>
      </c>
      <c r="I456" s="5" t="str">
        <f t="shared" si="37"/>
        <v>2018-01-01</v>
      </c>
      <c r="J456" s="6" t="s">
        <v>36</v>
      </c>
      <c r="K456" s="5"/>
      <c r="L456" s="5"/>
      <c r="M456" s="5" t="s">
        <v>38</v>
      </c>
      <c r="N456" s="5">
        <v>17</v>
      </c>
      <c r="O456" s="5">
        <v>10</v>
      </c>
      <c r="P456" t="str">
        <f t="shared" si="38"/>
        <v>Em.17</v>
      </c>
      <c r="Q456" s="5" t="str">
        <f t="shared" si="39"/>
        <v>Em.17.10</v>
      </c>
      <c r="R456" s="6" t="s">
        <v>138</v>
      </c>
      <c r="S456" s="57">
        <v>1</v>
      </c>
      <c r="T456" s="5"/>
      <c r="U456" s="6" t="s">
        <v>784</v>
      </c>
      <c r="V456" s="114">
        <f t="shared" si="36"/>
        <v>1</v>
      </c>
      <c r="W456" s="6" t="s">
        <v>784</v>
      </c>
      <c r="X456" s="6" t="s">
        <v>40</v>
      </c>
      <c r="Y456" s="6">
        <v>5</v>
      </c>
      <c r="Z456" s="5"/>
      <c r="AA456" s="6" t="s">
        <v>41</v>
      </c>
      <c r="AB456" s="6" t="s">
        <v>730</v>
      </c>
      <c r="AC456" s="5"/>
      <c r="AD456" s="6"/>
      <c r="AE456" s="5" t="s">
        <v>320</v>
      </c>
      <c r="AF456" s="5" t="s">
        <v>320</v>
      </c>
    </row>
    <row r="457" spans="1:33" ht="13.25" customHeight="1" x14ac:dyDescent="0.15">
      <c r="A457" s="6" t="s">
        <v>31</v>
      </c>
      <c r="B457" s="6" t="s">
        <v>30</v>
      </c>
      <c r="C457" s="6" t="s">
        <v>32</v>
      </c>
      <c r="D457" s="6" t="s">
        <v>33</v>
      </c>
      <c r="E457" s="6" t="s">
        <v>34</v>
      </c>
      <c r="F457" s="6" t="s">
        <v>35</v>
      </c>
      <c r="G457" s="6" t="s">
        <v>35</v>
      </c>
      <c r="H457" s="6" t="s">
        <v>95</v>
      </c>
      <c r="I457" s="5" t="str">
        <f t="shared" si="37"/>
        <v>2018-01-01</v>
      </c>
      <c r="J457" s="6" t="s">
        <v>36</v>
      </c>
      <c r="K457" s="5"/>
      <c r="L457" s="5"/>
      <c r="M457" s="5" t="s">
        <v>38</v>
      </c>
      <c r="N457" s="5">
        <v>17</v>
      </c>
      <c r="O457" s="5">
        <v>10</v>
      </c>
      <c r="P457" t="str">
        <f t="shared" si="38"/>
        <v>Em.17</v>
      </c>
      <c r="Q457" s="5" t="str">
        <f t="shared" si="39"/>
        <v>Em.17.10</v>
      </c>
      <c r="R457" s="6" t="s">
        <v>139</v>
      </c>
      <c r="S457" s="57">
        <v>24</v>
      </c>
      <c r="T457" s="5"/>
      <c r="U457" s="6" t="s">
        <v>784</v>
      </c>
      <c r="V457" s="114">
        <f t="shared" si="36"/>
        <v>24</v>
      </c>
      <c r="W457" s="6" t="s">
        <v>784</v>
      </c>
      <c r="X457" s="6" t="s">
        <v>40</v>
      </c>
      <c r="Y457" s="6">
        <v>5</v>
      </c>
      <c r="Z457" s="5"/>
      <c r="AA457" s="6" t="s">
        <v>41</v>
      </c>
      <c r="AB457" s="6" t="s">
        <v>730</v>
      </c>
      <c r="AC457" s="5"/>
      <c r="AD457" s="6"/>
      <c r="AE457" s="5" t="s">
        <v>320</v>
      </c>
      <c r="AF457" s="5" t="s">
        <v>320</v>
      </c>
    </row>
    <row r="458" spans="1:33" ht="13.25" customHeight="1" x14ac:dyDescent="0.15">
      <c r="A458" s="6" t="s">
        <v>31</v>
      </c>
      <c r="B458" s="6" t="s">
        <v>30</v>
      </c>
      <c r="C458" s="6" t="s">
        <v>32</v>
      </c>
      <c r="D458" s="6" t="s">
        <v>33</v>
      </c>
      <c r="E458" s="6" t="s">
        <v>34</v>
      </c>
      <c r="F458" s="6" t="s">
        <v>35</v>
      </c>
      <c r="G458" s="6" t="s">
        <v>35</v>
      </c>
      <c r="H458" s="6" t="s">
        <v>71</v>
      </c>
      <c r="I458" s="5" t="str">
        <f t="shared" si="37"/>
        <v>2018-01-01</v>
      </c>
      <c r="J458" s="6" t="s">
        <v>36</v>
      </c>
      <c r="K458" s="5"/>
      <c r="L458" s="5"/>
      <c r="M458" s="5" t="s">
        <v>38</v>
      </c>
      <c r="N458" s="5">
        <v>17</v>
      </c>
      <c r="O458" s="5">
        <v>10</v>
      </c>
      <c r="P458" t="str">
        <f t="shared" si="38"/>
        <v>Em.17</v>
      </c>
      <c r="Q458" s="5" t="str">
        <f t="shared" si="39"/>
        <v>Em.17.10</v>
      </c>
      <c r="R458" s="6" t="s">
        <v>135</v>
      </c>
      <c r="S458" s="57">
        <v>29</v>
      </c>
      <c r="T458" s="5"/>
      <c r="U458" s="6" t="s">
        <v>784</v>
      </c>
      <c r="V458" s="114">
        <f t="shared" si="36"/>
        <v>29</v>
      </c>
      <c r="W458" s="6" t="s">
        <v>784</v>
      </c>
      <c r="X458" s="6" t="s">
        <v>40</v>
      </c>
      <c r="Y458" s="6">
        <v>5</v>
      </c>
      <c r="Z458" s="5"/>
      <c r="AA458" s="6" t="s">
        <v>41</v>
      </c>
      <c r="AB458" s="6" t="s">
        <v>730</v>
      </c>
      <c r="AC458" s="5"/>
      <c r="AD458" s="6"/>
      <c r="AE458" s="5" t="s">
        <v>320</v>
      </c>
      <c r="AF458" s="5" t="s">
        <v>320</v>
      </c>
    </row>
    <row r="459" spans="1:33" ht="13.25" customHeight="1" x14ac:dyDescent="0.15">
      <c r="A459" s="6" t="s">
        <v>31</v>
      </c>
      <c r="B459" s="6" t="s">
        <v>30</v>
      </c>
      <c r="C459" s="6" t="s">
        <v>32</v>
      </c>
      <c r="D459" s="6" t="s">
        <v>33</v>
      </c>
      <c r="E459" s="6" t="s">
        <v>34</v>
      </c>
      <c r="F459" s="6" t="s">
        <v>35</v>
      </c>
      <c r="G459" s="6" t="s">
        <v>35</v>
      </c>
      <c r="H459" s="6" t="s">
        <v>71</v>
      </c>
      <c r="I459" s="5" t="str">
        <f t="shared" si="37"/>
        <v>2018-01-01</v>
      </c>
      <c r="J459" s="6" t="s">
        <v>36</v>
      </c>
      <c r="K459" s="5"/>
      <c r="L459" s="5"/>
      <c r="M459" s="5" t="s">
        <v>38</v>
      </c>
      <c r="N459" s="5">
        <v>17</v>
      </c>
      <c r="O459" s="5">
        <v>11</v>
      </c>
      <c r="P459" t="str">
        <f t="shared" si="38"/>
        <v>Em.17</v>
      </c>
      <c r="Q459" s="5" t="str">
        <f t="shared" si="39"/>
        <v>Em.17.11</v>
      </c>
      <c r="R459" s="6" t="s">
        <v>153</v>
      </c>
      <c r="S459" s="57">
        <v>2</v>
      </c>
      <c r="T459" s="5"/>
      <c r="U459" s="6" t="s">
        <v>784</v>
      </c>
      <c r="V459" s="114">
        <f t="shared" si="36"/>
        <v>2</v>
      </c>
      <c r="W459" s="6" t="s">
        <v>784</v>
      </c>
      <c r="X459" s="6" t="s">
        <v>40</v>
      </c>
      <c r="Y459" s="6">
        <v>5</v>
      </c>
      <c r="Z459" s="5"/>
      <c r="AA459" s="6" t="s">
        <v>41</v>
      </c>
      <c r="AB459" s="6" t="s">
        <v>730</v>
      </c>
      <c r="AC459" s="5"/>
      <c r="AD459" s="6"/>
      <c r="AE459" s="5" t="s">
        <v>320</v>
      </c>
      <c r="AF459" s="5" t="s">
        <v>320</v>
      </c>
    </row>
    <row r="460" spans="1:33" ht="13.25" customHeight="1" x14ac:dyDescent="0.15">
      <c r="A460" s="6" t="s">
        <v>31</v>
      </c>
      <c r="B460" s="6" t="s">
        <v>30</v>
      </c>
      <c r="C460" s="6" t="s">
        <v>32</v>
      </c>
      <c r="D460" s="6" t="s">
        <v>33</v>
      </c>
      <c r="E460" s="6" t="s">
        <v>34</v>
      </c>
      <c r="F460" s="6" t="s">
        <v>35</v>
      </c>
      <c r="G460" s="6" t="s">
        <v>35</v>
      </c>
      <c r="H460" s="6" t="s">
        <v>76</v>
      </c>
      <c r="I460" s="5" t="str">
        <f t="shared" si="37"/>
        <v>2018-01-01</v>
      </c>
      <c r="J460" s="6" t="s">
        <v>36</v>
      </c>
      <c r="K460" s="5"/>
      <c r="L460" s="5"/>
      <c r="M460" s="5" t="s">
        <v>38</v>
      </c>
      <c r="N460" s="5">
        <v>17</v>
      </c>
      <c r="O460" s="5">
        <v>13</v>
      </c>
      <c r="P460" t="str">
        <f t="shared" si="38"/>
        <v>Em.17</v>
      </c>
      <c r="Q460" s="5" t="str">
        <f t="shared" si="39"/>
        <v>Em.17.13</v>
      </c>
      <c r="R460" s="6" t="s">
        <v>141</v>
      </c>
      <c r="S460" s="57">
        <v>1</v>
      </c>
      <c r="T460" s="5"/>
      <c r="U460" s="6" t="s">
        <v>784</v>
      </c>
      <c r="V460" s="114">
        <f t="shared" si="36"/>
        <v>1</v>
      </c>
      <c r="W460" s="6" t="s">
        <v>784</v>
      </c>
      <c r="X460" s="6" t="s">
        <v>40</v>
      </c>
      <c r="Y460" s="6">
        <v>5</v>
      </c>
      <c r="Z460" s="5"/>
      <c r="AA460" s="6" t="s">
        <v>41</v>
      </c>
      <c r="AB460" s="6" t="s">
        <v>730</v>
      </c>
      <c r="AC460" s="5"/>
      <c r="AD460" s="6"/>
      <c r="AE460" s="5" t="s">
        <v>320</v>
      </c>
      <c r="AF460" s="5" t="s">
        <v>320</v>
      </c>
    </row>
    <row r="461" spans="1:33" ht="13.25" customHeight="1" x14ac:dyDescent="0.15">
      <c r="A461" s="6" t="s">
        <v>31</v>
      </c>
      <c r="B461" s="6" t="s">
        <v>30</v>
      </c>
      <c r="C461" s="6" t="s">
        <v>32</v>
      </c>
      <c r="D461" s="6" t="s">
        <v>33</v>
      </c>
      <c r="E461" s="6" t="s">
        <v>34</v>
      </c>
      <c r="F461" s="6" t="s">
        <v>35</v>
      </c>
      <c r="G461" s="6" t="s">
        <v>35</v>
      </c>
      <c r="H461" s="6" t="s">
        <v>78</v>
      </c>
      <c r="I461" s="5" t="str">
        <f t="shared" si="37"/>
        <v>2018-01-01</v>
      </c>
      <c r="J461" s="6" t="s">
        <v>36</v>
      </c>
      <c r="K461" s="5"/>
      <c r="L461" s="5"/>
      <c r="M461" s="5" t="s">
        <v>38</v>
      </c>
      <c r="N461" s="5">
        <v>17</v>
      </c>
      <c r="O461" s="5">
        <v>13</v>
      </c>
      <c r="P461" t="str">
        <f t="shared" si="38"/>
        <v>Em.17</v>
      </c>
      <c r="Q461" s="5" t="str">
        <f t="shared" si="39"/>
        <v>Em.17.13</v>
      </c>
      <c r="R461" s="6" t="s">
        <v>142</v>
      </c>
      <c r="S461" s="57">
        <v>0</v>
      </c>
      <c r="T461" s="5"/>
      <c r="U461" s="6" t="s">
        <v>784</v>
      </c>
      <c r="V461" s="114">
        <f t="shared" si="36"/>
        <v>0</v>
      </c>
      <c r="W461" s="6" t="s">
        <v>784</v>
      </c>
      <c r="X461" s="6" t="s">
        <v>40</v>
      </c>
      <c r="Y461" s="6">
        <v>5</v>
      </c>
      <c r="Z461" s="5"/>
      <c r="AA461" s="6" t="s">
        <v>41</v>
      </c>
      <c r="AB461" s="6" t="s">
        <v>730</v>
      </c>
      <c r="AC461" s="5"/>
      <c r="AD461" s="6"/>
      <c r="AE461" s="5" t="s">
        <v>320</v>
      </c>
      <c r="AF461" s="5" t="s">
        <v>320</v>
      </c>
    </row>
    <row r="462" spans="1:33" ht="13.25" customHeight="1" x14ac:dyDescent="0.15">
      <c r="A462" s="6" t="s">
        <v>31</v>
      </c>
      <c r="B462" s="6" t="s">
        <v>30</v>
      </c>
      <c r="C462" s="6" t="s">
        <v>32</v>
      </c>
      <c r="D462" s="6" t="s">
        <v>33</v>
      </c>
      <c r="E462" s="6" t="s">
        <v>34</v>
      </c>
      <c r="F462" s="6" t="s">
        <v>35</v>
      </c>
      <c r="G462" s="6" t="s">
        <v>35</v>
      </c>
      <c r="H462" s="6" t="s">
        <v>80</v>
      </c>
      <c r="I462" s="5" t="str">
        <f t="shared" si="37"/>
        <v>2018-01-01</v>
      </c>
      <c r="J462" s="6" t="s">
        <v>36</v>
      </c>
      <c r="K462" s="5"/>
      <c r="L462" s="5"/>
      <c r="M462" s="5" t="s">
        <v>38</v>
      </c>
      <c r="N462" s="5">
        <v>17</v>
      </c>
      <c r="O462" s="5">
        <v>13</v>
      </c>
      <c r="P462" t="str">
        <f t="shared" si="38"/>
        <v>Em.17</v>
      </c>
      <c r="Q462" s="5" t="str">
        <f t="shared" si="39"/>
        <v>Em.17.13</v>
      </c>
      <c r="R462" s="6" t="s">
        <v>143</v>
      </c>
      <c r="S462" s="57">
        <v>0</v>
      </c>
      <c r="T462" s="5"/>
      <c r="U462" s="6" t="s">
        <v>784</v>
      </c>
      <c r="V462" s="114">
        <f t="shared" si="36"/>
        <v>0</v>
      </c>
      <c r="W462" s="6" t="s">
        <v>784</v>
      </c>
      <c r="X462" s="6" t="s">
        <v>40</v>
      </c>
      <c r="Y462" s="6">
        <v>5</v>
      </c>
      <c r="Z462" s="5"/>
      <c r="AA462" s="6" t="s">
        <v>41</v>
      </c>
      <c r="AB462" s="6" t="s">
        <v>730</v>
      </c>
      <c r="AC462" s="5"/>
      <c r="AD462" s="6"/>
      <c r="AE462" s="5" t="s">
        <v>320</v>
      </c>
      <c r="AF462" s="5" t="s">
        <v>320</v>
      </c>
    </row>
    <row r="463" spans="1:33" ht="13.25" customHeight="1" x14ac:dyDescent="0.15">
      <c r="A463" s="6" t="s">
        <v>31</v>
      </c>
      <c r="B463" s="6" t="s">
        <v>30</v>
      </c>
      <c r="C463" s="6" t="s">
        <v>32</v>
      </c>
      <c r="D463" s="6" t="s">
        <v>33</v>
      </c>
      <c r="E463" s="6" t="s">
        <v>34</v>
      </c>
      <c r="F463" s="6" t="s">
        <v>35</v>
      </c>
      <c r="G463" s="6" t="s">
        <v>35</v>
      </c>
      <c r="H463" s="6" t="s">
        <v>95</v>
      </c>
      <c r="I463" s="5" t="str">
        <f t="shared" si="37"/>
        <v>2018-01-01</v>
      </c>
      <c r="J463" s="6" t="s">
        <v>36</v>
      </c>
      <c r="K463" s="5"/>
      <c r="L463" s="5"/>
      <c r="M463" s="5" t="s">
        <v>38</v>
      </c>
      <c r="N463" s="5">
        <v>17</v>
      </c>
      <c r="O463" s="5">
        <v>13</v>
      </c>
      <c r="P463" t="str">
        <f t="shared" si="38"/>
        <v>Em.17</v>
      </c>
      <c r="Q463" s="5" t="str">
        <f t="shared" si="39"/>
        <v>Em.17.13</v>
      </c>
      <c r="R463" s="6" t="s">
        <v>144</v>
      </c>
      <c r="S463" s="57">
        <v>1</v>
      </c>
      <c r="T463" s="5"/>
      <c r="U463" s="6" t="s">
        <v>784</v>
      </c>
      <c r="V463" s="114">
        <f t="shared" si="36"/>
        <v>1</v>
      </c>
      <c r="W463" s="6" t="s">
        <v>784</v>
      </c>
      <c r="X463" s="6" t="s">
        <v>40</v>
      </c>
      <c r="Y463" s="6">
        <v>5</v>
      </c>
      <c r="Z463" s="5"/>
      <c r="AA463" s="6" t="s">
        <v>41</v>
      </c>
      <c r="AB463" s="6" t="s">
        <v>730</v>
      </c>
      <c r="AC463" s="5"/>
      <c r="AD463" s="6"/>
      <c r="AE463" s="5" t="s">
        <v>320</v>
      </c>
      <c r="AF463" s="5" t="s">
        <v>320</v>
      </c>
    </row>
    <row r="464" spans="1:33" ht="13.25" customHeight="1" x14ac:dyDescent="0.15">
      <c r="A464" s="6" t="s">
        <v>31</v>
      </c>
      <c r="B464" s="6" t="s">
        <v>30</v>
      </c>
      <c r="C464" s="6" t="s">
        <v>32</v>
      </c>
      <c r="D464" s="6" t="s">
        <v>33</v>
      </c>
      <c r="E464" s="6" t="s">
        <v>34</v>
      </c>
      <c r="F464" s="6" t="s">
        <v>35</v>
      </c>
      <c r="G464" s="6" t="s">
        <v>35</v>
      </c>
      <c r="H464" s="6" t="s">
        <v>71</v>
      </c>
      <c r="I464" s="5" t="str">
        <f t="shared" si="37"/>
        <v>2018-01-01</v>
      </c>
      <c r="J464" s="6" t="s">
        <v>36</v>
      </c>
      <c r="K464" s="5"/>
      <c r="L464" s="5"/>
      <c r="M464" s="5" t="s">
        <v>38</v>
      </c>
      <c r="N464" s="5">
        <v>17</v>
      </c>
      <c r="O464" s="5">
        <v>13</v>
      </c>
      <c r="P464" t="str">
        <f t="shared" si="38"/>
        <v>Em.17</v>
      </c>
      <c r="Q464" s="5" t="str">
        <f t="shared" si="39"/>
        <v>Em.17.13</v>
      </c>
      <c r="R464" s="6" t="s">
        <v>140</v>
      </c>
      <c r="S464" s="57">
        <v>2</v>
      </c>
      <c r="T464" s="5"/>
      <c r="U464" s="6" t="s">
        <v>784</v>
      </c>
      <c r="V464" s="114">
        <f t="shared" si="36"/>
        <v>2</v>
      </c>
      <c r="W464" s="6" t="s">
        <v>784</v>
      </c>
      <c r="X464" s="6" t="s">
        <v>40</v>
      </c>
      <c r="Y464" s="6">
        <v>5</v>
      </c>
      <c r="Z464" s="5"/>
      <c r="AA464" s="6" t="s">
        <v>41</v>
      </c>
      <c r="AB464" s="6" t="s">
        <v>730</v>
      </c>
      <c r="AC464" s="5"/>
      <c r="AD464" s="6"/>
      <c r="AE464" s="5" t="s">
        <v>320</v>
      </c>
      <c r="AF464" s="5" t="s">
        <v>320</v>
      </c>
    </row>
    <row r="465" spans="1:33" ht="13.25" customHeight="1" x14ac:dyDescent="0.15">
      <c r="A465" s="6" t="s">
        <v>31</v>
      </c>
      <c r="B465" s="6" t="s">
        <v>30</v>
      </c>
      <c r="C465" s="6" t="s">
        <v>32</v>
      </c>
      <c r="D465" s="6" t="s">
        <v>33</v>
      </c>
      <c r="E465" s="6" t="s">
        <v>34</v>
      </c>
      <c r="F465" s="6" t="s">
        <v>35</v>
      </c>
      <c r="G465" s="6" t="s">
        <v>35</v>
      </c>
      <c r="H465" s="6" t="s">
        <v>76</v>
      </c>
      <c r="I465" s="5" t="str">
        <f t="shared" si="37"/>
        <v>2018-01-01</v>
      </c>
      <c r="J465" s="6" t="s">
        <v>36</v>
      </c>
      <c r="K465" s="5"/>
      <c r="L465" s="5"/>
      <c r="M465" s="5" t="s">
        <v>38</v>
      </c>
      <c r="N465" s="5">
        <v>17</v>
      </c>
      <c r="O465" s="5">
        <v>14</v>
      </c>
      <c r="P465" t="str">
        <f t="shared" si="38"/>
        <v>Em.17</v>
      </c>
      <c r="Q465" s="5" t="str">
        <f t="shared" si="39"/>
        <v>Em.17.14</v>
      </c>
      <c r="R465" s="6" t="s">
        <v>148</v>
      </c>
      <c r="S465" s="57">
        <v>0</v>
      </c>
      <c r="T465" s="5"/>
      <c r="U465" s="6" t="s">
        <v>784</v>
      </c>
      <c r="V465" s="114">
        <f t="shared" si="36"/>
        <v>0</v>
      </c>
      <c r="W465" s="6" t="s">
        <v>784</v>
      </c>
      <c r="X465" s="6" t="s">
        <v>40</v>
      </c>
      <c r="Y465" s="6">
        <v>5</v>
      </c>
      <c r="Z465" s="5"/>
      <c r="AA465" s="6" t="s">
        <v>41</v>
      </c>
      <c r="AB465" s="6" t="s">
        <v>730</v>
      </c>
      <c r="AC465" s="5"/>
      <c r="AD465" s="6"/>
      <c r="AE465" s="5" t="s">
        <v>320</v>
      </c>
      <c r="AF465" s="5" t="s">
        <v>320</v>
      </c>
    </row>
    <row r="466" spans="1:33" ht="13.25" customHeight="1" x14ac:dyDescent="0.15">
      <c r="A466" s="6" t="s">
        <v>31</v>
      </c>
      <c r="B466" s="6" t="s">
        <v>30</v>
      </c>
      <c r="C466" s="6" t="s">
        <v>32</v>
      </c>
      <c r="D466" s="6" t="s">
        <v>33</v>
      </c>
      <c r="E466" s="6" t="s">
        <v>34</v>
      </c>
      <c r="F466" s="6" t="s">
        <v>35</v>
      </c>
      <c r="G466" s="6" t="s">
        <v>35</v>
      </c>
      <c r="H466" s="6" t="s">
        <v>78</v>
      </c>
      <c r="I466" s="5" t="str">
        <f t="shared" si="37"/>
        <v>2018-01-01</v>
      </c>
      <c r="J466" s="6" t="s">
        <v>36</v>
      </c>
      <c r="K466" s="5"/>
      <c r="L466" s="5"/>
      <c r="M466" s="5" t="s">
        <v>38</v>
      </c>
      <c r="N466" s="5">
        <v>17</v>
      </c>
      <c r="O466" s="5">
        <v>14</v>
      </c>
      <c r="P466" t="str">
        <f t="shared" si="38"/>
        <v>Em.17</v>
      </c>
      <c r="Q466" s="5" t="str">
        <f t="shared" si="39"/>
        <v>Em.17.14</v>
      </c>
      <c r="R466" s="6" t="s">
        <v>149</v>
      </c>
      <c r="S466" s="57">
        <v>0</v>
      </c>
      <c r="T466" s="5"/>
      <c r="U466" s="6" t="s">
        <v>784</v>
      </c>
      <c r="V466" s="114">
        <f t="shared" si="36"/>
        <v>0</v>
      </c>
      <c r="W466" s="6" t="s">
        <v>784</v>
      </c>
      <c r="X466" s="6" t="s">
        <v>40</v>
      </c>
      <c r="Y466" s="6">
        <v>5</v>
      </c>
      <c r="Z466" s="5"/>
      <c r="AA466" s="6" t="s">
        <v>41</v>
      </c>
      <c r="AB466" s="6" t="s">
        <v>730</v>
      </c>
      <c r="AC466" s="5"/>
      <c r="AD466" s="6"/>
      <c r="AE466" s="5" t="s">
        <v>320</v>
      </c>
      <c r="AF466" s="5" t="s">
        <v>320</v>
      </c>
    </row>
    <row r="467" spans="1:33" ht="13.25" customHeight="1" x14ac:dyDescent="0.15">
      <c r="A467" s="6" t="s">
        <v>31</v>
      </c>
      <c r="B467" s="6" t="s">
        <v>30</v>
      </c>
      <c r="C467" s="6" t="s">
        <v>32</v>
      </c>
      <c r="D467" s="6" t="s">
        <v>33</v>
      </c>
      <c r="E467" s="6" t="s">
        <v>34</v>
      </c>
      <c r="F467" s="6" t="s">
        <v>35</v>
      </c>
      <c r="G467" s="6" t="s">
        <v>35</v>
      </c>
      <c r="H467" s="6" t="s">
        <v>80</v>
      </c>
      <c r="I467" s="5" t="str">
        <f t="shared" si="37"/>
        <v>2018-01-01</v>
      </c>
      <c r="J467" s="6" t="s">
        <v>36</v>
      </c>
      <c r="K467" s="5"/>
      <c r="L467" s="5"/>
      <c r="M467" s="5" t="s">
        <v>38</v>
      </c>
      <c r="N467" s="5">
        <v>17</v>
      </c>
      <c r="O467" s="5">
        <v>14</v>
      </c>
      <c r="P467" t="str">
        <f t="shared" si="38"/>
        <v>Em.17</v>
      </c>
      <c r="Q467" s="5" t="str">
        <f t="shared" si="39"/>
        <v>Em.17.14</v>
      </c>
      <c r="R467" s="6" t="s">
        <v>150</v>
      </c>
      <c r="S467" s="57">
        <v>0</v>
      </c>
      <c r="T467" s="5"/>
      <c r="U467" s="6" t="s">
        <v>784</v>
      </c>
      <c r="V467" s="114">
        <f t="shared" si="36"/>
        <v>0</v>
      </c>
      <c r="W467" s="6" t="s">
        <v>784</v>
      </c>
      <c r="X467" s="6" t="s">
        <v>40</v>
      </c>
      <c r="Y467" s="6">
        <v>5</v>
      </c>
      <c r="Z467" s="5"/>
      <c r="AA467" s="6" t="s">
        <v>41</v>
      </c>
      <c r="AB467" s="6" t="s">
        <v>730</v>
      </c>
      <c r="AC467" s="5"/>
      <c r="AD467" s="6"/>
      <c r="AE467" s="5" t="s">
        <v>320</v>
      </c>
      <c r="AF467" s="5" t="s">
        <v>320</v>
      </c>
    </row>
    <row r="468" spans="1:33" ht="13.25" customHeight="1" x14ac:dyDescent="0.15">
      <c r="A468" s="6" t="s">
        <v>31</v>
      </c>
      <c r="B468" s="6" t="s">
        <v>30</v>
      </c>
      <c r="C468" s="6" t="s">
        <v>32</v>
      </c>
      <c r="D468" s="6" t="s">
        <v>33</v>
      </c>
      <c r="E468" s="6" t="s">
        <v>34</v>
      </c>
      <c r="F468" s="6" t="s">
        <v>35</v>
      </c>
      <c r="G468" s="6" t="s">
        <v>35</v>
      </c>
      <c r="H468" s="6" t="s">
        <v>95</v>
      </c>
      <c r="I468" s="5" t="str">
        <f t="shared" si="37"/>
        <v>2018-01-01</v>
      </c>
      <c r="J468" s="6" t="s">
        <v>36</v>
      </c>
      <c r="K468" s="5"/>
      <c r="L468" s="5"/>
      <c r="M468" s="5" t="s">
        <v>38</v>
      </c>
      <c r="N468" s="5">
        <v>17</v>
      </c>
      <c r="O468" s="5">
        <v>14</v>
      </c>
      <c r="P468" t="str">
        <f t="shared" si="38"/>
        <v>Em.17</v>
      </c>
      <c r="Q468" s="5" t="str">
        <f t="shared" si="39"/>
        <v>Em.17.14</v>
      </c>
      <c r="R468" s="6" t="s">
        <v>151</v>
      </c>
      <c r="S468" s="57">
        <v>10</v>
      </c>
      <c r="T468" s="5"/>
      <c r="U468" s="6" t="s">
        <v>784</v>
      </c>
      <c r="V468" s="114">
        <f t="shared" si="36"/>
        <v>10</v>
      </c>
      <c r="W468" s="6" t="s">
        <v>784</v>
      </c>
      <c r="X468" s="6" t="s">
        <v>40</v>
      </c>
      <c r="Y468" s="6">
        <v>5</v>
      </c>
      <c r="Z468" s="5"/>
      <c r="AA468" s="6" t="s">
        <v>41</v>
      </c>
      <c r="AB468" s="6" t="s">
        <v>730</v>
      </c>
      <c r="AC468" s="5"/>
      <c r="AD468" s="6"/>
      <c r="AE468" s="5" t="s">
        <v>320</v>
      </c>
      <c r="AF468" s="5" t="s">
        <v>320</v>
      </c>
    </row>
    <row r="469" spans="1:33" ht="13.25" customHeight="1" x14ac:dyDescent="0.15">
      <c r="A469" s="6" t="s">
        <v>31</v>
      </c>
      <c r="B469" s="6" t="s">
        <v>30</v>
      </c>
      <c r="C469" s="6" t="s">
        <v>32</v>
      </c>
      <c r="D469" s="6" t="s">
        <v>33</v>
      </c>
      <c r="E469" s="6" t="s">
        <v>34</v>
      </c>
      <c r="F469" s="6" t="s">
        <v>35</v>
      </c>
      <c r="G469" s="6" t="s">
        <v>35</v>
      </c>
      <c r="H469" s="6" t="s">
        <v>71</v>
      </c>
      <c r="I469" s="5" t="str">
        <f t="shared" si="37"/>
        <v>2018-01-01</v>
      </c>
      <c r="J469" s="6" t="s">
        <v>36</v>
      </c>
      <c r="K469" s="5"/>
      <c r="L469" s="5"/>
      <c r="M469" s="5" t="s">
        <v>38</v>
      </c>
      <c r="N469" s="5">
        <v>17</v>
      </c>
      <c r="O469" s="5">
        <v>14</v>
      </c>
      <c r="P469" t="str">
        <f t="shared" si="38"/>
        <v>Em.17</v>
      </c>
      <c r="Q469" s="5" t="str">
        <f t="shared" si="39"/>
        <v>Em.17.14</v>
      </c>
      <c r="R469" s="6" t="s">
        <v>147</v>
      </c>
      <c r="S469" s="57">
        <v>11</v>
      </c>
      <c r="T469" s="5"/>
      <c r="U469" s="6" t="s">
        <v>784</v>
      </c>
      <c r="V469" s="114">
        <f t="shared" si="36"/>
        <v>11</v>
      </c>
      <c r="W469" s="6" t="s">
        <v>784</v>
      </c>
      <c r="X469" s="6" t="s">
        <v>40</v>
      </c>
      <c r="Y469" s="6">
        <v>5</v>
      </c>
      <c r="Z469" s="5"/>
      <c r="AA469" s="6" t="s">
        <v>41</v>
      </c>
      <c r="AB469" s="6" t="s">
        <v>730</v>
      </c>
      <c r="AC469" s="5"/>
      <c r="AD469" s="6"/>
      <c r="AE469" s="5" t="s">
        <v>320</v>
      </c>
      <c r="AF469" s="5" t="s">
        <v>320</v>
      </c>
    </row>
    <row r="470" spans="1:33" ht="13.25" customHeight="1" x14ac:dyDescent="0.15">
      <c r="A470" s="6" t="s">
        <v>31</v>
      </c>
      <c r="B470" s="6" t="s">
        <v>30</v>
      </c>
      <c r="C470" s="6" t="s">
        <v>32</v>
      </c>
      <c r="D470" s="6" t="s">
        <v>33</v>
      </c>
      <c r="E470" s="6" t="s">
        <v>34</v>
      </c>
      <c r="F470" s="6" t="s">
        <v>35</v>
      </c>
      <c r="G470" s="6" t="s">
        <v>35</v>
      </c>
      <c r="H470" s="6" t="s">
        <v>71</v>
      </c>
      <c r="I470" s="5" t="str">
        <f t="shared" si="37"/>
        <v>2018-01-01</v>
      </c>
      <c r="J470" s="6" t="s">
        <v>36</v>
      </c>
      <c r="K470" s="5"/>
      <c r="L470" s="5"/>
      <c r="M470" s="5" t="s">
        <v>38</v>
      </c>
      <c r="N470" s="5">
        <v>17</v>
      </c>
      <c r="O470" s="5">
        <v>2</v>
      </c>
      <c r="P470" t="str">
        <f t="shared" si="38"/>
        <v>Em.17</v>
      </c>
      <c r="Q470" s="5" t="str">
        <f t="shared" si="39"/>
        <v>Em.17.2</v>
      </c>
      <c r="R470" s="6" t="s">
        <v>157</v>
      </c>
      <c r="S470" s="57">
        <v>1116</v>
      </c>
      <c r="T470" s="5"/>
      <c r="U470" s="6" t="s">
        <v>784</v>
      </c>
      <c r="V470" s="114">
        <f t="shared" si="36"/>
        <v>1116</v>
      </c>
      <c r="W470" s="6" t="s">
        <v>784</v>
      </c>
      <c r="X470" s="6" t="s">
        <v>40</v>
      </c>
      <c r="Y470" s="6">
        <v>5</v>
      </c>
      <c r="Z470" s="5"/>
      <c r="AA470" s="6" t="s">
        <v>41</v>
      </c>
      <c r="AB470" s="6" t="s">
        <v>730</v>
      </c>
      <c r="AC470" s="5"/>
      <c r="AD470" s="6"/>
      <c r="AE470" s="5" t="s">
        <v>320</v>
      </c>
      <c r="AF470" s="5" t="s">
        <v>320</v>
      </c>
    </row>
    <row r="471" spans="1:33" ht="13.25" customHeight="1" x14ac:dyDescent="0.15">
      <c r="A471" s="6" t="s">
        <v>31</v>
      </c>
      <c r="B471" s="6" t="s">
        <v>30</v>
      </c>
      <c r="C471" s="6" t="s">
        <v>32</v>
      </c>
      <c r="D471" s="6" t="s">
        <v>33</v>
      </c>
      <c r="E471" s="6" t="s">
        <v>34</v>
      </c>
      <c r="F471" s="6" t="s">
        <v>35</v>
      </c>
      <c r="G471" s="6" t="s">
        <v>35</v>
      </c>
      <c r="H471" s="6" t="s">
        <v>76</v>
      </c>
      <c r="I471" s="5" t="str">
        <f t="shared" si="37"/>
        <v>2018-01-01</v>
      </c>
      <c r="J471" s="6" t="s">
        <v>36</v>
      </c>
      <c r="K471" s="5"/>
      <c r="L471" s="5"/>
      <c r="M471" s="5" t="s">
        <v>38</v>
      </c>
      <c r="N471" s="5">
        <v>3</v>
      </c>
      <c r="O471" s="5">
        <v>1</v>
      </c>
      <c r="P471" t="str">
        <f t="shared" si="38"/>
        <v>Em.3</v>
      </c>
      <c r="Q471" s="5" t="str">
        <f t="shared" si="39"/>
        <v>Em.3.1</v>
      </c>
      <c r="R471" s="6" t="s">
        <v>92</v>
      </c>
      <c r="S471" s="57">
        <v>4885</v>
      </c>
      <c r="T471" s="5"/>
      <c r="U471" s="6" t="s">
        <v>784</v>
      </c>
      <c r="V471" s="113">
        <f t="shared" si="36"/>
        <v>4885</v>
      </c>
      <c r="W471" s="6" t="s">
        <v>784</v>
      </c>
      <c r="X471" s="6" t="s">
        <v>40</v>
      </c>
      <c r="Y471" s="6">
        <v>4</v>
      </c>
      <c r="Z471" s="5"/>
      <c r="AA471" s="6" t="s">
        <v>41</v>
      </c>
      <c r="AB471" s="6" t="s">
        <v>730</v>
      </c>
      <c r="AC471" s="5"/>
      <c r="AD471" s="6"/>
      <c r="AE471" s="5" t="s">
        <v>655</v>
      </c>
      <c r="AF471" s="5" t="s">
        <v>320</v>
      </c>
    </row>
    <row r="472" spans="1:33" ht="13.25" customHeight="1" x14ac:dyDescent="0.15">
      <c r="A472" s="6" t="s">
        <v>31</v>
      </c>
      <c r="B472" s="6" t="s">
        <v>30</v>
      </c>
      <c r="C472" s="6" t="s">
        <v>32</v>
      </c>
      <c r="D472" s="6" t="s">
        <v>33</v>
      </c>
      <c r="E472" s="6" t="s">
        <v>34</v>
      </c>
      <c r="F472" s="6" t="s">
        <v>35</v>
      </c>
      <c r="G472" s="6" t="s">
        <v>35</v>
      </c>
      <c r="H472" s="6" t="s">
        <v>78</v>
      </c>
      <c r="I472" s="5" t="str">
        <f t="shared" si="37"/>
        <v>2018-01-01</v>
      </c>
      <c r="J472" s="6" t="s">
        <v>36</v>
      </c>
      <c r="K472" s="5"/>
      <c r="L472" s="5"/>
      <c r="M472" s="5" t="s">
        <v>38</v>
      </c>
      <c r="N472" s="5">
        <v>3</v>
      </c>
      <c r="O472" s="5">
        <v>1</v>
      </c>
      <c r="P472" t="str">
        <f t="shared" si="38"/>
        <v>Em.3</v>
      </c>
      <c r="Q472" s="5" t="str">
        <f t="shared" si="39"/>
        <v>Em.3.1</v>
      </c>
      <c r="R472" s="6" t="s">
        <v>93</v>
      </c>
      <c r="S472" s="57">
        <v>41842</v>
      </c>
      <c r="T472" s="5"/>
      <c r="U472" s="6" t="s">
        <v>784</v>
      </c>
      <c r="V472" s="113">
        <f t="shared" si="36"/>
        <v>41842</v>
      </c>
      <c r="W472" s="6" t="s">
        <v>784</v>
      </c>
      <c r="X472" s="6" t="s">
        <v>40</v>
      </c>
      <c r="Y472" s="6">
        <v>4</v>
      </c>
      <c r="Z472" s="5"/>
      <c r="AA472" s="6" t="s">
        <v>41</v>
      </c>
      <c r="AB472" s="6" t="s">
        <v>730</v>
      </c>
      <c r="AC472" s="5"/>
      <c r="AD472" s="6"/>
      <c r="AE472" s="5" t="s">
        <v>655</v>
      </c>
      <c r="AF472" s="5" t="s">
        <v>320</v>
      </c>
    </row>
    <row r="473" spans="1:33" ht="13.25" customHeight="1" x14ac:dyDescent="0.15">
      <c r="A473" s="6" t="s">
        <v>31</v>
      </c>
      <c r="B473" s="6" t="s">
        <v>30</v>
      </c>
      <c r="C473" s="6" t="s">
        <v>32</v>
      </c>
      <c r="D473" s="6" t="s">
        <v>33</v>
      </c>
      <c r="E473" s="6" t="s">
        <v>34</v>
      </c>
      <c r="F473" s="6" t="s">
        <v>35</v>
      </c>
      <c r="G473" s="6" t="s">
        <v>35</v>
      </c>
      <c r="H473" s="6" t="s">
        <v>80</v>
      </c>
      <c r="I473" s="5" t="str">
        <f t="shared" si="37"/>
        <v>2018-01-01</v>
      </c>
      <c r="J473" s="6" t="s">
        <v>36</v>
      </c>
      <c r="K473" s="5"/>
      <c r="L473" s="5"/>
      <c r="M473" s="5" t="s">
        <v>38</v>
      </c>
      <c r="N473" s="5">
        <v>3</v>
      </c>
      <c r="O473" s="5">
        <v>1</v>
      </c>
      <c r="P473" t="str">
        <f t="shared" si="38"/>
        <v>Em.3</v>
      </c>
      <c r="Q473" s="5" t="str">
        <f t="shared" si="39"/>
        <v>Em.3.1</v>
      </c>
      <c r="R473" s="6" t="s">
        <v>94</v>
      </c>
      <c r="S473" s="57">
        <v>3553</v>
      </c>
      <c r="T473" s="5"/>
      <c r="U473" s="6" t="s">
        <v>784</v>
      </c>
      <c r="V473" s="113">
        <f t="shared" si="36"/>
        <v>3553</v>
      </c>
      <c r="W473" s="6" t="s">
        <v>784</v>
      </c>
      <c r="X473" s="6" t="s">
        <v>40</v>
      </c>
      <c r="Y473" s="6">
        <v>4</v>
      </c>
      <c r="Z473" s="5"/>
      <c r="AA473" s="6" t="s">
        <v>41</v>
      </c>
      <c r="AB473" s="6" t="s">
        <v>730</v>
      </c>
      <c r="AC473" s="5"/>
      <c r="AD473" s="6"/>
      <c r="AE473" s="5" t="s">
        <v>655</v>
      </c>
      <c r="AF473" s="5" t="s">
        <v>320</v>
      </c>
    </row>
    <row r="474" spans="1:33" ht="13.25" customHeight="1" x14ac:dyDescent="0.15">
      <c r="A474" s="6" t="s">
        <v>31</v>
      </c>
      <c r="B474" s="6" t="s">
        <v>30</v>
      </c>
      <c r="C474" s="6" t="s">
        <v>32</v>
      </c>
      <c r="D474" s="6" t="s">
        <v>33</v>
      </c>
      <c r="E474" s="6" t="s">
        <v>34</v>
      </c>
      <c r="F474" s="6" t="s">
        <v>35</v>
      </c>
      <c r="G474" s="6" t="s">
        <v>35</v>
      </c>
      <c r="H474" s="6" t="s">
        <v>95</v>
      </c>
      <c r="I474" s="5" t="str">
        <f t="shared" si="37"/>
        <v>2018-01-01</v>
      </c>
      <c r="J474" s="6" t="s">
        <v>36</v>
      </c>
      <c r="K474" s="5"/>
      <c r="L474" s="5"/>
      <c r="M474" s="5" t="s">
        <v>38</v>
      </c>
      <c r="N474" s="5">
        <v>3</v>
      </c>
      <c r="O474" s="5">
        <v>1</v>
      </c>
      <c r="P474" t="str">
        <f t="shared" si="38"/>
        <v>Em.3</v>
      </c>
      <c r="Q474" s="5" t="str">
        <f t="shared" si="39"/>
        <v>Em.3.1</v>
      </c>
      <c r="R474" s="6" t="s">
        <v>96</v>
      </c>
      <c r="S474" s="57">
        <v>40443</v>
      </c>
      <c r="T474" s="5"/>
      <c r="U474" s="6" t="s">
        <v>784</v>
      </c>
      <c r="V474" s="113">
        <f t="shared" si="36"/>
        <v>40443</v>
      </c>
      <c r="W474" s="6" t="s">
        <v>784</v>
      </c>
      <c r="X474" s="6" t="s">
        <v>40</v>
      </c>
      <c r="Y474" s="6">
        <v>4</v>
      </c>
      <c r="Z474" s="5"/>
      <c r="AA474" s="6" t="s">
        <v>41</v>
      </c>
      <c r="AB474" s="6" t="s">
        <v>730</v>
      </c>
      <c r="AC474" s="5"/>
      <c r="AD474" s="6"/>
      <c r="AE474" s="5" t="s">
        <v>655</v>
      </c>
      <c r="AF474" s="5" t="s">
        <v>320</v>
      </c>
    </row>
    <row r="475" spans="1:33" ht="13.25" customHeight="1" x14ac:dyDescent="0.15">
      <c r="A475" s="6" t="s">
        <v>31</v>
      </c>
      <c r="B475" s="6" t="s">
        <v>30</v>
      </c>
      <c r="C475" s="6" t="s">
        <v>32</v>
      </c>
      <c r="D475" s="6" t="s">
        <v>33</v>
      </c>
      <c r="E475" s="6" t="s">
        <v>34</v>
      </c>
      <c r="F475" s="6" t="s">
        <v>35</v>
      </c>
      <c r="G475" s="6" t="s">
        <v>35</v>
      </c>
      <c r="H475" s="6" t="s">
        <v>71</v>
      </c>
      <c r="I475" s="5" t="str">
        <f t="shared" si="37"/>
        <v>2018-01-01</v>
      </c>
      <c r="J475" s="6" t="s">
        <v>36</v>
      </c>
      <c r="K475" s="5"/>
      <c r="L475" s="5"/>
      <c r="M475" s="5" t="s">
        <v>38</v>
      </c>
      <c r="N475" s="5">
        <v>4</v>
      </c>
      <c r="O475" s="5">
        <v>10</v>
      </c>
      <c r="P475" t="str">
        <f t="shared" si="38"/>
        <v>Em.4</v>
      </c>
      <c r="Q475" s="5" t="str">
        <f t="shared" si="39"/>
        <v>Em.4.10</v>
      </c>
      <c r="R475" s="6" t="s">
        <v>87</v>
      </c>
      <c r="S475" s="57">
        <v>17315</v>
      </c>
      <c r="T475" s="5"/>
      <c r="U475" s="6" t="s">
        <v>784</v>
      </c>
      <c r="V475" s="113">
        <f t="shared" ref="V475:V507" si="40">S475</f>
        <v>17315</v>
      </c>
      <c r="W475" s="6" t="s">
        <v>784</v>
      </c>
      <c r="X475" s="6" t="s">
        <v>40</v>
      </c>
      <c r="Y475" s="6">
        <v>4</v>
      </c>
      <c r="Z475" s="5"/>
      <c r="AA475" s="6" t="s">
        <v>41</v>
      </c>
      <c r="AB475" s="6" t="s">
        <v>730</v>
      </c>
      <c r="AC475" s="5"/>
      <c r="AD475" s="6"/>
      <c r="AE475" s="5" t="s">
        <v>320</v>
      </c>
      <c r="AF475" s="5" t="s">
        <v>320</v>
      </c>
    </row>
    <row r="476" spans="1:33" ht="13.25" customHeight="1" x14ac:dyDescent="0.15">
      <c r="A476" s="6" t="s">
        <v>31</v>
      </c>
      <c r="B476" s="6" t="s">
        <v>30</v>
      </c>
      <c r="C476" s="6" t="s">
        <v>32</v>
      </c>
      <c r="D476" s="6" t="s">
        <v>33</v>
      </c>
      <c r="E476" s="6" t="s">
        <v>34</v>
      </c>
      <c r="F476" s="6" t="s">
        <v>35</v>
      </c>
      <c r="G476" s="6" t="s">
        <v>35</v>
      </c>
      <c r="H476" s="6" t="s">
        <v>71</v>
      </c>
      <c r="I476" s="5" t="str">
        <f t="shared" si="37"/>
        <v>2018-01-01</v>
      </c>
      <c r="J476" s="6" t="s">
        <v>36</v>
      </c>
      <c r="K476" s="5"/>
      <c r="L476" s="5"/>
      <c r="M476" s="5" t="s">
        <v>38</v>
      </c>
      <c r="N476" s="5">
        <v>4</v>
      </c>
      <c r="O476" s="5">
        <v>11</v>
      </c>
      <c r="P476" t="str">
        <f t="shared" si="38"/>
        <v>Em.4</v>
      </c>
      <c r="Q476" s="5" t="str">
        <f t="shared" si="39"/>
        <v>Em.4.11</v>
      </c>
      <c r="R476" s="6" t="s">
        <v>89</v>
      </c>
      <c r="S476" s="57">
        <v>0</v>
      </c>
      <c r="T476" s="5"/>
      <c r="U476" s="6" t="s">
        <v>784</v>
      </c>
      <c r="V476" s="113">
        <f t="shared" si="40"/>
        <v>0</v>
      </c>
      <c r="W476" s="6" t="s">
        <v>784</v>
      </c>
      <c r="X476" s="6" t="s">
        <v>40</v>
      </c>
      <c r="Y476" s="6">
        <v>4</v>
      </c>
      <c r="Z476" s="5"/>
      <c r="AA476" s="6" t="s">
        <v>41</v>
      </c>
      <c r="AB476" s="6" t="s">
        <v>730</v>
      </c>
      <c r="AC476" s="5"/>
      <c r="AD476" s="6"/>
      <c r="AE476" s="5" t="s">
        <v>320</v>
      </c>
      <c r="AF476" s="5" t="s">
        <v>320</v>
      </c>
    </row>
    <row r="477" spans="1:33" ht="13.25" customHeight="1" x14ac:dyDescent="0.15">
      <c r="A477" s="6" t="s">
        <v>31</v>
      </c>
      <c r="B477" s="6" t="s">
        <v>30</v>
      </c>
      <c r="C477" s="6" t="s">
        <v>32</v>
      </c>
      <c r="D477" s="6" t="s">
        <v>33</v>
      </c>
      <c r="E477" s="6" t="s">
        <v>34</v>
      </c>
      <c r="F477" s="6" t="s">
        <v>35</v>
      </c>
      <c r="G477" s="6" t="s">
        <v>35</v>
      </c>
      <c r="H477" s="6" t="s">
        <v>71</v>
      </c>
      <c r="I477" s="5" t="str">
        <f t="shared" si="37"/>
        <v>2018-01-01</v>
      </c>
      <c r="J477" s="6" t="s">
        <v>36</v>
      </c>
      <c r="K477" s="5"/>
      <c r="L477" s="5"/>
      <c r="M477" s="5" t="s">
        <v>38</v>
      </c>
      <c r="N477" s="5">
        <v>4</v>
      </c>
      <c r="O477" s="5">
        <v>12</v>
      </c>
      <c r="P477" t="str">
        <f t="shared" si="38"/>
        <v>Em.4</v>
      </c>
      <c r="Q477" s="5" t="str">
        <f t="shared" si="39"/>
        <v>Em.4.12</v>
      </c>
      <c r="R477" s="6" t="s">
        <v>91</v>
      </c>
      <c r="S477" s="57">
        <v>32</v>
      </c>
      <c r="T477" s="5"/>
      <c r="U477" s="6" t="s">
        <v>784</v>
      </c>
      <c r="V477" s="113">
        <f t="shared" si="40"/>
        <v>32</v>
      </c>
      <c r="W477" s="6" t="s">
        <v>784</v>
      </c>
      <c r="X477" s="6" t="s">
        <v>40</v>
      </c>
      <c r="Y477" s="6">
        <v>4</v>
      </c>
      <c r="Z477" s="6">
        <v>11</v>
      </c>
      <c r="AA477" s="6" t="s">
        <v>41</v>
      </c>
      <c r="AB477" s="6" t="s">
        <v>730</v>
      </c>
      <c r="AC477" s="5"/>
      <c r="AD477" s="6"/>
      <c r="AE477" s="5" t="s">
        <v>320</v>
      </c>
      <c r="AF477" s="5" t="s">
        <v>320</v>
      </c>
    </row>
    <row r="478" spans="1:33" ht="13.25" customHeight="1" x14ac:dyDescent="0.15">
      <c r="A478" s="6" t="s">
        <v>31</v>
      </c>
      <c r="B478" s="6" t="s">
        <v>30</v>
      </c>
      <c r="C478" s="6" t="s">
        <v>32</v>
      </c>
      <c r="D478" s="6" t="s">
        <v>33</v>
      </c>
      <c r="E478" s="6" t="s">
        <v>34</v>
      </c>
      <c r="F478" s="6" t="s">
        <v>35</v>
      </c>
      <c r="G478" s="6" t="s">
        <v>35</v>
      </c>
      <c r="H478" s="6" t="s">
        <v>71</v>
      </c>
      <c r="I478" s="5" t="str">
        <f t="shared" si="37"/>
        <v>2018-01-01</v>
      </c>
      <c r="J478" s="6" t="s">
        <v>36</v>
      </c>
      <c r="K478" s="5"/>
      <c r="L478" s="5"/>
      <c r="M478" s="5" t="s">
        <v>38</v>
      </c>
      <c r="N478" s="5">
        <v>4</v>
      </c>
      <c r="O478" s="5">
        <v>7</v>
      </c>
      <c r="P478" t="str">
        <f t="shared" si="38"/>
        <v>Em.4</v>
      </c>
      <c r="Q478" s="5" t="str">
        <f t="shared" si="39"/>
        <v>Em.4.7</v>
      </c>
      <c r="R478" s="6" t="s">
        <v>72</v>
      </c>
      <c r="S478" s="57">
        <v>73151</v>
      </c>
      <c r="T478" s="5"/>
      <c r="U478" s="6" t="s">
        <v>784</v>
      </c>
      <c r="V478" s="113">
        <f t="shared" si="40"/>
        <v>73151</v>
      </c>
      <c r="W478" s="6" t="s">
        <v>784</v>
      </c>
      <c r="X478" s="6" t="s">
        <v>40</v>
      </c>
      <c r="Y478" s="6">
        <v>4</v>
      </c>
      <c r="Z478" s="5"/>
      <c r="AA478" s="6" t="s">
        <v>41</v>
      </c>
      <c r="AB478" s="6" t="s">
        <v>730</v>
      </c>
      <c r="AC478" s="5"/>
      <c r="AD478" s="6"/>
      <c r="AE478" s="5" t="s">
        <v>320</v>
      </c>
      <c r="AF478" s="5" t="s">
        <v>320</v>
      </c>
      <c r="AG478" s="82"/>
    </row>
    <row r="479" spans="1:33" ht="13.25" customHeight="1" x14ac:dyDescent="0.15">
      <c r="A479" s="6" t="s">
        <v>31</v>
      </c>
      <c r="B479" s="6" t="s">
        <v>30</v>
      </c>
      <c r="C479" s="6" t="s">
        <v>32</v>
      </c>
      <c r="D479" s="6" t="s">
        <v>33</v>
      </c>
      <c r="E479" s="6" t="s">
        <v>34</v>
      </c>
      <c r="F479" s="6" t="s">
        <v>35</v>
      </c>
      <c r="G479" s="6" t="s">
        <v>35</v>
      </c>
      <c r="H479" s="6" t="s">
        <v>76</v>
      </c>
      <c r="I479" s="5" t="str">
        <f t="shared" si="37"/>
        <v>2018-01-01</v>
      </c>
      <c r="J479" s="6" t="s">
        <v>36</v>
      </c>
      <c r="K479" s="5"/>
      <c r="L479" s="5"/>
      <c r="M479" s="5" t="s">
        <v>38</v>
      </c>
      <c r="N479" s="5">
        <v>4</v>
      </c>
      <c r="O479" s="5">
        <v>8</v>
      </c>
      <c r="P479" t="str">
        <f t="shared" si="38"/>
        <v>Em.4</v>
      </c>
      <c r="Q479" s="5" t="str">
        <f t="shared" si="39"/>
        <v>Em.4.8</v>
      </c>
      <c r="R479" s="6" t="s">
        <v>77</v>
      </c>
      <c r="S479" s="57">
        <v>2</v>
      </c>
      <c r="T479" s="5"/>
      <c r="U479" s="6" t="s">
        <v>784</v>
      </c>
      <c r="V479" s="113">
        <f t="shared" si="40"/>
        <v>2</v>
      </c>
      <c r="W479" s="6" t="s">
        <v>784</v>
      </c>
      <c r="X479" s="6" t="s">
        <v>40</v>
      </c>
      <c r="Y479" s="6">
        <v>4</v>
      </c>
      <c r="Z479" s="5"/>
      <c r="AA479" s="6" t="s">
        <v>41</v>
      </c>
      <c r="AB479" s="6" t="s">
        <v>730</v>
      </c>
      <c r="AC479" s="5"/>
      <c r="AD479" s="6"/>
      <c r="AE479" s="5" t="s">
        <v>320</v>
      </c>
      <c r="AF479" s="5" t="s">
        <v>320</v>
      </c>
    </row>
    <row r="480" spans="1:33" ht="13.25" customHeight="1" x14ac:dyDescent="0.15">
      <c r="A480" s="6" t="s">
        <v>31</v>
      </c>
      <c r="B480" s="6" t="s">
        <v>30</v>
      </c>
      <c r="C480" s="6" t="s">
        <v>32</v>
      </c>
      <c r="D480" s="6" t="s">
        <v>33</v>
      </c>
      <c r="E480" s="6" t="s">
        <v>34</v>
      </c>
      <c r="F480" s="6" t="s">
        <v>35</v>
      </c>
      <c r="G480" s="6" t="s">
        <v>35</v>
      </c>
      <c r="H480" s="6" t="s">
        <v>78</v>
      </c>
      <c r="I480" s="5" t="str">
        <f t="shared" si="37"/>
        <v>2018-01-01</v>
      </c>
      <c r="J480" s="6" t="s">
        <v>36</v>
      </c>
      <c r="K480" s="5"/>
      <c r="L480" s="5"/>
      <c r="M480" s="5" t="s">
        <v>38</v>
      </c>
      <c r="N480" s="5">
        <v>4</v>
      </c>
      <c r="O480" s="5">
        <v>8</v>
      </c>
      <c r="P480" t="str">
        <f t="shared" si="38"/>
        <v>Em.4</v>
      </c>
      <c r="Q480" s="5" t="str">
        <f t="shared" si="39"/>
        <v>Em.4.8</v>
      </c>
      <c r="R480" s="6" t="s">
        <v>79</v>
      </c>
      <c r="S480" s="57">
        <v>9</v>
      </c>
      <c r="T480" s="5"/>
      <c r="U480" s="6" t="s">
        <v>784</v>
      </c>
      <c r="V480" s="113">
        <f t="shared" si="40"/>
        <v>9</v>
      </c>
      <c r="W480" s="6" t="s">
        <v>784</v>
      </c>
      <c r="X480" s="6" t="s">
        <v>40</v>
      </c>
      <c r="Y480" s="6">
        <v>4</v>
      </c>
      <c r="Z480" s="5"/>
      <c r="AA480" s="6" t="s">
        <v>41</v>
      </c>
      <c r="AB480" s="6" t="s">
        <v>730</v>
      </c>
      <c r="AC480" s="5"/>
      <c r="AD480" s="6"/>
      <c r="AE480" s="5" t="s">
        <v>320</v>
      </c>
      <c r="AF480" s="5" t="s">
        <v>320</v>
      </c>
    </row>
    <row r="481" spans="1:33" ht="13.25" customHeight="1" x14ac:dyDescent="0.15">
      <c r="A481" s="6" t="s">
        <v>31</v>
      </c>
      <c r="B481" s="6" t="s">
        <v>30</v>
      </c>
      <c r="C481" s="6" t="s">
        <v>32</v>
      </c>
      <c r="D481" s="6" t="s">
        <v>33</v>
      </c>
      <c r="E481" s="6" t="s">
        <v>34</v>
      </c>
      <c r="F481" s="6" t="s">
        <v>35</v>
      </c>
      <c r="G481" s="6" t="s">
        <v>35</v>
      </c>
      <c r="H481" s="6" t="s">
        <v>80</v>
      </c>
      <c r="I481" s="5" t="str">
        <f t="shared" si="37"/>
        <v>2018-01-01</v>
      </c>
      <c r="J481" s="6" t="s">
        <v>36</v>
      </c>
      <c r="K481" s="5"/>
      <c r="L481" s="5"/>
      <c r="M481" s="5" t="s">
        <v>38</v>
      </c>
      <c r="N481" s="5">
        <v>4</v>
      </c>
      <c r="O481" s="5">
        <v>8</v>
      </c>
      <c r="P481" t="str">
        <f t="shared" si="38"/>
        <v>Em.4</v>
      </c>
      <c r="Q481" s="5" t="str">
        <f t="shared" si="39"/>
        <v>Em.4.8</v>
      </c>
      <c r="R481" s="6" t="s">
        <v>81</v>
      </c>
      <c r="S481" s="57">
        <v>3</v>
      </c>
      <c r="T481" s="5"/>
      <c r="U481" s="6" t="s">
        <v>784</v>
      </c>
      <c r="V481" s="113">
        <f t="shared" si="40"/>
        <v>3</v>
      </c>
      <c r="W481" s="6" t="s">
        <v>784</v>
      </c>
      <c r="X481" s="6" t="s">
        <v>40</v>
      </c>
      <c r="Y481" s="6">
        <v>4</v>
      </c>
      <c r="Z481" s="5"/>
      <c r="AA481" s="6" t="s">
        <v>41</v>
      </c>
      <c r="AB481" s="6" t="s">
        <v>730</v>
      </c>
      <c r="AC481" s="5"/>
      <c r="AD481" s="6"/>
      <c r="AE481" s="5" t="s">
        <v>320</v>
      </c>
      <c r="AF481" s="5" t="s">
        <v>320</v>
      </c>
    </row>
    <row r="482" spans="1:33" ht="13.25" customHeight="1" x14ac:dyDescent="0.15">
      <c r="A482" s="6" t="s">
        <v>31</v>
      </c>
      <c r="B482" s="6" t="s">
        <v>30</v>
      </c>
      <c r="C482" s="6" t="s">
        <v>32</v>
      </c>
      <c r="D482" s="6" t="s">
        <v>33</v>
      </c>
      <c r="E482" s="6" t="s">
        <v>34</v>
      </c>
      <c r="F482" s="6" t="s">
        <v>35</v>
      </c>
      <c r="G482" s="6" t="s">
        <v>35</v>
      </c>
      <c r="H482" s="6" t="s">
        <v>82</v>
      </c>
      <c r="I482" s="5" t="str">
        <f t="shared" si="37"/>
        <v>2018-01-01</v>
      </c>
      <c r="J482" s="6" t="s">
        <v>36</v>
      </c>
      <c r="K482" s="5"/>
      <c r="L482" s="5"/>
      <c r="M482" s="5" t="s">
        <v>38</v>
      </c>
      <c r="N482" s="5">
        <v>4</v>
      </c>
      <c r="O482" s="5">
        <v>8</v>
      </c>
      <c r="P482" t="str">
        <f t="shared" si="38"/>
        <v>Em.4</v>
      </c>
      <c r="Q482" s="5" t="str">
        <f t="shared" si="39"/>
        <v>Em.4.8</v>
      </c>
      <c r="R482" s="6" t="s">
        <v>83</v>
      </c>
      <c r="S482" s="57">
        <v>12</v>
      </c>
      <c r="T482" s="5"/>
      <c r="U482" s="6" t="s">
        <v>784</v>
      </c>
      <c r="V482" s="113">
        <f t="shared" si="40"/>
        <v>12</v>
      </c>
      <c r="W482" s="6" t="s">
        <v>784</v>
      </c>
      <c r="X482" s="6" t="s">
        <v>40</v>
      </c>
      <c r="Y482" s="6">
        <v>4</v>
      </c>
      <c r="Z482" s="5"/>
      <c r="AA482" s="6" t="s">
        <v>41</v>
      </c>
      <c r="AB482" s="6" t="s">
        <v>730</v>
      </c>
      <c r="AC482" s="5"/>
      <c r="AD482" s="6"/>
      <c r="AE482" s="5" t="s">
        <v>320</v>
      </c>
      <c r="AF482" s="5" t="s">
        <v>320</v>
      </c>
    </row>
    <row r="483" spans="1:33" ht="13.25" customHeight="1" x14ac:dyDescent="0.15">
      <c r="A483" s="6" t="s">
        <v>31</v>
      </c>
      <c r="B483" s="6" t="s">
        <v>30</v>
      </c>
      <c r="C483" s="6" t="s">
        <v>32</v>
      </c>
      <c r="D483" s="6" t="s">
        <v>33</v>
      </c>
      <c r="E483" s="6" t="s">
        <v>34</v>
      </c>
      <c r="F483" s="6" t="s">
        <v>35</v>
      </c>
      <c r="G483" s="6" t="s">
        <v>35</v>
      </c>
      <c r="H483" s="6" t="s">
        <v>71</v>
      </c>
      <c r="I483" s="5" t="str">
        <f t="shared" si="37"/>
        <v>2018-01-01</v>
      </c>
      <c r="J483" s="6" t="s">
        <v>36</v>
      </c>
      <c r="K483" s="5"/>
      <c r="L483" s="5"/>
      <c r="M483" s="5" t="s">
        <v>38</v>
      </c>
      <c r="N483" s="5">
        <v>4</v>
      </c>
      <c r="O483" s="5">
        <v>8</v>
      </c>
      <c r="P483" t="str">
        <f t="shared" si="38"/>
        <v>Em.4</v>
      </c>
      <c r="Q483" s="5" t="str">
        <f t="shared" si="39"/>
        <v>Em.4.8</v>
      </c>
      <c r="R483" s="6" t="s">
        <v>75</v>
      </c>
      <c r="S483" s="57">
        <v>26</v>
      </c>
      <c r="T483" s="5"/>
      <c r="U483" s="6" t="s">
        <v>784</v>
      </c>
      <c r="V483" s="113">
        <f t="shared" si="40"/>
        <v>26</v>
      </c>
      <c r="W483" s="6" t="s">
        <v>784</v>
      </c>
      <c r="X483" s="6" t="s">
        <v>40</v>
      </c>
      <c r="Y483" s="6">
        <v>4</v>
      </c>
      <c r="Z483" s="5"/>
      <c r="AA483" s="6" t="s">
        <v>41</v>
      </c>
      <c r="AB483" s="6" t="s">
        <v>730</v>
      </c>
      <c r="AC483" s="5"/>
      <c r="AD483" s="6"/>
      <c r="AE483" s="5" t="s">
        <v>320</v>
      </c>
      <c r="AF483" s="5" t="s">
        <v>320</v>
      </c>
    </row>
    <row r="484" spans="1:33" ht="13.25" customHeight="1" x14ac:dyDescent="0.15">
      <c r="A484" s="6" t="s">
        <v>31</v>
      </c>
      <c r="B484" s="6" t="s">
        <v>30</v>
      </c>
      <c r="C484" s="6" t="s">
        <v>32</v>
      </c>
      <c r="D484" s="6" t="s">
        <v>33</v>
      </c>
      <c r="E484" s="6" t="s">
        <v>34</v>
      </c>
      <c r="F484" s="6" t="s">
        <v>35</v>
      </c>
      <c r="G484" s="6" t="s">
        <v>35</v>
      </c>
      <c r="H484" s="6" t="s">
        <v>71</v>
      </c>
      <c r="I484" s="5" t="str">
        <f t="shared" si="37"/>
        <v>2018-01-01</v>
      </c>
      <c r="J484" s="6" t="s">
        <v>36</v>
      </c>
      <c r="K484" s="5"/>
      <c r="L484" s="5"/>
      <c r="M484" s="5" t="s">
        <v>38</v>
      </c>
      <c r="N484" s="5">
        <v>4</v>
      </c>
      <c r="O484" s="5">
        <v>9</v>
      </c>
      <c r="P484" t="str">
        <f t="shared" si="38"/>
        <v>Em.4</v>
      </c>
      <c r="Q484" s="5" t="str">
        <f t="shared" si="39"/>
        <v>Em.4.9</v>
      </c>
      <c r="R484" s="6" t="s">
        <v>85</v>
      </c>
      <c r="S484" s="57">
        <v>199</v>
      </c>
      <c r="T484" s="5"/>
      <c r="U484" s="6" t="s">
        <v>784</v>
      </c>
      <c r="V484" s="113">
        <f t="shared" si="40"/>
        <v>199</v>
      </c>
      <c r="W484" s="6" t="s">
        <v>784</v>
      </c>
      <c r="X484" s="6" t="s">
        <v>40</v>
      </c>
      <c r="Y484" s="6">
        <v>4</v>
      </c>
      <c r="Z484" s="5"/>
      <c r="AA484" s="6" t="s">
        <v>41</v>
      </c>
      <c r="AB484" s="6" t="s">
        <v>730</v>
      </c>
      <c r="AC484" s="5"/>
      <c r="AD484" s="6"/>
      <c r="AE484" s="5" t="s">
        <v>320</v>
      </c>
      <c r="AF484" s="5" t="s">
        <v>320</v>
      </c>
    </row>
    <row r="485" spans="1:33" ht="13.25" customHeight="1" x14ac:dyDescent="0.15">
      <c r="A485" s="6" t="s">
        <v>31</v>
      </c>
      <c r="B485" s="6" t="s">
        <v>30</v>
      </c>
      <c r="C485" s="6" t="s">
        <v>32</v>
      </c>
      <c r="D485" s="6" t="s">
        <v>33</v>
      </c>
      <c r="E485" s="6" t="s">
        <v>34</v>
      </c>
      <c r="F485" s="6" t="s">
        <v>35</v>
      </c>
      <c r="G485" s="6" t="s">
        <v>35</v>
      </c>
      <c r="H485" s="6" t="s">
        <v>76</v>
      </c>
      <c r="I485" s="5" t="str">
        <f t="shared" si="37"/>
        <v>2018-01-01</v>
      </c>
      <c r="J485" s="6" t="s">
        <v>36</v>
      </c>
      <c r="K485" s="5"/>
      <c r="L485" s="5"/>
      <c r="M485" s="5" t="s">
        <v>38</v>
      </c>
      <c r="N485" s="5">
        <v>7</v>
      </c>
      <c r="O485" s="5">
        <v>1</v>
      </c>
      <c r="P485" t="str">
        <f t="shared" si="38"/>
        <v>Em.7</v>
      </c>
      <c r="Q485" s="5" t="str">
        <f t="shared" si="39"/>
        <v>Em.7.1</v>
      </c>
      <c r="R485" s="6" t="s">
        <v>97</v>
      </c>
      <c r="S485" s="57">
        <v>528277</v>
      </c>
      <c r="T485" s="5"/>
      <c r="U485" s="6" t="s">
        <v>784</v>
      </c>
      <c r="V485" s="113">
        <f t="shared" si="40"/>
        <v>528277</v>
      </c>
      <c r="W485" s="6" t="s">
        <v>784</v>
      </c>
      <c r="X485" s="6" t="s">
        <v>40</v>
      </c>
      <c r="Y485" s="6">
        <v>4</v>
      </c>
      <c r="Z485" s="5"/>
      <c r="AA485" s="6" t="s">
        <v>41</v>
      </c>
      <c r="AB485" s="6" t="s">
        <v>730</v>
      </c>
      <c r="AC485" s="5"/>
      <c r="AD485" s="6"/>
      <c r="AE485" s="5" t="s">
        <v>381</v>
      </c>
      <c r="AF485" s="5" t="s">
        <v>382</v>
      </c>
      <c r="AG485" s="80"/>
    </row>
    <row r="486" spans="1:33" ht="13.25" customHeight="1" x14ac:dyDescent="0.15">
      <c r="A486" s="6" t="s">
        <v>31</v>
      </c>
      <c r="B486" s="6" t="s">
        <v>30</v>
      </c>
      <c r="C486" s="6" t="s">
        <v>32</v>
      </c>
      <c r="D486" s="6" t="s">
        <v>33</v>
      </c>
      <c r="E486" s="6" t="s">
        <v>34</v>
      </c>
      <c r="F486" s="6" t="s">
        <v>35</v>
      </c>
      <c r="G486" s="6" t="s">
        <v>35</v>
      </c>
      <c r="H486" s="6" t="s">
        <v>78</v>
      </c>
      <c r="I486" s="5" t="str">
        <f t="shared" si="37"/>
        <v>2018-01-01</v>
      </c>
      <c r="J486" s="6" t="s">
        <v>36</v>
      </c>
      <c r="K486" s="5"/>
      <c r="L486" s="5"/>
      <c r="M486" s="5" t="s">
        <v>38</v>
      </c>
      <c r="N486" s="5">
        <v>7</v>
      </c>
      <c r="O486" s="5">
        <v>1</v>
      </c>
      <c r="P486" t="str">
        <f t="shared" si="38"/>
        <v>Em.7</v>
      </c>
      <c r="Q486" s="5" t="str">
        <f t="shared" si="39"/>
        <v>Em.7.1</v>
      </c>
      <c r="R486" s="6" t="s">
        <v>98</v>
      </c>
      <c r="S486" s="57">
        <v>518921</v>
      </c>
      <c r="T486" s="5"/>
      <c r="U486" s="6" t="s">
        <v>784</v>
      </c>
      <c r="V486" s="113">
        <f t="shared" si="40"/>
        <v>518921</v>
      </c>
      <c r="W486" s="6" t="s">
        <v>784</v>
      </c>
      <c r="X486" s="6" t="s">
        <v>40</v>
      </c>
      <c r="Y486" s="6">
        <v>4</v>
      </c>
      <c r="Z486" s="5"/>
      <c r="AA486" s="6" t="s">
        <v>41</v>
      </c>
      <c r="AB486" s="6" t="s">
        <v>730</v>
      </c>
      <c r="AC486" s="5"/>
      <c r="AD486" s="6"/>
      <c r="AE486" s="5" t="s">
        <v>381</v>
      </c>
      <c r="AF486" s="5" t="s">
        <v>382</v>
      </c>
      <c r="AG486" s="80"/>
    </row>
    <row r="487" spans="1:33" ht="13.25" customHeight="1" x14ac:dyDescent="0.15">
      <c r="A487" s="6" t="s">
        <v>31</v>
      </c>
      <c r="B487" s="6" t="s">
        <v>30</v>
      </c>
      <c r="C487" s="6" t="s">
        <v>32</v>
      </c>
      <c r="D487" s="6" t="s">
        <v>33</v>
      </c>
      <c r="E487" s="6" t="s">
        <v>34</v>
      </c>
      <c r="F487" s="6" t="s">
        <v>35</v>
      </c>
      <c r="G487" s="6" t="s">
        <v>35</v>
      </c>
      <c r="H487" s="6" t="s">
        <v>80</v>
      </c>
      <c r="I487" s="5" t="str">
        <f t="shared" si="37"/>
        <v>2018-01-01</v>
      </c>
      <c r="J487" s="6" t="s">
        <v>36</v>
      </c>
      <c r="K487" s="5"/>
      <c r="L487" s="5"/>
      <c r="M487" s="5" t="s">
        <v>38</v>
      </c>
      <c r="N487" s="5">
        <v>7</v>
      </c>
      <c r="O487" s="5">
        <v>1</v>
      </c>
      <c r="P487" t="str">
        <f t="shared" si="38"/>
        <v>Em.7</v>
      </c>
      <c r="Q487" s="5" t="str">
        <f t="shared" si="39"/>
        <v>Em.7.1</v>
      </c>
      <c r="R487" s="6" t="s">
        <v>99</v>
      </c>
      <c r="S487" s="57">
        <v>23517</v>
      </c>
      <c r="T487" s="5"/>
      <c r="U487" s="6" t="s">
        <v>784</v>
      </c>
      <c r="V487" s="113">
        <f t="shared" si="40"/>
        <v>23517</v>
      </c>
      <c r="W487" s="6" t="s">
        <v>784</v>
      </c>
      <c r="X487" s="6" t="s">
        <v>40</v>
      </c>
      <c r="Y487" s="6">
        <v>4</v>
      </c>
      <c r="Z487" s="5"/>
      <c r="AA487" s="6" t="s">
        <v>41</v>
      </c>
      <c r="AB487" s="6" t="s">
        <v>730</v>
      </c>
      <c r="AC487" s="5"/>
      <c r="AD487" s="6"/>
      <c r="AE487" s="5" t="s">
        <v>381</v>
      </c>
      <c r="AF487" s="5" t="s">
        <v>382</v>
      </c>
    </row>
    <row r="488" spans="1:33" ht="13.25" customHeight="1" x14ac:dyDescent="0.15">
      <c r="A488" s="6" t="s">
        <v>31</v>
      </c>
      <c r="B488" s="6" t="s">
        <v>30</v>
      </c>
      <c r="C488" s="6" t="s">
        <v>32</v>
      </c>
      <c r="D488" s="6" t="s">
        <v>33</v>
      </c>
      <c r="E488" s="6" t="s">
        <v>34</v>
      </c>
      <c r="F488" s="6" t="s">
        <v>35</v>
      </c>
      <c r="G488" s="6" t="s">
        <v>35</v>
      </c>
      <c r="H488" s="6" t="s">
        <v>95</v>
      </c>
      <c r="I488" s="5" t="str">
        <f t="shared" si="37"/>
        <v>2018-01-01</v>
      </c>
      <c r="J488" s="6" t="s">
        <v>36</v>
      </c>
      <c r="K488" s="5"/>
      <c r="L488" s="5"/>
      <c r="M488" s="5" t="s">
        <v>38</v>
      </c>
      <c r="N488" s="5">
        <v>7</v>
      </c>
      <c r="O488" s="5">
        <v>1</v>
      </c>
      <c r="P488" t="str">
        <f t="shared" si="38"/>
        <v>Em.7</v>
      </c>
      <c r="Q488" s="5" t="str">
        <f t="shared" si="39"/>
        <v>Em.7.1</v>
      </c>
      <c r="R488" s="6" t="s">
        <v>100</v>
      </c>
      <c r="S488" s="57">
        <v>1929807</v>
      </c>
      <c r="T488" s="5"/>
      <c r="U488" s="6" t="s">
        <v>784</v>
      </c>
      <c r="V488" s="113">
        <f t="shared" si="40"/>
        <v>1929807</v>
      </c>
      <c r="W488" s="6" t="s">
        <v>784</v>
      </c>
      <c r="X488" s="6" t="s">
        <v>40</v>
      </c>
      <c r="Y488" s="6">
        <v>4</v>
      </c>
      <c r="Z488" s="5"/>
      <c r="AA488" s="6" t="s">
        <v>41</v>
      </c>
      <c r="AB488" s="6" t="s">
        <v>730</v>
      </c>
      <c r="AC488" s="5"/>
      <c r="AD488" s="6"/>
      <c r="AE488" s="5" t="s">
        <v>381</v>
      </c>
      <c r="AF488" s="5" t="s">
        <v>382</v>
      </c>
      <c r="AG488" s="82"/>
    </row>
    <row r="489" spans="1:33" ht="13.25" customHeight="1" x14ac:dyDescent="0.15">
      <c r="A489" s="6" t="s">
        <v>31</v>
      </c>
      <c r="B489" s="6" t="s">
        <v>30</v>
      </c>
      <c r="C489" s="6" t="s">
        <v>32</v>
      </c>
      <c r="D489" s="6" t="s">
        <v>33</v>
      </c>
      <c r="E489" s="6" t="s">
        <v>34</v>
      </c>
      <c r="F489" s="6" t="s">
        <v>35</v>
      </c>
      <c r="G489" s="6" t="s">
        <v>35</v>
      </c>
      <c r="H489" s="5"/>
      <c r="I489" s="5" t="str">
        <f t="shared" si="37"/>
        <v>2018-01-01</v>
      </c>
      <c r="J489" s="6" t="s">
        <v>36</v>
      </c>
      <c r="K489" s="5"/>
      <c r="L489" s="5"/>
      <c r="M489" s="5" t="s">
        <v>38</v>
      </c>
      <c r="N489" s="5">
        <v>7</v>
      </c>
      <c r="O489" s="5">
        <v>1</v>
      </c>
      <c r="P489" t="str">
        <f t="shared" si="38"/>
        <v>Em.7</v>
      </c>
      <c r="Q489" s="5" t="str">
        <f t="shared" si="39"/>
        <v>Em.7.1</v>
      </c>
      <c r="R489" s="6" t="s">
        <v>43</v>
      </c>
      <c r="S489" s="57">
        <v>3000523</v>
      </c>
      <c r="T489" s="5"/>
      <c r="U489" s="6" t="s">
        <v>39</v>
      </c>
      <c r="V489" s="114">
        <f t="shared" si="40"/>
        <v>3000523</v>
      </c>
      <c r="W489" s="6" t="s">
        <v>39</v>
      </c>
      <c r="X489" s="6" t="s">
        <v>40</v>
      </c>
      <c r="Y489" s="6">
        <v>1</v>
      </c>
      <c r="Z489" s="5"/>
      <c r="AA489" s="6" t="s">
        <v>41</v>
      </c>
      <c r="AB489" s="6" t="s">
        <v>730</v>
      </c>
      <c r="AC489" s="5"/>
      <c r="AD489" s="6"/>
      <c r="AE489" s="5" t="s">
        <v>381</v>
      </c>
      <c r="AF489" s="5" t="s">
        <v>382</v>
      </c>
      <c r="AG489" s="81"/>
    </row>
    <row r="490" spans="1:33" ht="13.25" customHeight="1" x14ac:dyDescent="0.15">
      <c r="A490" s="6" t="s">
        <v>31</v>
      </c>
      <c r="B490" s="6" t="s">
        <v>30</v>
      </c>
      <c r="C490" s="6" t="s">
        <v>32</v>
      </c>
      <c r="D490" s="6" t="s">
        <v>33</v>
      </c>
      <c r="E490" s="6" t="s">
        <v>34</v>
      </c>
      <c r="F490" s="6" t="s">
        <v>35</v>
      </c>
      <c r="G490" s="6" t="s">
        <v>35</v>
      </c>
      <c r="H490" s="6" t="s">
        <v>76</v>
      </c>
      <c r="I490" s="5" t="str">
        <f t="shared" si="37"/>
        <v>2018-01-01</v>
      </c>
      <c r="J490" s="6" t="s">
        <v>36</v>
      </c>
      <c r="K490" s="5"/>
      <c r="L490" s="5"/>
      <c r="M490" s="5" t="s">
        <v>38</v>
      </c>
      <c r="N490" s="5">
        <v>7</v>
      </c>
      <c r="O490" s="5">
        <v>2</v>
      </c>
      <c r="P490" t="str">
        <f t="shared" si="38"/>
        <v>Em.7</v>
      </c>
      <c r="Q490" s="5" t="str">
        <f t="shared" si="39"/>
        <v>Em.7.2</v>
      </c>
      <c r="R490" s="6" t="s">
        <v>101</v>
      </c>
      <c r="S490" s="57">
        <v>174533</v>
      </c>
      <c r="T490" s="5"/>
      <c r="U490" s="6" t="s">
        <v>784</v>
      </c>
      <c r="V490" s="113">
        <f t="shared" si="40"/>
        <v>174533</v>
      </c>
      <c r="W490" s="6" t="s">
        <v>784</v>
      </c>
      <c r="X490" s="6" t="s">
        <v>40</v>
      </c>
      <c r="Y490" s="6">
        <v>4</v>
      </c>
      <c r="Z490" s="5"/>
      <c r="AA490" s="6" t="s">
        <v>41</v>
      </c>
      <c r="AB490" s="6" t="s">
        <v>730</v>
      </c>
      <c r="AC490" s="5"/>
      <c r="AD490" s="6"/>
      <c r="AE490" s="5" t="s">
        <v>381</v>
      </c>
      <c r="AF490" s="5" t="s">
        <v>385</v>
      </c>
      <c r="AG490" s="80"/>
    </row>
    <row r="491" spans="1:33" ht="13.25" customHeight="1" x14ac:dyDescent="0.15">
      <c r="A491" s="6" t="s">
        <v>31</v>
      </c>
      <c r="B491" s="6" t="s">
        <v>30</v>
      </c>
      <c r="C491" s="6" t="s">
        <v>32</v>
      </c>
      <c r="D491" s="6" t="s">
        <v>33</v>
      </c>
      <c r="E491" s="6" t="s">
        <v>34</v>
      </c>
      <c r="F491" s="6" t="s">
        <v>35</v>
      </c>
      <c r="G491" s="6" t="s">
        <v>35</v>
      </c>
      <c r="H491" s="6" t="s">
        <v>78</v>
      </c>
      <c r="I491" s="5" t="str">
        <f t="shared" si="37"/>
        <v>2018-01-01</v>
      </c>
      <c r="J491" s="6" t="s">
        <v>36</v>
      </c>
      <c r="K491" s="5"/>
      <c r="L491" s="5"/>
      <c r="M491" s="5" t="s">
        <v>38</v>
      </c>
      <c r="N491" s="5">
        <v>7</v>
      </c>
      <c r="O491" s="5">
        <v>2</v>
      </c>
      <c r="P491" t="str">
        <f t="shared" si="38"/>
        <v>Em.7</v>
      </c>
      <c r="Q491" s="5" t="str">
        <f t="shared" si="39"/>
        <v>Em.7.2</v>
      </c>
      <c r="R491" s="6" t="s">
        <v>102</v>
      </c>
      <c r="S491" s="57">
        <v>7301</v>
      </c>
      <c r="T491" s="5"/>
      <c r="U491" s="6" t="s">
        <v>784</v>
      </c>
      <c r="V491" s="113">
        <f t="shared" si="40"/>
        <v>7301</v>
      </c>
      <c r="W491" s="6" t="s">
        <v>784</v>
      </c>
      <c r="X491" s="6" t="s">
        <v>40</v>
      </c>
      <c r="Y491" s="6">
        <v>4</v>
      </c>
      <c r="Z491" s="5"/>
      <c r="AA491" s="6" t="s">
        <v>41</v>
      </c>
      <c r="AB491" s="6" t="s">
        <v>730</v>
      </c>
      <c r="AC491" s="5"/>
      <c r="AD491" s="6"/>
      <c r="AE491" s="5" t="s">
        <v>381</v>
      </c>
      <c r="AF491" s="5" t="s">
        <v>385</v>
      </c>
    </row>
    <row r="492" spans="1:33" ht="13.25" customHeight="1" x14ac:dyDescent="0.15">
      <c r="A492" s="6" t="s">
        <v>31</v>
      </c>
      <c r="B492" s="6" t="s">
        <v>30</v>
      </c>
      <c r="C492" s="6" t="s">
        <v>32</v>
      </c>
      <c r="D492" s="6" t="s">
        <v>33</v>
      </c>
      <c r="E492" s="6" t="s">
        <v>34</v>
      </c>
      <c r="F492" s="6" t="s">
        <v>35</v>
      </c>
      <c r="G492" s="6" t="s">
        <v>35</v>
      </c>
      <c r="H492" s="6" t="s">
        <v>80</v>
      </c>
      <c r="I492" s="5" t="str">
        <f t="shared" si="37"/>
        <v>2018-01-01</v>
      </c>
      <c r="J492" s="6" t="s">
        <v>36</v>
      </c>
      <c r="K492" s="5"/>
      <c r="L492" s="5"/>
      <c r="M492" s="5" t="s">
        <v>38</v>
      </c>
      <c r="N492" s="5">
        <v>7</v>
      </c>
      <c r="O492" s="5">
        <v>2</v>
      </c>
      <c r="P492" t="str">
        <f t="shared" si="38"/>
        <v>Em.7</v>
      </c>
      <c r="Q492" s="5" t="str">
        <f t="shared" si="39"/>
        <v>Em.7.2</v>
      </c>
      <c r="R492" s="6" t="s">
        <v>103</v>
      </c>
      <c r="S492" s="57">
        <v>751</v>
      </c>
      <c r="T492" s="5"/>
      <c r="U492" s="6" t="s">
        <v>784</v>
      </c>
      <c r="V492" s="113">
        <f t="shared" si="40"/>
        <v>751</v>
      </c>
      <c r="W492" s="6" t="s">
        <v>784</v>
      </c>
      <c r="X492" s="6" t="s">
        <v>40</v>
      </c>
      <c r="Y492" s="6">
        <v>4</v>
      </c>
      <c r="Z492" s="5"/>
      <c r="AA492" s="6" t="s">
        <v>41</v>
      </c>
      <c r="AB492" s="6" t="s">
        <v>730</v>
      </c>
      <c r="AC492" s="5"/>
      <c r="AD492" s="6"/>
      <c r="AE492" s="5" t="s">
        <v>381</v>
      </c>
      <c r="AF492" s="5" t="s">
        <v>385</v>
      </c>
    </row>
    <row r="493" spans="1:33" ht="13.25" customHeight="1" x14ac:dyDescent="0.15">
      <c r="A493" s="6" t="s">
        <v>31</v>
      </c>
      <c r="B493" s="6" t="s">
        <v>30</v>
      </c>
      <c r="C493" s="6" t="s">
        <v>32</v>
      </c>
      <c r="D493" s="6" t="s">
        <v>33</v>
      </c>
      <c r="E493" s="6" t="s">
        <v>34</v>
      </c>
      <c r="F493" s="6" t="s">
        <v>35</v>
      </c>
      <c r="G493" s="6" t="s">
        <v>35</v>
      </c>
      <c r="H493" s="6" t="s">
        <v>95</v>
      </c>
      <c r="I493" s="5" t="str">
        <f t="shared" si="37"/>
        <v>2018-01-01</v>
      </c>
      <c r="J493" s="6" t="s">
        <v>36</v>
      </c>
      <c r="K493" s="5"/>
      <c r="L493" s="5"/>
      <c r="M493" s="5" t="s">
        <v>38</v>
      </c>
      <c r="N493" s="5">
        <v>7</v>
      </c>
      <c r="O493" s="5">
        <v>2</v>
      </c>
      <c r="P493" t="str">
        <f t="shared" si="38"/>
        <v>Em.7</v>
      </c>
      <c r="Q493" s="5" t="str">
        <f t="shared" si="39"/>
        <v>Em.7.2</v>
      </c>
      <c r="R493" s="6" t="s">
        <v>104</v>
      </c>
      <c r="S493" s="57">
        <v>744</v>
      </c>
      <c r="T493" s="5"/>
      <c r="U493" s="6" t="s">
        <v>784</v>
      </c>
      <c r="V493" s="113">
        <f t="shared" si="40"/>
        <v>744</v>
      </c>
      <c r="W493" s="6" t="s">
        <v>784</v>
      </c>
      <c r="X493" s="6" t="s">
        <v>40</v>
      </c>
      <c r="Y493" s="6">
        <v>4</v>
      </c>
      <c r="Z493" s="5"/>
      <c r="AA493" s="6" t="s">
        <v>41</v>
      </c>
      <c r="AB493" s="6" t="s">
        <v>730</v>
      </c>
      <c r="AC493" s="5"/>
      <c r="AD493" s="6"/>
      <c r="AE493" s="5" t="s">
        <v>381</v>
      </c>
      <c r="AF493" s="5" t="s">
        <v>385</v>
      </c>
    </row>
    <row r="494" spans="1:33" ht="13.25" customHeight="1" x14ac:dyDescent="0.15">
      <c r="A494" s="6" t="s">
        <v>31</v>
      </c>
      <c r="B494" s="6" t="s">
        <v>30</v>
      </c>
      <c r="C494" s="6" t="s">
        <v>32</v>
      </c>
      <c r="D494" s="6" t="s">
        <v>33</v>
      </c>
      <c r="E494" s="6" t="s">
        <v>34</v>
      </c>
      <c r="F494" s="6" t="s">
        <v>35</v>
      </c>
      <c r="G494" s="6" t="s">
        <v>35</v>
      </c>
      <c r="H494" s="5"/>
      <c r="I494" s="5" t="str">
        <f t="shared" si="37"/>
        <v>2018-01-01</v>
      </c>
      <c r="J494" s="6" t="s">
        <v>36</v>
      </c>
      <c r="K494" s="5"/>
      <c r="L494" s="5"/>
      <c r="M494" s="5" t="s">
        <v>38</v>
      </c>
      <c r="N494" s="5">
        <v>7</v>
      </c>
      <c r="O494" s="5">
        <v>2</v>
      </c>
      <c r="P494" t="str">
        <f t="shared" si="38"/>
        <v>Em.7</v>
      </c>
      <c r="Q494" s="5" t="str">
        <f t="shared" si="39"/>
        <v>Em.7.2</v>
      </c>
      <c r="R494" s="6" t="s">
        <v>45</v>
      </c>
      <c r="S494" s="57">
        <v>183329</v>
      </c>
      <c r="T494" s="5"/>
      <c r="U494" s="6" t="s">
        <v>39</v>
      </c>
      <c r="V494" s="114">
        <f t="shared" si="40"/>
        <v>183329</v>
      </c>
      <c r="W494" s="6" t="s">
        <v>39</v>
      </c>
      <c r="X494" s="6" t="s">
        <v>40</v>
      </c>
      <c r="Y494" s="6">
        <v>1</v>
      </c>
      <c r="Z494" s="6">
        <v>1</v>
      </c>
      <c r="AA494" s="6" t="s">
        <v>41</v>
      </c>
      <c r="AB494" s="6" t="s">
        <v>730</v>
      </c>
      <c r="AC494" s="5"/>
      <c r="AD494" s="6"/>
      <c r="AE494" s="5" t="s">
        <v>381</v>
      </c>
      <c r="AF494" s="5" t="s">
        <v>385</v>
      </c>
      <c r="AG494" s="80"/>
    </row>
    <row r="495" spans="1:33" ht="13.25" customHeight="1" x14ac:dyDescent="0.15">
      <c r="A495" s="6" t="s">
        <v>31</v>
      </c>
      <c r="B495" s="6" t="s">
        <v>30</v>
      </c>
      <c r="C495" s="6" t="s">
        <v>32</v>
      </c>
      <c r="D495" s="6" t="s">
        <v>33</v>
      </c>
      <c r="E495" s="6" t="s">
        <v>34</v>
      </c>
      <c r="F495" s="6" t="s">
        <v>35</v>
      </c>
      <c r="G495" s="6" t="s">
        <v>35</v>
      </c>
      <c r="H495" s="6" t="s">
        <v>76</v>
      </c>
      <c r="I495" s="5" t="str">
        <f t="shared" si="37"/>
        <v>2018-01-01</v>
      </c>
      <c r="J495" s="6" t="s">
        <v>36</v>
      </c>
      <c r="K495" s="5"/>
      <c r="L495" s="5"/>
      <c r="M495" s="5" t="s">
        <v>206</v>
      </c>
      <c r="N495" s="5">
        <v>-1</v>
      </c>
      <c r="O495" s="5">
        <v>0</v>
      </c>
      <c r="P495" t="str">
        <f t="shared" si="38"/>
        <v>HOLD OFF.-1</v>
      </c>
      <c r="Q495" s="5" t="str">
        <f t="shared" si="39"/>
        <v>HOLD OFF.-1.0</v>
      </c>
      <c r="R495" s="6" t="s">
        <v>207</v>
      </c>
      <c r="S495" s="57">
        <v>14079</v>
      </c>
      <c r="T495" s="6" t="s">
        <v>165</v>
      </c>
      <c r="U495" s="6" t="s">
        <v>108</v>
      </c>
      <c r="V495" s="113">
        <f t="shared" si="40"/>
        <v>14079</v>
      </c>
      <c r="W495" s="6" t="s">
        <v>108</v>
      </c>
      <c r="X495" s="6" t="s">
        <v>40</v>
      </c>
      <c r="Y495" s="6">
        <v>6</v>
      </c>
      <c r="Z495" s="6">
        <v>12</v>
      </c>
      <c r="AA495" s="6" t="s">
        <v>41</v>
      </c>
      <c r="AB495" s="6" t="s">
        <v>730</v>
      </c>
      <c r="AC495" s="5"/>
      <c r="AD495" s="6"/>
      <c r="AE495" s="5" t="e">
        <v>#N/A</v>
      </c>
      <c r="AF495" s="5" t="e">
        <v>#N/A</v>
      </c>
    </row>
    <row r="496" spans="1:33" ht="13.25" customHeight="1" x14ac:dyDescent="0.15">
      <c r="A496" s="6" t="s">
        <v>31</v>
      </c>
      <c r="B496" s="6" t="s">
        <v>30</v>
      </c>
      <c r="C496" s="6" t="s">
        <v>32</v>
      </c>
      <c r="D496" s="6" t="s">
        <v>33</v>
      </c>
      <c r="E496" s="6" t="s">
        <v>34</v>
      </c>
      <c r="F496" s="6" t="s">
        <v>35</v>
      </c>
      <c r="G496" s="6" t="s">
        <v>35</v>
      </c>
      <c r="H496" s="6" t="s">
        <v>78</v>
      </c>
      <c r="I496" s="5" t="str">
        <f t="shared" si="37"/>
        <v>2018-01-01</v>
      </c>
      <c r="J496" s="6" t="s">
        <v>36</v>
      </c>
      <c r="K496" s="5"/>
      <c r="L496" s="5"/>
      <c r="M496" s="5" t="s">
        <v>206</v>
      </c>
      <c r="N496" s="5">
        <v>-1</v>
      </c>
      <c r="O496" s="5">
        <v>0</v>
      </c>
      <c r="P496" t="str">
        <f t="shared" si="38"/>
        <v>HOLD OFF.-1</v>
      </c>
      <c r="Q496" s="5" t="str">
        <f t="shared" si="39"/>
        <v>HOLD OFF.-1.0</v>
      </c>
      <c r="R496" s="6" t="s">
        <v>208</v>
      </c>
      <c r="S496" s="57">
        <v>180811</v>
      </c>
      <c r="T496" s="6" t="s">
        <v>165</v>
      </c>
      <c r="U496" s="6" t="s">
        <v>108</v>
      </c>
      <c r="V496" s="113">
        <f t="shared" si="40"/>
        <v>180811</v>
      </c>
      <c r="W496" s="6" t="s">
        <v>108</v>
      </c>
      <c r="X496" s="6" t="s">
        <v>40</v>
      </c>
      <c r="Y496" s="6">
        <v>6</v>
      </c>
      <c r="Z496" s="6">
        <v>12</v>
      </c>
      <c r="AA496" s="6" t="s">
        <v>41</v>
      </c>
      <c r="AB496" s="6" t="s">
        <v>730</v>
      </c>
      <c r="AC496" s="5"/>
      <c r="AD496" s="6"/>
      <c r="AE496" s="5" t="e">
        <v>#N/A</v>
      </c>
      <c r="AF496" s="5" t="e">
        <v>#N/A</v>
      </c>
      <c r="AG496" s="80"/>
    </row>
    <row r="497" spans="1:33" ht="13.25" customHeight="1" x14ac:dyDescent="0.15">
      <c r="A497" s="6" t="s">
        <v>31</v>
      </c>
      <c r="B497" s="6" t="s">
        <v>30</v>
      </c>
      <c r="C497" s="6" t="s">
        <v>32</v>
      </c>
      <c r="D497" s="6" t="s">
        <v>33</v>
      </c>
      <c r="E497" s="6" t="s">
        <v>34</v>
      </c>
      <c r="F497" s="6" t="s">
        <v>35</v>
      </c>
      <c r="G497" s="6" t="s">
        <v>35</v>
      </c>
      <c r="H497" s="6" t="s">
        <v>80</v>
      </c>
      <c r="I497" s="5" t="str">
        <f t="shared" si="37"/>
        <v>2018-01-01</v>
      </c>
      <c r="J497" s="6" t="s">
        <v>36</v>
      </c>
      <c r="K497" s="5"/>
      <c r="L497" s="5"/>
      <c r="M497" s="5" t="s">
        <v>206</v>
      </c>
      <c r="N497" s="5">
        <v>-1</v>
      </c>
      <c r="O497" s="5">
        <v>0</v>
      </c>
      <c r="P497" t="str">
        <f t="shared" si="38"/>
        <v>HOLD OFF.-1</v>
      </c>
      <c r="Q497" s="5" t="str">
        <f t="shared" si="39"/>
        <v>HOLD OFF.-1.0</v>
      </c>
      <c r="R497" s="6" t="s">
        <v>209</v>
      </c>
      <c r="S497" s="57">
        <v>12579</v>
      </c>
      <c r="T497" s="6" t="s">
        <v>165</v>
      </c>
      <c r="U497" s="6" t="s">
        <v>108</v>
      </c>
      <c r="V497" s="113">
        <f t="shared" si="40"/>
        <v>12579</v>
      </c>
      <c r="W497" s="6" t="s">
        <v>108</v>
      </c>
      <c r="X497" s="6" t="s">
        <v>40</v>
      </c>
      <c r="Y497" s="6">
        <v>6</v>
      </c>
      <c r="Z497" s="6">
        <v>12</v>
      </c>
      <c r="AA497" s="6" t="s">
        <v>41</v>
      </c>
      <c r="AB497" s="6" t="s">
        <v>730</v>
      </c>
      <c r="AC497" s="5"/>
      <c r="AD497" s="6"/>
      <c r="AE497" s="5" t="e">
        <v>#N/A</v>
      </c>
      <c r="AF497" s="5" t="e">
        <v>#N/A</v>
      </c>
    </row>
    <row r="498" spans="1:33" ht="13.25" customHeight="1" x14ac:dyDescent="0.15">
      <c r="A498" s="6" t="s">
        <v>31</v>
      </c>
      <c r="B498" s="6" t="s">
        <v>30</v>
      </c>
      <c r="C498" s="6" t="s">
        <v>32</v>
      </c>
      <c r="D498" s="6" t="s">
        <v>33</v>
      </c>
      <c r="E498" s="6" t="s">
        <v>34</v>
      </c>
      <c r="F498" s="6" t="s">
        <v>35</v>
      </c>
      <c r="G498" s="6" t="s">
        <v>35</v>
      </c>
      <c r="H498" s="6" t="s">
        <v>95</v>
      </c>
      <c r="I498" s="5" t="str">
        <f t="shared" si="37"/>
        <v>2018-01-01</v>
      </c>
      <c r="J498" s="6" t="s">
        <v>36</v>
      </c>
      <c r="K498" s="5"/>
      <c r="L498" s="5"/>
      <c r="M498" s="5" t="s">
        <v>206</v>
      </c>
      <c r="N498" s="5">
        <v>-1</v>
      </c>
      <c r="O498" s="5">
        <v>0</v>
      </c>
      <c r="P498" t="str">
        <f t="shared" si="38"/>
        <v>HOLD OFF.-1</v>
      </c>
      <c r="Q498" s="5" t="str">
        <f t="shared" si="39"/>
        <v>HOLD OFF.-1.0</v>
      </c>
      <c r="R498" s="6" t="s">
        <v>210</v>
      </c>
      <c r="S498" s="57">
        <v>183577</v>
      </c>
      <c r="T498" s="6" t="s">
        <v>165</v>
      </c>
      <c r="U498" s="6" t="s">
        <v>108</v>
      </c>
      <c r="V498" s="113">
        <f t="shared" si="40"/>
        <v>183577</v>
      </c>
      <c r="W498" s="6" t="s">
        <v>108</v>
      </c>
      <c r="X498" s="6" t="s">
        <v>40</v>
      </c>
      <c r="Y498" s="6">
        <v>6</v>
      </c>
      <c r="Z498" s="6">
        <v>12</v>
      </c>
      <c r="AA498" s="6" t="s">
        <v>41</v>
      </c>
      <c r="AB498" s="6" t="s">
        <v>730</v>
      </c>
      <c r="AC498" s="5"/>
      <c r="AD498" s="6"/>
      <c r="AE498" s="5" t="e">
        <v>#N/A</v>
      </c>
      <c r="AF498" s="5" t="e">
        <v>#N/A</v>
      </c>
      <c r="AG498" s="80"/>
    </row>
    <row r="499" spans="1:33" ht="13.25" customHeight="1" x14ac:dyDescent="0.15">
      <c r="A499" s="6" t="s">
        <v>31</v>
      </c>
      <c r="B499" s="6" t="s">
        <v>30</v>
      </c>
      <c r="C499" s="6" t="s">
        <v>32</v>
      </c>
      <c r="D499" s="6" t="s">
        <v>33</v>
      </c>
      <c r="E499" s="6" t="s">
        <v>34</v>
      </c>
      <c r="F499" s="6" t="s">
        <v>35</v>
      </c>
      <c r="G499" s="6" t="s">
        <v>35</v>
      </c>
      <c r="H499" s="6" t="s">
        <v>71</v>
      </c>
      <c r="I499" s="5" t="str">
        <f t="shared" si="37"/>
        <v>2018-01-01</v>
      </c>
      <c r="J499" s="6" t="s">
        <v>36</v>
      </c>
      <c r="K499" s="5"/>
      <c r="L499" s="5"/>
      <c r="M499" s="5" t="s">
        <v>206</v>
      </c>
      <c r="N499" s="5">
        <v>-1</v>
      </c>
      <c r="O499" s="5">
        <v>0</v>
      </c>
      <c r="P499" t="str">
        <f t="shared" si="38"/>
        <v>HOLD OFF.-1</v>
      </c>
      <c r="Q499" s="5" t="str">
        <f t="shared" si="39"/>
        <v>HOLD OFF.-1.0</v>
      </c>
      <c r="R499" s="6" t="s">
        <v>205</v>
      </c>
      <c r="S499" s="57">
        <v>391047</v>
      </c>
      <c r="T499" s="6" t="s">
        <v>165</v>
      </c>
      <c r="U499" s="6" t="s">
        <v>108</v>
      </c>
      <c r="V499" s="113">
        <f t="shared" si="40"/>
        <v>391047</v>
      </c>
      <c r="W499" s="6" t="s">
        <v>108</v>
      </c>
      <c r="X499" s="6" t="s">
        <v>40</v>
      </c>
      <c r="Y499" s="6">
        <v>6</v>
      </c>
      <c r="Z499" s="6">
        <v>12</v>
      </c>
      <c r="AA499" s="6" t="s">
        <v>41</v>
      </c>
      <c r="AB499" s="6" t="s">
        <v>730</v>
      </c>
      <c r="AC499" s="5"/>
      <c r="AD499" s="6"/>
      <c r="AE499" s="5" t="e">
        <v>#N/A</v>
      </c>
      <c r="AF499" s="5" t="e">
        <v>#N/A</v>
      </c>
      <c r="AG499" s="81"/>
    </row>
    <row r="500" spans="1:33" ht="13.25" customHeight="1" x14ac:dyDescent="0.15">
      <c r="A500" s="6" t="s">
        <v>31</v>
      </c>
      <c r="B500" s="6" t="s">
        <v>30</v>
      </c>
      <c r="C500" s="6" t="s">
        <v>32</v>
      </c>
      <c r="D500" s="6" t="s">
        <v>33</v>
      </c>
      <c r="E500" s="6" t="s">
        <v>34</v>
      </c>
      <c r="F500" s="6" t="s">
        <v>35</v>
      </c>
      <c r="G500" s="6" t="s">
        <v>35</v>
      </c>
      <c r="H500" s="5"/>
      <c r="I500" s="5" t="str">
        <f t="shared" si="37"/>
        <v>2018-01-01</v>
      </c>
      <c r="J500" s="6" t="s">
        <v>36</v>
      </c>
      <c r="K500" s="5"/>
      <c r="L500" s="5"/>
      <c r="M500" s="5" t="s">
        <v>206</v>
      </c>
      <c r="N500" s="5">
        <v>-1</v>
      </c>
      <c r="O500" s="5">
        <v>0</v>
      </c>
      <c r="P500" t="str">
        <f t="shared" si="38"/>
        <v>HOLD OFF.-1</v>
      </c>
      <c r="Q500" s="5" t="str">
        <f t="shared" si="39"/>
        <v>HOLD OFF.-1.0</v>
      </c>
      <c r="R500" s="6" t="s">
        <v>216</v>
      </c>
      <c r="S500" s="57">
        <v>52775</v>
      </c>
      <c r="T500" s="6" t="s">
        <v>165</v>
      </c>
      <c r="U500" s="6" t="s">
        <v>108</v>
      </c>
      <c r="V500" s="113">
        <f t="shared" si="40"/>
        <v>52775</v>
      </c>
      <c r="W500" s="6" t="s">
        <v>108</v>
      </c>
      <c r="X500" s="6" t="s">
        <v>40</v>
      </c>
      <c r="Y500" s="6">
        <v>6</v>
      </c>
      <c r="Z500" s="6">
        <v>12</v>
      </c>
      <c r="AA500" s="6" t="s">
        <v>41</v>
      </c>
      <c r="AB500" s="6" t="s">
        <v>730</v>
      </c>
      <c r="AC500" s="5"/>
      <c r="AD500" s="6"/>
      <c r="AE500" s="5" t="e">
        <v>#N/A</v>
      </c>
      <c r="AF500" s="5" t="e">
        <v>#N/A</v>
      </c>
      <c r="AG500" s="82"/>
    </row>
    <row r="501" spans="1:33" ht="13.25" customHeight="1" x14ac:dyDescent="0.15">
      <c r="A501" s="6" t="s">
        <v>31</v>
      </c>
      <c r="B501" s="6" t="s">
        <v>30</v>
      </c>
      <c r="C501" s="6" t="s">
        <v>32</v>
      </c>
      <c r="D501" s="6" t="s">
        <v>33</v>
      </c>
      <c r="E501" s="6" t="s">
        <v>34</v>
      </c>
      <c r="F501" s="6" t="s">
        <v>35</v>
      </c>
      <c r="G501" s="6" t="s">
        <v>35</v>
      </c>
      <c r="H501" s="5"/>
      <c r="I501" s="5" t="str">
        <f t="shared" si="37"/>
        <v>2018-01-01</v>
      </c>
      <c r="J501" s="6" t="s">
        <v>36</v>
      </c>
      <c r="K501" s="5"/>
      <c r="L501" s="5"/>
      <c r="M501" s="5" t="s">
        <v>206</v>
      </c>
      <c r="N501" s="5">
        <v>-1</v>
      </c>
      <c r="O501" s="5">
        <v>0</v>
      </c>
      <c r="P501" t="str">
        <f t="shared" si="38"/>
        <v>HOLD OFF.-1</v>
      </c>
      <c r="Q501" s="5" t="str">
        <f t="shared" si="39"/>
        <v>HOLD OFF.-1.0</v>
      </c>
      <c r="R501" s="6" t="s">
        <v>211</v>
      </c>
      <c r="S501" s="57">
        <v>0</v>
      </c>
      <c r="T501" s="6" t="s">
        <v>165</v>
      </c>
      <c r="U501" s="6" t="s">
        <v>108</v>
      </c>
      <c r="V501" s="113">
        <f t="shared" si="40"/>
        <v>0</v>
      </c>
      <c r="W501" s="6" t="s">
        <v>108</v>
      </c>
      <c r="X501" s="6" t="s">
        <v>40</v>
      </c>
      <c r="Y501" s="6">
        <v>6</v>
      </c>
      <c r="Z501" s="6">
        <v>12</v>
      </c>
      <c r="AA501" s="6" t="s">
        <v>41</v>
      </c>
      <c r="AB501" s="6" t="s">
        <v>730</v>
      </c>
      <c r="AC501" s="5"/>
      <c r="AD501" s="6"/>
      <c r="AE501" s="5" t="e">
        <v>#N/A</v>
      </c>
      <c r="AF501" s="5" t="e">
        <v>#N/A</v>
      </c>
    </row>
    <row r="502" spans="1:33" ht="13.25" customHeight="1" x14ac:dyDescent="0.15">
      <c r="A502" s="6" t="s">
        <v>31</v>
      </c>
      <c r="B502" s="6" t="s">
        <v>30</v>
      </c>
      <c r="C502" s="6" t="s">
        <v>32</v>
      </c>
      <c r="D502" s="6" t="s">
        <v>33</v>
      </c>
      <c r="E502" s="6" t="s">
        <v>34</v>
      </c>
      <c r="F502" s="6" t="s">
        <v>35</v>
      </c>
      <c r="G502" s="6" t="s">
        <v>35</v>
      </c>
      <c r="H502" s="5"/>
      <c r="I502" s="5" t="str">
        <f t="shared" si="37"/>
        <v>2018-01-01</v>
      </c>
      <c r="J502" s="6" t="s">
        <v>36</v>
      </c>
      <c r="K502" s="5"/>
      <c r="L502" s="5"/>
      <c r="M502" s="5" t="s">
        <v>206</v>
      </c>
      <c r="N502" s="5">
        <v>-1</v>
      </c>
      <c r="O502" s="5">
        <v>0</v>
      </c>
      <c r="P502" t="str">
        <f t="shared" si="38"/>
        <v>HOLD OFF.-1</v>
      </c>
      <c r="Q502" s="5" t="str">
        <f t="shared" si="39"/>
        <v>HOLD OFF.-1.0</v>
      </c>
      <c r="R502" s="6" t="s">
        <v>213</v>
      </c>
      <c r="S502" s="57">
        <v>131149</v>
      </c>
      <c r="T502" s="6" t="s">
        <v>165</v>
      </c>
      <c r="U502" s="6" t="s">
        <v>108</v>
      </c>
      <c r="V502" s="113">
        <f t="shared" si="40"/>
        <v>131149</v>
      </c>
      <c r="W502" s="6" t="s">
        <v>108</v>
      </c>
      <c r="X502" s="6" t="s">
        <v>40</v>
      </c>
      <c r="Y502" s="6">
        <v>6</v>
      </c>
      <c r="Z502" s="6">
        <v>12</v>
      </c>
      <c r="AA502" s="6" t="s">
        <v>41</v>
      </c>
      <c r="AB502" s="6" t="s">
        <v>730</v>
      </c>
      <c r="AC502" s="5"/>
      <c r="AD502" s="6"/>
      <c r="AE502" s="5" t="e">
        <v>#N/A</v>
      </c>
      <c r="AF502" s="5" t="e">
        <v>#N/A</v>
      </c>
      <c r="AG502" s="81"/>
    </row>
    <row r="503" spans="1:33" ht="13.25" customHeight="1" x14ac:dyDescent="0.15">
      <c r="A503" s="6" t="s">
        <v>31</v>
      </c>
      <c r="B503" s="6" t="s">
        <v>30</v>
      </c>
      <c r="C503" s="6" t="s">
        <v>32</v>
      </c>
      <c r="D503" s="6" t="s">
        <v>33</v>
      </c>
      <c r="E503" s="6" t="s">
        <v>34</v>
      </c>
      <c r="F503" s="6" t="s">
        <v>35</v>
      </c>
      <c r="G503" s="6" t="s">
        <v>35</v>
      </c>
      <c r="H503" s="5"/>
      <c r="I503" s="5" t="str">
        <f t="shared" si="37"/>
        <v>2018-01-01</v>
      </c>
      <c r="J503" s="6" t="s">
        <v>36</v>
      </c>
      <c r="K503" s="5"/>
      <c r="L503" s="5"/>
      <c r="M503" s="5" t="s">
        <v>206</v>
      </c>
      <c r="N503" s="5">
        <v>-1</v>
      </c>
      <c r="O503" s="5">
        <v>0</v>
      </c>
      <c r="P503" t="str">
        <f t="shared" si="38"/>
        <v>HOLD OFF.-1</v>
      </c>
      <c r="Q503" s="5" t="str">
        <f t="shared" si="39"/>
        <v>HOLD OFF.-1.0</v>
      </c>
      <c r="R503" s="6" t="s">
        <v>215</v>
      </c>
      <c r="S503" s="57">
        <v>33669</v>
      </c>
      <c r="T503" s="6" t="s">
        <v>165</v>
      </c>
      <c r="U503" s="6" t="s">
        <v>108</v>
      </c>
      <c r="V503" s="113">
        <f t="shared" si="40"/>
        <v>33669</v>
      </c>
      <c r="W503" s="6" t="s">
        <v>108</v>
      </c>
      <c r="X503" s="6" t="s">
        <v>40</v>
      </c>
      <c r="Y503" s="6">
        <v>6</v>
      </c>
      <c r="Z503" s="6">
        <v>12</v>
      </c>
      <c r="AA503" s="6" t="s">
        <v>41</v>
      </c>
      <c r="AB503" s="6" t="s">
        <v>730</v>
      </c>
      <c r="AC503" s="5"/>
      <c r="AD503" s="6"/>
      <c r="AE503" s="5" t="e">
        <v>#N/A</v>
      </c>
      <c r="AF503" s="5" t="e">
        <v>#N/A</v>
      </c>
    </row>
    <row r="504" spans="1:33" ht="13.25" customHeight="1" x14ac:dyDescent="0.15">
      <c r="A504" s="6" t="s">
        <v>31</v>
      </c>
      <c r="B504" s="6" t="s">
        <v>30</v>
      </c>
      <c r="C504" s="6" t="s">
        <v>32</v>
      </c>
      <c r="D504" s="6" t="s">
        <v>33</v>
      </c>
      <c r="E504" s="6" t="s">
        <v>34</v>
      </c>
      <c r="F504" s="6" t="s">
        <v>35</v>
      </c>
      <c r="G504" s="6" t="s">
        <v>35</v>
      </c>
      <c r="H504" s="5"/>
      <c r="I504" s="5" t="str">
        <f t="shared" si="37"/>
        <v>2018-01-01</v>
      </c>
      <c r="J504" s="6" t="s">
        <v>36</v>
      </c>
      <c r="K504" s="5"/>
      <c r="L504" s="5"/>
      <c r="M504" s="5" t="s">
        <v>206</v>
      </c>
      <c r="N504" s="5">
        <v>-1</v>
      </c>
      <c r="O504" s="5">
        <v>0</v>
      </c>
      <c r="P504" t="str">
        <f t="shared" si="38"/>
        <v>HOLD OFF.-1</v>
      </c>
      <c r="Q504" s="5" t="str">
        <f t="shared" si="39"/>
        <v>HOLD OFF.-1.0</v>
      </c>
      <c r="R504" s="6" t="s">
        <v>217</v>
      </c>
      <c r="S504" s="57">
        <v>12213</v>
      </c>
      <c r="T504" s="6" t="s">
        <v>165</v>
      </c>
      <c r="U504" s="6" t="s">
        <v>108</v>
      </c>
      <c r="V504" s="113">
        <f t="shared" si="40"/>
        <v>12213</v>
      </c>
      <c r="W504" s="6" t="s">
        <v>108</v>
      </c>
      <c r="X504" s="6" t="s">
        <v>40</v>
      </c>
      <c r="Y504" s="6">
        <v>6</v>
      </c>
      <c r="Z504" s="6">
        <v>12</v>
      </c>
      <c r="AA504" s="6" t="s">
        <v>41</v>
      </c>
      <c r="AB504" s="6" t="s">
        <v>730</v>
      </c>
      <c r="AC504" s="5"/>
      <c r="AD504" s="6"/>
      <c r="AE504" s="5" t="e">
        <v>#N/A</v>
      </c>
      <c r="AF504" s="5" t="e">
        <v>#N/A</v>
      </c>
    </row>
    <row r="505" spans="1:33" ht="13.25" customHeight="1" x14ac:dyDescent="0.15">
      <c r="A505" s="6" t="s">
        <v>31</v>
      </c>
      <c r="B505" s="6" t="s">
        <v>30</v>
      </c>
      <c r="C505" s="6" t="s">
        <v>32</v>
      </c>
      <c r="D505" s="6" t="s">
        <v>33</v>
      </c>
      <c r="E505" s="6" t="s">
        <v>34</v>
      </c>
      <c r="F505" s="6" t="s">
        <v>35</v>
      </c>
      <c r="G505" s="6" t="s">
        <v>35</v>
      </c>
      <c r="H505" s="5"/>
      <c r="I505" s="5" t="str">
        <f t="shared" si="37"/>
        <v>2018-01-01</v>
      </c>
      <c r="J505" s="6" t="s">
        <v>36</v>
      </c>
      <c r="K505" s="5"/>
      <c r="L505" s="5"/>
      <c r="M505" s="5" t="s">
        <v>206</v>
      </c>
      <c r="N505" s="5">
        <v>-1</v>
      </c>
      <c r="O505" s="5">
        <v>0</v>
      </c>
      <c r="P505" t="str">
        <f t="shared" si="38"/>
        <v>HOLD OFF.-1</v>
      </c>
      <c r="Q505" s="5" t="str">
        <f t="shared" si="39"/>
        <v>HOLD OFF.-1.0</v>
      </c>
      <c r="R505" s="6" t="s">
        <v>214</v>
      </c>
      <c r="S505" s="57">
        <v>50378</v>
      </c>
      <c r="T505" s="6" t="s">
        <v>165</v>
      </c>
      <c r="U505" s="6" t="s">
        <v>108</v>
      </c>
      <c r="V505" s="113">
        <f t="shared" si="40"/>
        <v>50378</v>
      </c>
      <c r="W505" s="6" t="s">
        <v>108</v>
      </c>
      <c r="X505" s="6" t="s">
        <v>40</v>
      </c>
      <c r="Y505" s="6">
        <v>6</v>
      </c>
      <c r="Z505" s="6">
        <v>12</v>
      </c>
      <c r="AA505" s="6" t="s">
        <v>41</v>
      </c>
      <c r="AB505" s="6" t="s">
        <v>730</v>
      </c>
      <c r="AC505" s="5"/>
      <c r="AD505" s="6"/>
      <c r="AE505" s="5" t="e">
        <v>#N/A</v>
      </c>
      <c r="AF505" s="5" t="e">
        <v>#N/A</v>
      </c>
      <c r="AG505" s="82"/>
    </row>
    <row r="506" spans="1:33" ht="13.25" customHeight="1" x14ac:dyDescent="0.15">
      <c r="A506" s="6" t="s">
        <v>31</v>
      </c>
      <c r="B506" s="6" t="s">
        <v>30</v>
      </c>
      <c r="C506" s="6" t="s">
        <v>32</v>
      </c>
      <c r="D506" s="6" t="s">
        <v>33</v>
      </c>
      <c r="E506" s="6" t="s">
        <v>34</v>
      </c>
      <c r="F506" s="6" t="s">
        <v>35</v>
      </c>
      <c r="G506" s="6" t="s">
        <v>35</v>
      </c>
      <c r="H506" s="5"/>
      <c r="I506" s="5" t="str">
        <f t="shared" si="37"/>
        <v>2018-01-01</v>
      </c>
      <c r="J506" s="6" t="s">
        <v>36</v>
      </c>
      <c r="K506" s="5"/>
      <c r="L506" s="5"/>
      <c r="M506" s="5" t="s">
        <v>206</v>
      </c>
      <c r="N506" s="5">
        <v>-1</v>
      </c>
      <c r="O506" s="5">
        <v>0</v>
      </c>
      <c r="P506" t="str">
        <f t="shared" si="38"/>
        <v>HOLD OFF.-1</v>
      </c>
      <c r="Q506" s="5" t="str">
        <f t="shared" si="39"/>
        <v>HOLD OFF.-1.0</v>
      </c>
      <c r="R506" s="6" t="s">
        <v>212</v>
      </c>
      <c r="S506" s="57">
        <v>110863</v>
      </c>
      <c r="T506" s="6" t="s">
        <v>165</v>
      </c>
      <c r="U506" s="6" t="s">
        <v>108</v>
      </c>
      <c r="V506" s="113">
        <f t="shared" si="40"/>
        <v>110863</v>
      </c>
      <c r="W506" s="6" t="s">
        <v>108</v>
      </c>
      <c r="X506" s="6" t="s">
        <v>40</v>
      </c>
      <c r="Y506" s="6">
        <v>6</v>
      </c>
      <c r="Z506" s="6">
        <v>12</v>
      </c>
      <c r="AA506" s="6" t="s">
        <v>41</v>
      </c>
      <c r="AB506" s="6" t="s">
        <v>730</v>
      </c>
      <c r="AC506" s="5"/>
      <c r="AD506" s="6"/>
      <c r="AE506" s="5" t="e">
        <v>#N/A</v>
      </c>
      <c r="AF506" s="5" t="e">
        <v>#N/A</v>
      </c>
      <c r="AG506" s="81"/>
    </row>
    <row r="507" spans="1:33" ht="13.25" customHeight="1" x14ac:dyDescent="0.15">
      <c r="A507" s="6" t="s">
        <v>31</v>
      </c>
      <c r="B507" s="6" t="s">
        <v>30</v>
      </c>
      <c r="C507" s="6" t="s">
        <v>32</v>
      </c>
      <c r="D507" s="6" t="s">
        <v>33</v>
      </c>
      <c r="E507" s="6" t="s">
        <v>34</v>
      </c>
      <c r="F507" s="6" t="s">
        <v>35</v>
      </c>
      <c r="G507" s="6" t="s">
        <v>35</v>
      </c>
      <c r="H507" s="5"/>
      <c r="I507" s="5" t="str">
        <f t="shared" si="37"/>
        <v>2018-01-01</v>
      </c>
      <c r="J507" s="6" t="s">
        <v>36</v>
      </c>
      <c r="K507" s="5"/>
      <c r="L507" s="5"/>
      <c r="M507" s="5" t="s">
        <v>206</v>
      </c>
      <c r="N507" s="5">
        <v>-1</v>
      </c>
      <c r="O507" s="5">
        <v>0</v>
      </c>
      <c r="P507" t="str">
        <f t="shared" si="38"/>
        <v>HOLD OFF.-1</v>
      </c>
      <c r="Q507" s="5" t="str">
        <f t="shared" si="39"/>
        <v>HOLD OFF.-1.0</v>
      </c>
      <c r="R507" s="17" t="s">
        <v>218</v>
      </c>
      <c r="S507" s="57">
        <v>620000</v>
      </c>
      <c r="T507" s="5"/>
      <c r="U507" s="6" t="s">
        <v>108</v>
      </c>
      <c r="V507" s="113">
        <f t="shared" si="40"/>
        <v>620000</v>
      </c>
      <c r="W507" s="6" t="s">
        <v>108</v>
      </c>
      <c r="X507" s="6" t="s">
        <v>40</v>
      </c>
      <c r="Y507" s="6">
        <v>6</v>
      </c>
      <c r="Z507" s="6">
        <v>12</v>
      </c>
      <c r="AA507" s="6" t="s">
        <v>41</v>
      </c>
      <c r="AB507" s="6" t="s">
        <v>730</v>
      </c>
      <c r="AC507" s="5"/>
      <c r="AD507" s="6"/>
      <c r="AE507" s="5" t="e">
        <v>#N/A</v>
      </c>
      <c r="AF507" s="5" t="e">
        <v>#N/A</v>
      </c>
      <c r="AG507" s="82"/>
    </row>
    <row r="508" spans="1:33" ht="13.25" customHeight="1" x14ac:dyDescent="0.15">
      <c r="A508" s="6" t="s">
        <v>31</v>
      </c>
      <c r="B508" s="6" t="s">
        <v>30</v>
      </c>
      <c r="C508" s="6" t="s">
        <v>32</v>
      </c>
      <c r="D508" s="6" t="s">
        <v>33</v>
      </c>
      <c r="E508" s="6" t="s">
        <v>34</v>
      </c>
      <c r="F508" s="6" t="s">
        <v>35</v>
      </c>
      <c r="G508" s="6" t="s">
        <v>35</v>
      </c>
      <c r="H508" s="5"/>
      <c r="I508" s="5" t="str">
        <f t="shared" si="37"/>
        <v>2018-01-01</v>
      </c>
      <c r="J508" s="6" t="s">
        <v>36</v>
      </c>
      <c r="K508" s="5"/>
      <c r="L508" s="5"/>
      <c r="M508" s="5" t="s">
        <v>123</v>
      </c>
      <c r="N508" s="5">
        <v>-1</v>
      </c>
      <c r="O508" s="5">
        <v>0</v>
      </c>
      <c r="P508" t="str">
        <f t="shared" si="38"/>
        <v>OE.-1</v>
      </c>
      <c r="Q508" s="5" t="str">
        <f t="shared" si="39"/>
        <v>OE.-1.0</v>
      </c>
      <c r="R508" s="6" t="s">
        <v>134</v>
      </c>
      <c r="S508" s="57">
        <v>1376</v>
      </c>
      <c r="T508" s="5"/>
      <c r="U508" s="6" t="s">
        <v>784</v>
      </c>
      <c r="V508" s="113"/>
      <c r="W508" s="6"/>
      <c r="X508" s="6" t="s">
        <v>40</v>
      </c>
      <c r="Y508" s="6">
        <v>2</v>
      </c>
      <c r="Z508" s="6">
        <v>10</v>
      </c>
      <c r="AA508" s="6" t="s">
        <v>41</v>
      </c>
      <c r="AB508" s="6" t="s">
        <v>730</v>
      </c>
      <c r="AC508" s="5"/>
      <c r="AD508" s="6"/>
      <c r="AE508" s="5" t="e">
        <v>#N/A</v>
      </c>
      <c r="AF508" s="5" t="e">
        <v>#N/A</v>
      </c>
    </row>
    <row r="509" spans="1:33" ht="13.25" customHeight="1" x14ac:dyDescent="0.15">
      <c r="A509" s="6" t="s">
        <v>31</v>
      </c>
      <c r="B509" s="6" t="s">
        <v>30</v>
      </c>
      <c r="C509" s="6" t="s">
        <v>32</v>
      </c>
      <c r="D509" s="6" t="s">
        <v>33</v>
      </c>
      <c r="E509" s="6" t="s">
        <v>34</v>
      </c>
      <c r="F509" s="6" t="s">
        <v>35</v>
      </c>
      <c r="G509" s="6" t="s">
        <v>35</v>
      </c>
      <c r="H509" s="5"/>
      <c r="I509" s="5" t="str">
        <f t="shared" si="37"/>
        <v>2018-01-01</v>
      </c>
      <c r="J509" s="6" t="s">
        <v>36</v>
      </c>
      <c r="K509" s="5"/>
      <c r="L509" s="5"/>
      <c r="M509" s="5" t="s">
        <v>123</v>
      </c>
      <c r="N509" s="5">
        <v>1</v>
      </c>
      <c r="O509" s="5">
        <v>1</v>
      </c>
      <c r="P509" t="str">
        <f t="shared" si="38"/>
        <v>OE.1</v>
      </c>
      <c r="Q509" s="5" t="str">
        <f t="shared" si="39"/>
        <v>OE.1.1</v>
      </c>
      <c r="R509" s="6" t="s">
        <v>128</v>
      </c>
      <c r="S509" s="57">
        <v>342</v>
      </c>
      <c r="T509" s="5"/>
      <c r="U509" s="6" t="s">
        <v>784</v>
      </c>
      <c r="V509" s="113"/>
      <c r="W509" s="6"/>
      <c r="X509" s="6" t="s">
        <v>40</v>
      </c>
      <c r="Y509" s="6">
        <v>2</v>
      </c>
      <c r="Z509" s="6">
        <v>10</v>
      </c>
      <c r="AA509" s="6" t="s">
        <v>41</v>
      </c>
      <c r="AB509" s="6" t="s">
        <v>730</v>
      </c>
      <c r="AC509" s="5"/>
      <c r="AD509" s="6"/>
      <c r="AE509" s="5" t="e">
        <v>#N/A</v>
      </c>
      <c r="AF509" s="5" t="e">
        <v>#N/A</v>
      </c>
    </row>
    <row r="510" spans="1:33" ht="13.25" customHeight="1" x14ac:dyDescent="0.15">
      <c r="A510" s="6" t="s">
        <v>31</v>
      </c>
      <c r="B510" s="6" t="s">
        <v>30</v>
      </c>
      <c r="C510" s="6" t="s">
        <v>32</v>
      </c>
      <c r="D510" s="6" t="s">
        <v>33</v>
      </c>
      <c r="E510" s="6" t="s">
        <v>34</v>
      </c>
      <c r="F510" s="6" t="s">
        <v>35</v>
      </c>
      <c r="G510" s="6" t="s">
        <v>35</v>
      </c>
      <c r="H510" s="5"/>
      <c r="I510" s="5" t="str">
        <f t="shared" si="37"/>
        <v>2018-01-01</v>
      </c>
      <c r="J510" s="6" t="s">
        <v>36</v>
      </c>
      <c r="K510" s="5"/>
      <c r="L510" s="5"/>
      <c r="M510" s="5" t="s">
        <v>123</v>
      </c>
      <c r="N510" s="5">
        <v>1</v>
      </c>
      <c r="O510" s="5">
        <v>2</v>
      </c>
      <c r="P510" t="str">
        <f t="shared" si="38"/>
        <v>OE.1</v>
      </c>
      <c r="Q510" s="5" t="str">
        <f t="shared" si="39"/>
        <v>OE.1.2</v>
      </c>
      <c r="R510" s="6" t="s">
        <v>132</v>
      </c>
      <c r="S510" s="57">
        <v>1405</v>
      </c>
      <c r="T510" s="5"/>
      <c r="U510" s="6" t="s">
        <v>784</v>
      </c>
      <c r="V510" s="113"/>
      <c r="W510" s="6"/>
      <c r="X510" s="6" t="s">
        <v>40</v>
      </c>
      <c r="Y510" s="6">
        <v>2</v>
      </c>
      <c r="Z510" s="6">
        <v>10</v>
      </c>
      <c r="AA510" s="6" t="s">
        <v>41</v>
      </c>
      <c r="AB510" s="6" t="s">
        <v>730</v>
      </c>
      <c r="AC510" s="5"/>
      <c r="AD510" s="6"/>
      <c r="AE510" s="5" t="e">
        <v>#N/A</v>
      </c>
      <c r="AF510" s="5" t="e">
        <v>#N/A</v>
      </c>
    </row>
    <row r="511" spans="1:33" ht="13.25" customHeight="1" x14ac:dyDescent="0.15">
      <c r="A511" s="6" t="s">
        <v>31</v>
      </c>
      <c r="B511" s="6" t="s">
        <v>30</v>
      </c>
      <c r="C511" s="6" t="s">
        <v>32</v>
      </c>
      <c r="D511" s="6" t="s">
        <v>33</v>
      </c>
      <c r="E511" s="6" t="s">
        <v>34</v>
      </c>
      <c r="F511" s="6" t="s">
        <v>35</v>
      </c>
      <c r="G511" s="6" t="s">
        <v>35</v>
      </c>
      <c r="H511" s="5"/>
      <c r="I511" s="5" t="str">
        <f t="shared" si="37"/>
        <v>2018-01-01</v>
      </c>
      <c r="J511" s="6" t="s">
        <v>36</v>
      </c>
      <c r="K511" s="5"/>
      <c r="L511" s="5"/>
      <c r="M511" s="5" t="s">
        <v>123</v>
      </c>
      <c r="N511" s="5">
        <v>4</v>
      </c>
      <c r="O511" s="5">
        <v>1</v>
      </c>
      <c r="P511" t="str">
        <f t="shared" si="38"/>
        <v>OE.4</v>
      </c>
      <c r="Q511" s="5" t="str">
        <f t="shared" si="39"/>
        <v>OE.4.1</v>
      </c>
      <c r="R511" s="6" t="s">
        <v>126</v>
      </c>
      <c r="S511" s="57">
        <v>11236</v>
      </c>
      <c r="T511" s="5"/>
      <c r="U511" s="6" t="s">
        <v>784</v>
      </c>
      <c r="V511" s="113"/>
      <c r="W511" s="6"/>
      <c r="X511" s="6" t="s">
        <v>40</v>
      </c>
      <c r="Y511" s="6">
        <v>2</v>
      </c>
      <c r="Z511" s="6">
        <v>10</v>
      </c>
      <c r="AA511" s="6" t="s">
        <v>41</v>
      </c>
      <c r="AB511" s="6" t="s">
        <v>730</v>
      </c>
      <c r="AC511" s="5"/>
      <c r="AD511" s="6"/>
      <c r="AE511" s="5" t="e">
        <v>#N/A</v>
      </c>
      <c r="AF511" s="5" t="e">
        <v>#N/A</v>
      </c>
    </row>
    <row r="512" spans="1:33" ht="13.25" customHeight="1" x14ac:dyDescent="0.15">
      <c r="A512" s="6" t="s">
        <v>31</v>
      </c>
      <c r="B512" s="6" t="s">
        <v>30</v>
      </c>
      <c r="C512" s="6" t="s">
        <v>32</v>
      </c>
      <c r="D512" s="6" t="s">
        <v>33</v>
      </c>
      <c r="E512" s="6" t="s">
        <v>34</v>
      </c>
      <c r="F512" s="6" t="s">
        <v>35</v>
      </c>
      <c r="G512" s="6" t="s">
        <v>35</v>
      </c>
      <c r="H512" s="5"/>
      <c r="I512" s="5" t="str">
        <f t="shared" si="37"/>
        <v>2018-01-01</v>
      </c>
      <c r="J512" s="6" t="s">
        <v>36</v>
      </c>
      <c r="K512" s="5"/>
      <c r="L512" s="5"/>
      <c r="M512" s="5" t="s">
        <v>123</v>
      </c>
      <c r="N512" s="5">
        <v>4</v>
      </c>
      <c r="O512" s="5">
        <v>2</v>
      </c>
      <c r="P512" t="str">
        <f t="shared" si="38"/>
        <v>OE.4</v>
      </c>
      <c r="Q512" s="5" t="str">
        <f t="shared" si="39"/>
        <v>OE.4.2</v>
      </c>
      <c r="R512" s="6" t="s">
        <v>130</v>
      </c>
      <c r="S512" s="57">
        <v>5886</v>
      </c>
      <c r="T512" s="5"/>
      <c r="U512" s="6" t="s">
        <v>784</v>
      </c>
      <c r="V512" s="113"/>
      <c r="W512" s="6"/>
      <c r="X512" s="6" t="s">
        <v>40</v>
      </c>
      <c r="Y512" s="6">
        <v>2</v>
      </c>
      <c r="Z512" s="6">
        <v>10</v>
      </c>
      <c r="AA512" s="6" t="s">
        <v>41</v>
      </c>
      <c r="AB512" s="6" t="s">
        <v>730</v>
      </c>
      <c r="AC512" s="5"/>
      <c r="AD512" s="6"/>
      <c r="AE512" s="5" t="e">
        <v>#N/A</v>
      </c>
      <c r="AF512" s="5" t="e">
        <v>#N/A</v>
      </c>
    </row>
    <row r="513" spans="1:33" ht="13.25" customHeight="1" x14ac:dyDescent="0.15">
      <c r="A513" s="6" t="s">
        <v>31</v>
      </c>
      <c r="B513" s="6" t="s">
        <v>30</v>
      </c>
      <c r="C513" s="6" t="s">
        <v>32</v>
      </c>
      <c r="D513" s="6" t="s">
        <v>33</v>
      </c>
      <c r="E513" s="6" t="s">
        <v>34</v>
      </c>
      <c r="F513" s="6" t="s">
        <v>35</v>
      </c>
      <c r="G513" s="6" t="s">
        <v>35</v>
      </c>
      <c r="H513" s="5"/>
      <c r="I513" s="5" t="str">
        <f t="shared" si="37"/>
        <v>2018-01-01</v>
      </c>
      <c r="J513" s="6" t="s">
        <v>36</v>
      </c>
      <c r="K513" s="5"/>
      <c r="L513" s="5"/>
      <c r="M513" s="5" t="s">
        <v>123</v>
      </c>
      <c r="N513" s="5" t="s">
        <v>124</v>
      </c>
      <c r="O513" s="5">
        <v>0</v>
      </c>
      <c r="P513" t="str">
        <f t="shared" si="38"/>
        <v>OE.N/A</v>
      </c>
      <c r="Q513" s="5" t="str">
        <f t="shared" si="39"/>
        <v>OE.N/A.0</v>
      </c>
      <c r="R513" s="6" t="s">
        <v>122</v>
      </c>
      <c r="S513" s="57">
        <v>1602</v>
      </c>
      <c r="T513" s="5"/>
      <c r="U513" s="6" t="s">
        <v>784</v>
      </c>
      <c r="V513" s="113"/>
      <c r="W513" s="6"/>
      <c r="X513" s="6" t="s">
        <v>40</v>
      </c>
      <c r="Y513" s="6">
        <v>2</v>
      </c>
      <c r="Z513" s="6">
        <v>10</v>
      </c>
      <c r="AA513" s="6" t="s">
        <v>41</v>
      </c>
      <c r="AB513" s="6" t="s">
        <v>730</v>
      </c>
      <c r="AC513" s="5"/>
      <c r="AD513" s="6"/>
      <c r="AE513" s="5" t="e">
        <v>#N/A</v>
      </c>
      <c r="AF513" s="5" t="e">
        <v>#N/A</v>
      </c>
    </row>
    <row r="514" spans="1:33" ht="13.25" customHeight="1" x14ac:dyDescent="0.15">
      <c r="A514" s="6" t="s">
        <v>31</v>
      </c>
      <c r="B514" s="6" t="s">
        <v>30</v>
      </c>
      <c r="C514" s="6" t="s">
        <v>32</v>
      </c>
      <c r="D514" s="6" t="s">
        <v>33</v>
      </c>
      <c r="E514" s="6" t="s">
        <v>34</v>
      </c>
      <c r="F514" s="6" t="s">
        <v>35</v>
      </c>
      <c r="G514" s="6" t="s">
        <v>35</v>
      </c>
      <c r="H514" s="6" t="s">
        <v>76</v>
      </c>
      <c r="I514" s="5" t="str">
        <f t="shared" ref="I514:I577" si="41">_xlfn.CONCAT(SUBSTITUTE(J514,"FY","20"),"-01-01")</f>
        <v>2018-01-01</v>
      </c>
      <c r="J514" s="6" t="s">
        <v>36</v>
      </c>
      <c r="K514" s="5"/>
      <c r="L514" s="5"/>
      <c r="M514" s="5" t="s">
        <v>221</v>
      </c>
      <c r="N514" s="5">
        <v>1</v>
      </c>
      <c r="O514" s="5">
        <v>0</v>
      </c>
      <c r="P514" t="str">
        <f t="shared" ref="P514:P577" si="42">_xlfn.CONCAT(M514,".",N514)</f>
        <v>WR.1</v>
      </c>
      <c r="Q514" s="5" t="str">
        <f t="shared" ref="Q514:Q577" si="43">_xlfn.CONCAT(M514,".",N514,".",O514)</f>
        <v>WR.1.0</v>
      </c>
      <c r="R514" s="6" t="s">
        <v>243</v>
      </c>
      <c r="S514" s="57">
        <v>1180130</v>
      </c>
      <c r="T514" s="5"/>
      <c r="U514" s="6" t="s">
        <v>222</v>
      </c>
      <c r="V514" s="114">
        <f t="shared" ref="V514:V543" si="44">S514/1000</f>
        <v>1180.1300000000001</v>
      </c>
      <c r="W514" s="6" t="s">
        <v>782</v>
      </c>
      <c r="X514" s="6" t="s">
        <v>40</v>
      </c>
      <c r="Y514" s="6">
        <v>7</v>
      </c>
      <c r="Z514" s="6">
        <v>13</v>
      </c>
      <c r="AA514" s="6" t="s">
        <v>41</v>
      </c>
      <c r="AB514" s="6" t="s">
        <v>730</v>
      </c>
      <c r="AC514" s="5"/>
      <c r="AD514" s="6"/>
      <c r="AE514" s="5" t="e">
        <v>#N/A</v>
      </c>
      <c r="AF514" s="5" t="e">
        <v>#N/A</v>
      </c>
      <c r="AG514" s="80"/>
    </row>
    <row r="515" spans="1:33" ht="13.25" customHeight="1" x14ac:dyDescent="0.15">
      <c r="A515" s="6" t="s">
        <v>31</v>
      </c>
      <c r="B515" s="6" t="s">
        <v>30</v>
      </c>
      <c r="C515" s="6" t="s">
        <v>32</v>
      </c>
      <c r="D515" s="6" t="s">
        <v>33</v>
      </c>
      <c r="E515" s="6" t="s">
        <v>34</v>
      </c>
      <c r="F515" s="6" t="s">
        <v>35</v>
      </c>
      <c r="G515" s="6" t="s">
        <v>35</v>
      </c>
      <c r="H515" s="6" t="s">
        <v>78</v>
      </c>
      <c r="I515" s="5" t="str">
        <f t="shared" si="41"/>
        <v>2018-01-01</v>
      </c>
      <c r="J515" s="6" t="s">
        <v>36</v>
      </c>
      <c r="K515" s="5"/>
      <c r="L515" s="5"/>
      <c r="M515" s="5" t="s">
        <v>221</v>
      </c>
      <c r="N515" s="5">
        <v>1</v>
      </c>
      <c r="O515" s="5">
        <v>0</v>
      </c>
      <c r="P515" t="str">
        <f t="shared" si="42"/>
        <v>WR.1</v>
      </c>
      <c r="Q515" s="5" t="str">
        <f t="shared" si="43"/>
        <v>WR.1.0</v>
      </c>
      <c r="R515" s="6" t="s">
        <v>244</v>
      </c>
      <c r="S515" s="57">
        <v>850909</v>
      </c>
      <c r="T515" s="5"/>
      <c r="U515" s="6" t="s">
        <v>222</v>
      </c>
      <c r="V515" s="114">
        <f t="shared" si="44"/>
        <v>850.90899999999999</v>
      </c>
      <c r="W515" s="6" t="s">
        <v>782</v>
      </c>
      <c r="X515" s="6" t="s">
        <v>40</v>
      </c>
      <c r="Y515" s="6">
        <v>7</v>
      </c>
      <c r="Z515" s="6">
        <v>13</v>
      </c>
      <c r="AA515" s="6" t="s">
        <v>41</v>
      </c>
      <c r="AB515" s="6" t="s">
        <v>730</v>
      </c>
      <c r="AC515" s="5"/>
      <c r="AD515" s="6"/>
      <c r="AE515" s="5" t="e">
        <v>#N/A</v>
      </c>
      <c r="AF515" s="5" t="e">
        <v>#N/A</v>
      </c>
      <c r="AG515" s="81"/>
    </row>
    <row r="516" spans="1:33" ht="13.25" customHeight="1" x14ac:dyDescent="0.15">
      <c r="A516" s="6" t="s">
        <v>31</v>
      </c>
      <c r="B516" s="6" t="s">
        <v>30</v>
      </c>
      <c r="C516" s="6" t="s">
        <v>32</v>
      </c>
      <c r="D516" s="6" t="s">
        <v>33</v>
      </c>
      <c r="E516" s="6" t="s">
        <v>34</v>
      </c>
      <c r="F516" s="6" t="s">
        <v>35</v>
      </c>
      <c r="G516" s="6" t="s">
        <v>35</v>
      </c>
      <c r="H516" s="6" t="s">
        <v>80</v>
      </c>
      <c r="I516" s="5" t="str">
        <f t="shared" si="41"/>
        <v>2018-01-01</v>
      </c>
      <c r="J516" s="6" t="s">
        <v>36</v>
      </c>
      <c r="K516" s="5"/>
      <c r="L516" s="5"/>
      <c r="M516" s="5" t="s">
        <v>221</v>
      </c>
      <c r="N516" s="5">
        <v>1</v>
      </c>
      <c r="O516" s="5">
        <v>0</v>
      </c>
      <c r="P516" t="str">
        <f t="shared" si="42"/>
        <v>WR.1</v>
      </c>
      <c r="Q516" s="5" t="str">
        <f t="shared" si="43"/>
        <v>WR.1.0</v>
      </c>
      <c r="R516" s="6" t="s">
        <v>245</v>
      </c>
      <c r="S516" s="57">
        <v>114575</v>
      </c>
      <c r="T516" s="5"/>
      <c r="U516" s="6" t="s">
        <v>222</v>
      </c>
      <c r="V516" s="114">
        <f t="shared" si="44"/>
        <v>114.575</v>
      </c>
      <c r="W516" s="6" t="s">
        <v>782</v>
      </c>
      <c r="X516" s="6" t="s">
        <v>40</v>
      </c>
      <c r="Y516" s="6">
        <v>7</v>
      </c>
      <c r="Z516" s="6">
        <v>13</v>
      </c>
      <c r="AA516" s="6" t="s">
        <v>41</v>
      </c>
      <c r="AB516" s="6" t="s">
        <v>730</v>
      </c>
      <c r="AC516" s="5"/>
      <c r="AD516" s="6"/>
      <c r="AE516" s="5" t="e">
        <v>#N/A</v>
      </c>
      <c r="AF516" s="5" t="e">
        <v>#N/A</v>
      </c>
      <c r="AG516" s="81"/>
    </row>
    <row r="517" spans="1:33" ht="13.25" customHeight="1" x14ac:dyDescent="0.15">
      <c r="A517" s="6" t="s">
        <v>31</v>
      </c>
      <c r="B517" s="6" t="s">
        <v>30</v>
      </c>
      <c r="C517" s="6" t="s">
        <v>32</v>
      </c>
      <c r="D517" s="6" t="s">
        <v>33</v>
      </c>
      <c r="E517" s="6" t="s">
        <v>34</v>
      </c>
      <c r="F517" s="6" t="s">
        <v>35</v>
      </c>
      <c r="G517" s="6" t="s">
        <v>35</v>
      </c>
      <c r="H517" s="6" t="s">
        <v>95</v>
      </c>
      <c r="I517" s="5" t="str">
        <f t="shared" si="41"/>
        <v>2018-01-01</v>
      </c>
      <c r="J517" s="6" t="s">
        <v>36</v>
      </c>
      <c r="K517" s="5"/>
      <c r="L517" s="5"/>
      <c r="M517" s="5" t="s">
        <v>221</v>
      </c>
      <c r="N517" s="5">
        <v>1</v>
      </c>
      <c r="O517" s="5">
        <v>0</v>
      </c>
      <c r="P517" t="str">
        <f t="shared" si="42"/>
        <v>WR.1</v>
      </c>
      <c r="Q517" s="5" t="str">
        <f t="shared" si="43"/>
        <v>WR.1.0</v>
      </c>
      <c r="R517" s="6" t="s">
        <v>246</v>
      </c>
      <c r="S517" s="57">
        <v>5056832</v>
      </c>
      <c r="T517" s="5"/>
      <c r="U517" s="6" t="s">
        <v>222</v>
      </c>
      <c r="V517" s="114">
        <f t="shared" si="44"/>
        <v>5056.8320000000003</v>
      </c>
      <c r="W517" s="6" t="s">
        <v>782</v>
      </c>
      <c r="X517" s="6" t="s">
        <v>40</v>
      </c>
      <c r="Y517" s="6">
        <v>7</v>
      </c>
      <c r="Z517" s="6">
        <v>13</v>
      </c>
      <c r="AA517" s="6" t="s">
        <v>41</v>
      </c>
      <c r="AB517" s="6" t="s">
        <v>730</v>
      </c>
      <c r="AC517" s="5"/>
      <c r="AD517" s="6"/>
      <c r="AE517" s="5" t="e">
        <v>#N/A</v>
      </c>
      <c r="AF517" s="5" t="e">
        <v>#N/A</v>
      </c>
      <c r="AG517" s="82"/>
    </row>
    <row r="518" spans="1:33" ht="13.25" customHeight="1" x14ac:dyDescent="0.15">
      <c r="A518" s="6" t="s">
        <v>31</v>
      </c>
      <c r="B518" s="6" t="s">
        <v>30</v>
      </c>
      <c r="C518" s="6" t="s">
        <v>32</v>
      </c>
      <c r="D518" s="6" t="s">
        <v>33</v>
      </c>
      <c r="E518" s="6" t="s">
        <v>34</v>
      </c>
      <c r="F518" s="6" t="s">
        <v>35</v>
      </c>
      <c r="G518" s="6" t="s">
        <v>35</v>
      </c>
      <c r="H518" s="6" t="s">
        <v>71</v>
      </c>
      <c r="I518" s="5" t="str">
        <f t="shared" si="41"/>
        <v>2018-01-01</v>
      </c>
      <c r="J518" s="6" t="s">
        <v>36</v>
      </c>
      <c r="K518" s="5"/>
      <c r="L518" s="5"/>
      <c r="M518" s="5" t="s">
        <v>221</v>
      </c>
      <c r="N518" s="5">
        <v>1</v>
      </c>
      <c r="O518" s="5">
        <v>0</v>
      </c>
      <c r="P518" t="str">
        <f t="shared" si="42"/>
        <v>WR.1</v>
      </c>
      <c r="Q518" s="5" t="str">
        <f t="shared" si="43"/>
        <v>WR.1.0</v>
      </c>
      <c r="R518" s="6" t="s">
        <v>230</v>
      </c>
      <c r="S518" s="57">
        <v>7202446</v>
      </c>
      <c r="T518" s="5"/>
      <c r="U518" s="6" t="s">
        <v>222</v>
      </c>
      <c r="V518" s="114">
        <f t="shared" si="44"/>
        <v>7202.4459999999999</v>
      </c>
      <c r="W518" s="6" t="s">
        <v>782</v>
      </c>
      <c r="X518" s="6" t="s">
        <v>40</v>
      </c>
      <c r="Y518" s="6">
        <v>7</v>
      </c>
      <c r="Z518" s="6">
        <v>13</v>
      </c>
      <c r="AA518" s="6" t="s">
        <v>41</v>
      </c>
      <c r="AB518" s="6" t="s">
        <v>730</v>
      </c>
      <c r="AC518" s="5"/>
      <c r="AD518" s="6"/>
      <c r="AE518" s="5" t="e">
        <v>#N/A</v>
      </c>
      <c r="AF518" s="5" t="e">
        <v>#N/A</v>
      </c>
      <c r="AG518" s="81"/>
    </row>
    <row r="519" spans="1:33" ht="13.25" customHeight="1" x14ac:dyDescent="0.15">
      <c r="A519" s="6" t="s">
        <v>31</v>
      </c>
      <c r="B519" s="6" t="s">
        <v>30</v>
      </c>
      <c r="C519" s="6" t="s">
        <v>32</v>
      </c>
      <c r="D519" s="6" t="s">
        <v>33</v>
      </c>
      <c r="E519" s="6" t="s">
        <v>34</v>
      </c>
      <c r="F519" s="6" t="s">
        <v>35</v>
      </c>
      <c r="G519" s="6" t="s">
        <v>35</v>
      </c>
      <c r="H519" s="6"/>
      <c r="I519" s="5" t="str">
        <f t="shared" si="41"/>
        <v>2018-01-01</v>
      </c>
      <c r="J519" s="6" t="s">
        <v>36</v>
      </c>
      <c r="K519" s="5"/>
      <c r="L519" s="5"/>
      <c r="M519" s="5" t="s">
        <v>221</v>
      </c>
      <c r="N519" s="5">
        <v>1</v>
      </c>
      <c r="O519" s="5">
        <v>0</v>
      </c>
      <c r="P519" t="str">
        <f t="shared" si="42"/>
        <v>WR.1</v>
      </c>
      <c r="Q519" s="5" t="str">
        <f t="shared" si="43"/>
        <v>WR.1.0</v>
      </c>
      <c r="R519" s="6" t="s">
        <v>236</v>
      </c>
      <c r="S519" s="57">
        <v>29140</v>
      </c>
      <c r="T519" s="5"/>
      <c r="U519" s="6" t="s">
        <v>222</v>
      </c>
      <c r="V519" s="114">
        <f t="shared" si="44"/>
        <v>29.14</v>
      </c>
      <c r="W519" s="6" t="s">
        <v>782</v>
      </c>
      <c r="X519" s="6" t="s">
        <v>40</v>
      </c>
      <c r="Y519" s="6">
        <v>7</v>
      </c>
      <c r="Z519" s="6">
        <v>13</v>
      </c>
      <c r="AA519" s="6" t="s">
        <v>41</v>
      </c>
      <c r="AB519" s="6" t="s">
        <v>730</v>
      </c>
      <c r="AC519" s="5"/>
      <c r="AD519" s="6"/>
      <c r="AE519" s="5" t="e">
        <v>#N/A</v>
      </c>
      <c r="AF519" s="5" t="e">
        <v>#N/A</v>
      </c>
    </row>
    <row r="520" spans="1:33" ht="13.25" customHeight="1" x14ac:dyDescent="0.15">
      <c r="A520" s="6" t="s">
        <v>31</v>
      </c>
      <c r="B520" s="6" t="s">
        <v>30</v>
      </c>
      <c r="C520" s="6" t="s">
        <v>32</v>
      </c>
      <c r="D520" s="6" t="s">
        <v>33</v>
      </c>
      <c r="E520" s="6" t="s">
        <v>34</v>
      </c>
      <c r="F520" s="6" t="s">
        <v>35</v>
      </c>
      <c r="G520" s="6" t="s">
        <v>35</v>
      </c>
      <c r="H520" s="6"/>
      <c r="I520" s="5" t="str">
        <f t="shared" si="41"/>
        <v>2018-01-01</v>
      </c>
      <c r="J520" s="6" t="s">
        <v>36</v>
      </c>
      <c r="K520" s="5"/>
      <c r="L520" s="5"/>
      <c r="M520" s="5" t="s">
        <v>221</v>
      </c>
      <c r="N520" s="5">
        <v>1</v>
      </c>
      <c r="O520" s="5">
        <v>0</v>
      </c>
      <c r="P520" t="str">
        <f t="shared" si="42"/>
        <v>WR.1</v>
      </c>
      <c r="Q520" s="5" t="str">
        <f t="shared" si="43"/>
        <v>WR.1.0</v>
      </c>
      <c r="R520" s="6" t="s">
        <v>232</v>
      </c>
      <c r="S520" s="57">
        <v>6839293</v>
      </c>
      <c r="T520" s="5"/>
      <c r="U520" s="6" t="s">
        <v>222</v>
      </c>
      <c r="V520" s="114">
        <f t="shared" si="44"/>
        <v>6839.2929999999997</v>
      </c>
      <c r="W520" s="6" t="s">
        <v>782</v>
      </c>
      <c r="X520" s="6" t="s">
        <v>40</v>
      </c>
      <c r="Y520" s="6">
        <v>7</v>
      </c>
      <c r="Z520" s="6">
        <v>13</v>
      </c>
      <c r="AA520" s="6" t="s">
        <v>41</v>
      </c>
      <c r="AB520" s="6" t="s">
        <v>730</v>
      </c>
      <c r="AC520" s="5"/>
      <c r="AD520" s="6"/>
      <c r="AE520" s="5" t="e">
        <v>#N/A</v>
      </c>
      <c r="AF520" s="5" t="e">
        <v>#N/A</v>
      </c>
      <c r="AG520" s="82"/>
    </row>
    <row r="521" spans="1:33" ht="13.25" customHeight="1" x14ac:dyDescent="0.15">
      <c r="A521" s="6" t="s">
        <v>31</v>
      </c>
      <c r="B521" s="6" t="s">
        <v>30</v>
      </c>
      <c r="C521" s="6" t="s">
        <v>32</v>
      </c>
      <c r="D521" s="6" t="s">
        <v>33</v>
      </c>
      <c r="E521" s="6" t="s">
        <v>34</v>
      </c>
      <c r="F521" s="6" t="s">
        <v>35</v>
      </c>
      <c r="G521" s="6" t="s">
        <v>35</v>
      </c>
      <c r="H521" s="6"/>
      <c r="I521" s="5" t="str">
        <f t="shared" si="41"/>
        <v>2018-01-01</v>
      </c>
      <c r="J521" s="6" t="s">
        <v>36</v>
      </c>
      <c r="K521" s="5"/>
      <c r="L521" s="5"/>
      <c r="M521" s="5" t="s">
        <v>221</v>
      </c>
      <c r="N521" s="5">
        <v>1</v>
      </c>
      <c r="O521" s="5">
        <v>0</v>
      </c>
      <c r="P521" t="str">
        <f t="shared" si="42"/>
        <v>WR.1</v>
      </c>
      <c r="Q521" s="5" t="str">
        <f t="shared" si="43"/>
        <v>WR.1.0</v>
      </c>
      <c r="R521" s="6" t="s">
        <v>242</v>
      </c>
      <c r="S521" s="57">
        <v>294589</v>
      </c>
      <c r="T521" s="5"/>
      <c r="U521" s="6" t="s">
        <v>222</v>
      </c>
      <c r="V521" s="114">
        <f t="shared" si="44"/>
        <v>294.589</v>
      </c>
      <c r="W521" s="6" t="s">
        <v>782</v>
      </c>
      <c r="X521" s="6" t="s">
        <v>40</v>
      </c>
      <c r="Y521" s="6">
        <v>7</v>
      </c>
      <c r="Z521" s="6">
        <v>13</v>
      </c>
      <c r="AA521" s="6" t="s">
        <v>41</v>
      </c>
      <c r="AB521" s="6" t="s">
        <v>730</v>
      </c>
      <c r="AC521" s="5"/>
      <c r="AD521" s="6"/>
      <c r="AE521" s="5" t="e">
        <v>#N/A</v>
      </c>
      <c r="AF521" s="5" t="e">
        <v>#N/A</v>
      </c>
      <c r="AG521" s="82"/>
    </row>
    <row r="522" spans="1:33" ht="13.25" customHeight="1" x14ac:dyDescent="0.15">
      <c r="A522" s="6" t="s">
        <v>31</v>
      </c>
      <c r="B522" s="6" t="s">
        <v>30</v>
      </c>
      <c r="C522" s="6" t="s">
        <v>32</v>
      </c>
      <c r="D522" s="6" t="s">
        <v>33</v>
      </c>
      <c r="E522" s="6" t="s">
        <v>34</v>
      </c>
      <c r="F522" s="6" t="s">
        <v>35</v>
      </c>
      <c r="G522" s="6" t="s">
        <v>35</v>
      </c>
      <c r="H522" s="6"/>
      <c r="I522" s="5" t="str">
        <f t="shared" si="41"/>
        <v>2018-01-01</v>
      </c>
      <c r="J522" s="6" t="s">
        <v>36</v>
      </c>
      <c r="K522" s="5"/>
      <c r="L522" s="5"/>
      <c r="M522" s="5" t="s">
        <v>221</v>
      </c>
      <c r="N522" s="5">
        <v>1</v>
      </c>
      <c r="O522" s="5">
        <v>0</v>
      </c>
      <c r="P522" t="str">
        <f t="shared" si="42"/>
        <v>WR.1</v>
      </c>
      <c r="Q522" s="5" t="str">
        <f t="shared" si="43"/>
        <v>WR.1.0</v>
      </c>
      <c r="R522" s="6" t="s">
        <v>240</v>
      </c>
      <c r="S522" s="57">
        <v>39424</v>
      </c>
      <c r="T522" s="5"/>
      <c r="U522" s="6" t="s">
        <v>222</v>
      </c>
      <c r="V522" s="114">
        <f t="shared" si="44"/>
        <v>39.423999999999999</v>
      </c>
      <c r="W522" s="6" t="s">
        <v>782</v>
      </c>
      <c r="X522" s="6" t="s">
        <v>40</v>
      </c>
      <c r="Y522" s="6">
        <v>7</v>
      </c>
      <c r="Z522" s="6">
        <v>13</v>
      </c>
      <c r="AA522" s="6" t="s">
        <v>41</v>
      </c>
      <c r="AB522" s="6" t="s">
        <v>730</v>
      </c>
      <c r="AC522" s="5"/>
      <c r="AD522" s="6"/>
      <c r="AE522" s="5" t="e">
        <v>#N/A</v>
      </c>
      <c r="AF522" s="5" t="e">
        <v>#N/A</v>
      </c>
    </row>
    <row r="523" spans="1:33" ht="13.25" customHeight="1" x14ac:dyDescent="0.15">
      <c r="A523" s="6" t="s">
        <v>31</v>
      </c>
      <c r="B523" s="6" t="s">
        <v>30</v>
      </c>
      <c r="C523" s="6" t="s">
        <v>32</v>
      </c>
      <c r="D523" s="6" t="s">
        <v>33</v>
      </c>
      <c r="E523" s="6" t="s">
        <v>34</v>
      </c>
      <c r="F523" s="6" t="s">
        <v>35</v>
      </c>
      <c r="G523" s="6" t="s">
        <v>35</v>
      </c>
      <c r="H523" s="6"/>
      <c r="I523" s="5" t="str">
        <f t="shared" si="41"/>
        <v>2018-01-01</v>
      </c>
      <c r="J523" s="6" t="s">
        <v>36</v>
      </c>
      <c r="K523" s="5"/>
      <c r="L523" s="5"/>
      <c r="M523" s="5" t="s">
        <v>221</v>
      </c>
      <c r="N523" s="5">
        <v>1</v>
      </c>
      <c r="O523" s="5">
        <v>0</v>
      </c>
      <c r="P523" t="str">
        <f t="shared" si="42"/>
        <v>WR.1</v>
      </c>
      <c r="Q523" s="5" t="str">
        <f t="shared" si="43"/>
        <v>WR.1.0</v>
      </c>
      <c r="R523" s="6" t="s">
        <v>238</v>
      </c>
      <c r="S523" s="57">
        <v>0</v>
      </c>
      <c r="T523" s="5"/>
      <c r="U523" s="6" t="s">
        <v>222</v>
      </c>
      <c r="V523" s="114">
        <f t="shared" si="44"/>
        <v>0</v>
      </c>
      <c r="W523" s="6" t="s">
        <v>782</v>
      </c>
      <c r="X523" s="6" t="s">
        <v>40</v>
      </c>
      <c r="Y523" s="6">
        <v>7</v>
      </c>
      <c r="Z523" s="6">
        <v>13</v>
      </c>
      <c r="AA523" s="6" t="s">
        <v>41</v>
      </c>
      <c r="AB523" s="6" t="s">
        <v>730</v>
      </c>
      <c r="AC523" s="5"/>
      <c r="AD523" s="6"/>
      <c r="AE523" s="5" t="e">
        <v>#N/A</v>
      </c>
      <c r="AF523" s="5" t="e">
        <v>#N/A</v>
      </c>
    </row>
    <row r="524" spans="1:33" ht="13.25" customHeight="1" x14ac:dyDescent="0.15">
      <c r="A524" s="6" t="s">
        <v>31</v>
      </c>
      <c r="B524" s="6" t="s">
        <v>30</v>
      </c>
      <c r="C524" s="6" t="s">
        <v>32</v>
      </c>
      <c r="D524" s="6" t="s">
        <v>33</v>
      </c>
      <c r="E524" s="6" t="s">
        <v>34</v>
      </c>
      <c r="F524" s="6" t="s">
        <v>35</v>
      </c>
      <c r="G524" s="6" t="s">
        <v>35</v>
      </c>
      <c r="H524" s="6"/>
      <c r="I524" s="5" t="str">
        <f t="shared" si="41"/>
        <v>2018-01-01</v>
      </c>
      <c r="J524" s="6" t="s">
        <v>36</v>
      </c>
      <c r="K524" s="5"/>
      <c r="L524" s="5"/>
      <c r="M524" s="5" t="s">
        <v>221</v>
      </c>
      <c r="N524" s="5">
        <v>1</v>
      </c>
      <c r="O524" s="5">
        <v>0</v>
      </c>
      <c r="P524" t="str">
        <f t="shared" si="42"/>
        <v>WR.1</v>
      </c>
      <c r="Q524" s="5" t="str">
        <f t="shared" si="43"/>
        <v>WR.1.0</v>
      </c>
      <c r="R524" s="6" t="s">
        <v>234</v>
      </c>
      <c r="S524" s="57">
        <v>0</v>
      </c>
      <c r="T524" s="5"/>
      <c r="U524" s="6" t="s">
        <v>222</v>
      </c>
      <c r="V524" s="114">
        <f t="shared" si="44"/>
        <v>0</v>
      </c>
      <c r="W524" s="6" t="s">
        <v>782</v>
      </c>
      <c r="X524" s="6" t="s">
        <v>40</v>
      </c>
      <c r="Y524" s="6">
        <v>7</v>
      </c>
      <c r="Z524" s="6">
        <v>13</v>
      </c>
      <c r="AA524" s="6" t="s">
        <v>41</v>
      </c>
      <c r="AB524" s="6" t="s">
        <v>730</v>
      </c>
      <c r="AC524" s="5"/>
      <c r="AD524" s="6"/>
      <c r="AE524" s="5" t="e">
        <v>#N/A</v>
      </c>
      <c r="AF524" s="5" t="e">
        <v>#N/A</v>
      </c>
    </row>
    <row r="525" spans="1:33" ht="13.25" customHeight="1" x14ac:dyDescent="0.15">
      <c r="A525" s="6" t="s">
        <v>31</v>
      </c>
      <c r="B525" s="6" t="s">
        <v>30</v>
      </c>
      <c r="C525" s="6" t="s">
        <v>32</v>
      </c>
      <c r="D525" s="6" t="s">
        <v>33</v>
      </c>
      <c r="E525" s="6" t="s">
        <v>34</v>
      </c>
      <c r="F525" s="6" t="s">
        <v>35</v>
      </c>
      <c r="G525" s="6" t="s">
        <v>35</v>
      </c>
      <c r="H525" s="5"/>
      <c r="I525" s="5" t="str">
        <f t="shared" si="41"/>
        <v>2018-01-01</v>
      </c>
      <c r="J525" s="6" t="s">
        <v>36</v>
      </c>
      <c r="K525" s="5"/>
      <c r="L525" s="5"/>
      <c r="M525" s="5" t="s">
        <v>221</v>
      </c>
      <c r="N525" s="5">
        <v>1</v>
      </c>
      <c r="O525" s="5">
        <v>1</v>
      </c>
      <c r="P525" t="str">
        <f t="shared" si="42"/>
        <v>WR.1</v>
      </c>
      <c r="Q525" s="5" t="str">
        <f t="shared" si="43"/>
        <v>WR.1.1</v>
      </c>
      <c r="R525" s="6" t="s">
        <v>225</v>
      </c>
      <c r="S525" s="57">
        <v>3614312</v>
      </c>
      <c r="T525" s="5"/>
      <c r="U525" s="6" t="s">
        <v>222</v>
      </c>
      <c r="V525" s="114">
        <f t="shared" si="44"/>
        <v>3614.3119999999999</v>
      </c>
      <c r="W525" s="6" t="s">
        <v>782</v>
      </c>
      <c r="X525" s="6" t="s">
        <v>40</v>
      </c>
      <c r="Y525" s="6">
        <v>2</v>
      </c>
      <c r="Z525" s="6">
        <v>9</v>
      </c>
      <c r="AA525" s="6" t="s">
        <v>41</v>
      </c>
      <c r="AB525" s="6" t="s">
        <v>730</v>
      </c>
      <c r="AC525" s="5" t="s">
        <v>226</v>
      </c>
      <c r="AD525" s="7" t="s">
        <v>733</v>
      </c>
      <c r="AE525" s="5" t="s">
        <v>320</v>
      </c>
      <c r="AF525" s="5" t="s">
        <v>320</v>
      </c>
      <c r="AG525" s="81"/>
    </row>
    <row r="526" spans="1:33" s="23" customFormat="1" ht="13.25" customHeight="1" x14ac:dyDescent="0.15">
      <c r="A526" s="6" t="s">
        <v>31</v>
      </c>
      <c r="B526" s="6" t="s">
        <v>30</v>
      </c>
      <c r="C526" s="6" t="s">
        <v>32</v>
      </c>
      <c r="D526" s="6" t="s">
        <v>33</v>
      </c>
      <c r="E526" s="6" t="s">
        <v>34</v>
      </c>
      <c r="F526" s="6" t="s">
        <v>35</v>
      </c>
      <c r="G526" s="6" t="s">
        <v>35</v>
      </c>
      <c r="H526" s="6" t="s">
        <v>76</v>
      </c>
      <c r="I526" s="5" t="str">
        <f t="shared" si="41"/>
        <v>2018-01-01</v>
      </c>
      <c r="J526" s="6" t="s">
        <v>36</v>
      </c>
      <c r="K526" s="5"/>
      <c r="L526" s="5"/>
      <c r="M526" s="5" t="s">
        <v>221</v>
      </c>
      <c r="N526" s="5">
        <v>14</v>
      </c>
      <c r="O526" s="5">
        <v>0</v>
      </c>
      <c r="P526" t="str">
        <f t="shared" si="42"/>
        <v>WR.14</v>
      </c>
      <c r="Q526" s="5" t="str">
        <f t="shared" si="43"/>
        <v>WR.14.0</v>
      </c>
      <c r="R526" s="6" t="s">
        <v>260</v>
      </c>
      <c r="S526" s="57">
        <v>585283</v>
      </c>
      <c r="T526" s="5"/>
      <c r="U526" s="6" t="s">
        <v>222</v>
      </c>
      <c r="V526" s="114">
        <f t="shared" si="44"/>
        <v>585.28300000000002</v>
      </c>
      <c r="W526" s="6" t="s">
        <v>782</v>
      </c>
      <c r="X526" s="6" t="s">
        <v>40</v>
      </c>
      <c r="Y526" s="6">
        <v>7</v>
      </c>
      <c r="Z526" s="6">
        <v>13</v>
      </c>
      <c r="AA526" s="6" t="s">
        <v>41</v>
      </c>
      <c r="AB526" s="6" t="s">
        <v>730</v>
      </c>
      <c r="AC526" s="5"/>
      <c r="AD526" s="6"/>
      <c r="AE526" s="5" t="e">
        <v>#N/A</v>
      </c>
      <c r="AF526" s="5" t="e">
        <v>#N/A</v>
      </c>
      <c r="AG526" s="82"/>
    </row>
    <row r="527" spans="1:33" s="23" customFormat="1" ht="13.25" customHeight="1" x14ac:dyDescent="0.15">
      <c r="A527" s="6" t="s">
        <v>31</v>
      </c>
      <c r="B527" s="6" t="s">
        <v>30</v>
      </c>
      <c r="C527" s="6" t="s">
        <v>32</v>
      </c>
      <c r="D527" s="6" t="s">
        <v>33</v>
      </c>
      <c r="E527" s="6" t="s">
        <v>34</v>
      </c>
      <c r="F527" s="6" t="s">
        <v>35</v>
      </c>
      <c r="G527" s="6" t="s">
        <v>35</v>
      </c>
      <c r="H527" s="6" t="s">
        <v>78</v>
      </c>
      <c r="I527" s="5" t="str">
        <f t="shared" si="41"/>
        <v>2018-01-01</v>
      </c>
      <c r="J527" s="6" t="s">
        <v>36</v>
      </c>
      <c r="K527" s="5"/>
      <c r="L527" s="5"/>
      <c r="M527" s="5" t="s">
        <v>221</v>
      </c>
      <c r="N527" s="5">
        <v>14</v>
      </c>
      <c r="O527" s="5">
        <v>0</v>
      </c>
      <c r="P527" t="str">
        <f t="shared" si="42"/>
        <v>WR.14</v>
      </c>
      <c r="Q527" s="5" t="str">
        <f t="shared" si="43"/>
        <v>WR.14.0</v>
      </c>
      <c r="R527" s="6" t="s">
        <v>261</v>
      </c>
      <c r="S527" s="57">
        <v>467731</v>
      </c>
      <c r="T527" s="5"/>
      <c r="U527" s="6" t="s">
        <v>222</v>
      </c>
      <c r="V527" s="114">
        <f t="shared" si="44"/>
        <v>467.73099999999999</v>
      </c>
      <c r="W527" s="6" t="s">
        <v>782</v>
      </c>
      <c r="X527" s="6" t="s">
        <v>40</v>
      </c>
      <c r="Y527" s="6">
        <v>7</v>
      </c>
      <c r="Z527" s="6">
        <v>13</v>
      </c>
      <c r="AA527" s="6" t="s">
        <v>41</v>
      </c>
      <c r="AB527" s="6" t="s">
        <v>730</v>
      </c>
      <c r="AC527" s="5"/>
      <c r="AD527" s="6"/>
      <c r="AE527" s="5" t="e">
        <v>#N/A</v>
      </c>
      <c r="AF527" s="5" t="e">
        <v>#N/A</v>
      </c>
      <c r="AG527" s="80"/>
    </row>
    <row r="528" spans="1:33" s="23" customFormat="1" ht="13.25" customHeight="1" x14ac:dyDescent="0.15">
      <c r="A528" s="6" t="s">
        <v>31</v>
      </c>
      <c r="B528" s="6" t="s">
        <v>30</v>
      </c>
      <c r="C528" s="6" t="s">
        <v>32</v>
      </c>
      <c r="D528" s="6" t="s">
        <v>33</v>
      </c>
      <c r="E528" s="6" t="s">
        <v>34</v>
      </c>
      <c r="F528" s="6" t="s">
        <v>35</v>
      </c>
      <c r="G528" s="6" t="s">
        <v>35</v>
      </c>
      <c r="H528" s="6" t="s">
        <v>80</v>
      </c>
      <c r="I528" s="5" t="str">
        <f t="shared" si="41"/>
        <v>2018-01-01</v>
      </c>
      <c r="J528" s="6" t="s">
        <v>36</v>
      </c>
      <c r="K528" s="5"/>
      <c r="L528" s="5"/>
      <c r="M528" s="5" t="s">
        <v>221</v>
      </c>
      <c r="N528" s="5">
        <v>14</v>
      </c>
      <c r="O528" s="5">
        <v>0</v>
      </c>
      <c r="P528" t="str">
        <f t="shared" si="42"/>
        <v>WR.14</v>
      </c>
      <c r="Q528" s="5" t="str">
        <f t="shared" si="43"/>
        <v>WR.14.0</v>
      </c>
      <c r="R528" s="6" t="s">
        <v>262</v>
      </c>
      <c r="S528" s="57">
        <v>48201</v>
      </c>
      <c r="T528" s="5"/>
      <c r="U528" s="6" t="s">
        <v>222</v>
      </c>
      <c r="V528" s="114">
        <f t="shared" si="44"/>
        <v>48.201000000000001</v>
      </c>
      <c r="W528" s="6" t="s">
        <v>782</v>
      </c>
      <c r="X528" s="6" t="s">
        <v>40</v>
      </c>
      <c r="Y528" s="6">
        <v>7</v>
      </c>
      <c r="Z528" s="6">
        <v>13</v>
      </c>
      <c r="AA528" s="6" t="s">
        <v>41</v>
      </c>
      <c r="AB528" s="6" t="s">
        <v>730</v>
      </c>
      <c r="AC528" s="5"/>
      <c r="AD528" s="6"/>
      <c r="AE528" s="5" t="e">
        <v>#N/A</v>
      </c>
      <c r="AF528" s="5" t="e">
        <v>#N/A</v>
      </c>
      <c r="AG528" s="82"/>
    </row>
    <row r="529" spans="1:33" ht="13.25" customHeight="1" x14ac:dyDescent="0.15">
      <c r="A529" s="6" t="s">
        <v>31</v>
      </c>
      <c r="B529" s="6" t="s">
        <v>30</v>
      </c>
      <c r="C529" s="6" t="s">
        <v>32</v>
      </c>
      <c r="D529" s="6" t="s">
        <v>33</v>
      </c>
      <c r="E529" s="6" t="s">
        <v>34</v>
      </c>
      <c r="F529" s="6" t="s">
        <v>35</v>
      </c>
      <c r="G529" s="6" t="s">
        <v>35</v>
      </c>
      <c r="H529" s="6" t="s">
        <v>95</v>
      </c>
      <c r="I529" s="5" t="str">
        <f t="shared" si="41"/>
        <v>2018-01-01</v>
      </c>
      <c r="J529" s="6" t="s">
        <v>36</v>
      </c>
      <c r="K529" s="5"/>
      <c r="L529" s="5"/>
      <c r="M529" s="5" t="s">
        <v>221</v>
      </c>
      <c r="N529" s="5">
        <v>14</v>
      </c>
      <c r="O529" s="5">
        <v>0</v>
      </c>
      <c r="P529" t="str">
        <f t="shared" si="42"/>
        <v>WR.14</v>
      </c>
      <c r="Q529" s="5" t="str">
        <f t="shared" si="43"/>
        <v>WR.14.0</v>
      </c>
      <c r="R529" s="6" t="s">
        <v>263</v>
      </c>
      <c r="S529" s="57">
        <v>2486918</v>
      </c>
      <c r="T529" s="5"/>
      <c r="U529" s="6" t="s">
        <v>222</v>
      </c>
      <c r="V529" s="114">
        <f t="shared" si="44"/>
        <v>2486.9180000000001</v>
      </c>
      <c r="W529" s="6" t="s">
        <v>782</v>
      </c>
      <c r="X529" s="6" t="s">
        <v>40</v>
      </c>
      <c r="Y529" s="6">
        <v>7</v>
      </c>
      <c r="Z529" s="6">
        <v>13</v>
      </c>
      <c r="AA529" s="6" t="s">
        <v>41</v>
      </c>
      <c r="AB529" s="6" t="s">
        <v>730</v>
      </c>
      <c r="AC529" s="5"/>
      <c r="AD529" s="6"/>
      <c r="AE529" s="5" t="e">
        <v>#N/A</v>
      </c>
      <c r="AF529" s="5" t="e">
        <v>#N/A</v>
      </c>
      <c r="AG529" s="82"/>
    </row>
    <row r="530" spans="1:33" ht="13.25" customHeight="1" x14ac:dyDescent="0.15">
      <c r="A530" s="6" t="s">
        <v>31</v>
      </c>
      <c r="B530" s="6" t="s">
        <v>30</v>
      </c>
      <c r="C530" s="6" t="s">
        <v>32</v>
      </c>
      <c r="D530" s="6" t="s">
        <v>33</v>
      </c>
      <c r="E530" s="6" t="s">
        <v>34</v>
      </c>
      <c r="F530" s="6" t="s">
        <v>35</v>
      </c>
      <c r="G530" s="6" t="s">
        <v>35</v>
      </c>
      <c r="H530" s="6" t="s">
        <v>71</v>
      </c>
      <c r="I530" s="5" t="str">
        <f t="shared" si="41"/>
        <v>2018-01-01</v>
      </c>
      <c r="J530" s="6" t="s">
        <v>36</v>
      </c>
      <c r="K530" s="5"/>
      <c r="L530" s="5"/>
      <c r="M530" s="5" t="s">
        <v>221</v>
      </c>
      <c r="N530" s="5">
        <v>14</v>
      </c>
      <c r="O530" s="5">
        <v>0</v>
      </c>
      <c r="P530" t="str">
        <f t="shared" si="42"/>
        <v>WR.14</v>
      </c>
      <c r="Q530" s="5" t="str">
        <f t="shared" si="43"/>
        <v>WR.14.0</v>
      </c>
      <c r="R530" s="6" t="s">
        <v>259</v>
      </c>
      <c r="S530" s="57">
        <v>3588134</v>
      </c>
      <c r="T530" s="5"/>
      <c r="U530" s="6" t="s">
        <v>222</v>
      </c>
      <c r="V530" s="114">
        <f t="shared" si="44"/>
        <v>3588.134</v>
      </c>
      <c r="W530" s="6" t="s">
        <v>782</v>
      </c>
      <c r="X530" s="6" t="s">
        <v>40</v>
      </c>
      <c r="Y530" s="6">
        <v>7</v>
      </c>
      <c r="Z530" s="6">
        <v>13</v>
      </c>
      <c r="AA530" s="6" t="s">
        <v>41</v>
      </c>
      <c r="AB530" s="6" t="s">
        <v>730</v>
      </c>
      <c r="AC530" s="5"/>
      <c r="AD530" s="6"/>
      <c r="AE530" s="5" t="e">
        <v>#N/A</v>
      </c>
      <c r="AF530" s="5" t="e">
        <v>#N/A</v>
      </c>
      <c r="AG530" s="81"/>
    </row>
    <row r="531" spans="1:33" ht="13.25" customHeight="1" x14ac:dyDescent="0.15">
      <c r="A531" s="6" t="s">
        <v>31</v>
      </c>
      <c r="B531" s="6" t="s">
        <v>30</v>
      </c>
      <c r="C531" s="6" t="s">
        <v>32</v>
      </c>
      <c r="D531" s="6" t="s">
        <v>33</v>
      </c>
      <c r="E531" s="6" t="s">
        <v>34</v>
      </c>
      <c r="F531" s="6" t="s">
        <v>35</v>
      </c>
      <c r="G531" s="6" t="s">
        <v>35</v>
      </c>
      <c r="H531" s="5"/>
      <c r="I531" s="5" t="str">
        <f t="shared" si="41"/>
        <v>2018-01-01</v>
      </c>
      <c r="J531" s="6" t="s">
        <v>36</v>
      </c>
      <c r="K531" s="5"/>
      <c r="L531" s="5"/>
      <c r="M531" s="5" t="s">
        <v>221</v>
      </c>
      <c r="N531" s="5">
        <v>14</v>
      </c>
      <c r="O531" s="5">
        <v>0</v>
      </c>
      <c r="P531" t="str">
        <f t="shared" si="42"/>
        <v>WR.14</v>
      </c>
      <c r="Q531" s="5" t="str">
        <f t="shared" si="43"/>
        <v>WR.14.0</v>
      </c>
      <c r="R531" s="6" t="s">
        <v>228</v>
      </c>
      <c r="S531" s="57">
        <v>3588134</v>
      </c>
      <c r="T531" s="5"/>
      <c r="U531" s="6" t="s">
        <v>222</v>
      </c>
      <c r="V531" s="114">
        <f t="shared" si="44"/>
        <v>3588.134</v>
      </c>
      <c r="W531" s="6" t="s">
        <v>782</v>
      </c>
      <c r="X531" s="6" t="s">
        <v>40</v>
      </c>
      <c r="Y531" s="6">
        <v>2</v>
      </c>
      <c r="Z531" s="6">
        <v>9</v>
      </c>
      <c r="AA531" s="6" t="s">
        <v>41</v>
      </c>
      <c r="AB531" s="6" t="s">
        <v>730</v>
      </c>
      <c r="AC531" s="5"/>
      <c r="AD531" s="6"/>
      <c r="AE531" s="5" t="e">
        <v>#N/A</v>
      </c>
      <c r="AF531" s="5" t="e">
        <v>#N/A</v>
      </c>
      <c r="AG531" s="81"/>
    </row>
    <row r="532" spans="1:33" ht="13.25" customHeight="1" x14ac:dyDescent="0.15">
      <c r="A532" s="6" t="s">
        <v>31</v>
      </c>
      <c r="B532" s="6" t="s">
        <v>30</v>
      </c>
      <c r="C532" s="6" t="s">
        <v>32</v>
      </c>
      <c r="D532" s="6" t="s">
        <v>33</v>
      </c>
      <c r="E532" s="6" t="s">
        <v>34</v>
      </c>
      <c r="F532" s="6" t="s">
        <v>35</v>
      </c>
      <c r="G532" s="6" t="s">
        <v>35</v>
      </c>
      <c r="H532" s="6" t="s">
        <v>76</v>
      </c>
      <c r="I532" s="5" t="str">
        <f t="shared" si="41"/>
        <v>2018-01-01</v>
      </c>
      <c r="J532" s="6" t="s">
        <v>36</v>
      </c>
      <c r="K532" s="5"/>
      <c r="L532" s="5"/>
      <c r="M532" s="5" t="s">
        <v>221</v>
      </c>
      <c r="N532" s="5">
        <v>2</v>
      </c>
      <c r="O532" s="5">
        <v>0</v>
      </c>
      <c r="P532" t="str">
        <f t="shared" si="42"/>
        <v>WR.2</v>
      </c>
      <c r="Q532" s="5" t="str">
        <f t="shared" si="43"/>
        <v>WR.2.0</v>
      </c>
      <c r="R532" s="6" t="s">
        <v>255</v>
      </c>
      <c r="S532" s="57">
        <v>594846</v>
      </c>
      <c r="T532" s="5"/>
      <c r="U532" s="6" t="s">
        <v>222</v>
      </c>
      <c r="V532" s="114">
        <f t="shared" si="44"/>
        <v>594.846</v>
      </c>
      <c r="W532" s="6" t="s">
        <v>782</v>
      </c>
      <c r="X532" s="6" t="s">
        <v>40</v>
      </c>
      <c r="Y532" s="6">
        <v>7</v>
      </c>
      <c r="Z532" s="6">
        <v>13</v>
      </c>
      <c r="AA532" s="6" t="s">
        <v>41</v>
      </c>
      <c r="AB532" s="6" t="s">
        <v>730</v>
      </c>
      <c r="AC532" s="5"/>
      <c r="AD532" s="6"/>
      <c r="AE532" s="5" t="e">
        <v>#N/A</v>
      </c>
      <c r="AF532" s="5" t="e">
        <v>#N/A</v>
      </c>
      <c r="AG532" s="82"/>
    </row>
    <row r="533" spans="1:33" ht="13.25" customHeight="1" x14ac:dyDescent="0.15">
      <c r="A533" s="6" t="s">
        <v>31</v>
      </c>
      <c r="B533" s="6" t="s">
        <v>30</v>
      </c>
      <c r="C533" s="6" t="s">
        <v>32</v>
      </c>
      <c r="D533" s="6" t="s">
        <v>33</v>
      </c>
      <c r="E533" s="6" t="s">
        <v>34</v>
      </c>
      <c r="F533" s="6" t="s">
        <v>35</v>
      </c>
      <c r="G533" s="6" t="s">
        <v>35</v>
      </c>
      <c r="H533" s="6" t="s">
        <v>78</v>
      </c>
      <c r="I533" s="5" t="str">
        <f t="shared" si="41"/>
        <v>2018-01-01</v>
      </c>
      <c r="J533" s="6" t="s">
        <v>36</v>
      </c>
      <c r="K533" s="5"/>
      <c r="L533" s="5"/>
      <c r="M533" s="5" t="s">
        <v>221</v>
      </c>
      <c r="N533" s="5">
        <v>2</v>
      </c>
      <c r="O533" s="5">
        <v>0</v>
      </c>
      <c r="P533" t="str">
        <f t="shared" si="42"/>
        <v>WR.2</v>
      </c>
      <c r="Q533" s="5" t="str">
        <f t="shared" si="43"/>
        <v>WR.2.0</v>
      </c>
      <c r="R533" s="6" t="s">
        <v>256</v>
      </c>
      <c r="S533" s="57">
        <v>383178</v>
      </c>
      <c r="T533" s="5"/>
      <c r="U533" s="6" t="s">
        <v>222</v>
      </c>
      <c r="V533" s="114">
        <f t="shared" si="44"/>
        <v>383.178</v>
      </c>
      <c r="W533" s="6" t="s">
        <v>782</v>
      </c>
      <c r="X533" s="6" t="s">
        <v>40</v>
      </c>
      <c r="Y533" s="6">
        <v>7</v>
      </c>
      <c r="Z533" s="6">
        <v>13</v>
      </c>
      <c r="AA533" s="6" t="s">
        <v>41</v>
      </c>
      <c r="AB533" s="6" t="s">
        <v>730</v>
      </c>
      <c r="AC533" s="5"/>
      <c r="AD533" s="6"/>
      <c r="AE533" s="5" t="e">
        <v>#N/A</v>
      </c>
      <c r="AF533" s="5" t="e">
        <v>#N/A</v>
      </c>
      <c r="AG533" s="81"/>
    </row>
    <row r="534" spans="1:33" ht="13.25" customHeight="1" x14ac:dyDescent="0.15">
      <c r="A534" s="6" t="s">
        <v>31</v>
      </c>
      <c r="B534" s="6" t="s">
        <v>30</v>
      </c>
      <c r="C534" s="6" t="s">
        <v>32</v>
      </c>
      <c r="D534" s="6" t="s">
        <v>33</v>
      </c>
      <c r="E534" s="6" t="s">
        <v>34</v>
      </c>
      <c r="F534" s="6" t="s">
        <v>35</v>
      </c>
      <c r="G534" s="6" t="s">
        <v>35</v>
      </c>
      <c r="H534" s="6" t="s">
        <v>80</v>
      </c>
      <c r="I534" s="5" t="str">
        <f t="shared" si="41"/>
        <v>2018-01-01</v>
      </c>
      <c r="J534" s="6" t="s">
        <v>36</v>
      </c>
      <c r="K534" s="5"/>
      <c r="L534" s="5"/>
      <c r="M534" s="5" t="s">
        <v>221</v>
      </c>
      <c r="N534" s="5">
        <v>2</v>
      </c>
      <c r="O534" s="5">
        <v>0</v>
      </c>
      <c r="P534" t="str">
        <f t="shared" si="42"/>
        <v>WR.2</v>
      </c>
      <c r="Q534" s="5" t="str">
        <f t="shared" si="43"/>
        <v>WR.2.0</v>
      </c>
      <c r="R534" s="6" t="s">
        <v>257</v>
      </c>
      <c r="S534" s="57">
        <v>66374</v>
      </c>
      <c r="T534" s="5"/>
      <c r="U534" s="6" t="s">
        <v>222</v>
      </c>
      <c r="V534" s="114">
        <f t="shared" si="44"/>
        <v>66.373999999999995</v>
      </c>
      <c r="W534" s="6" t="s">
        <v>782</v>
      </c>
      <c r="X534" s="6" t="s">
        <v>40</v>
      </c>
      <c r="Y534" s="6">
        <v>7</v>
      </c>
      <c r="Z534" s="6">
        <v>13</v>
      </c>
      <c r="AA534" s="6" t="s">
        <v>41</v>
      </c>
      <c r="AB534" s="6" t="s">
        <v>730</v>
      </c>
      <c r="AC534" s="5"/>
      <c r="AD534" s="6"/>
      <c r="AE534" s="5" t="e">
        <v>#N/A</v>
      </c>
      <c r="AF534" s="5" t="e">
        <v>#N/A</v>
      </c>
      <c r="AG534" s="82"/>
    </row>
    <row r="535" spans="1:33" ht="13.25" customHeight="1" x14ac:dyDescent="0.15">
      <c r="A535" s="6" t="s">
        <v>31</v>
      </c>
      <c r="B535" s="6" t="s">
        <v>30</v>
      </c>
      <c r="C535" s="6" t="s">
        <v>32</v>
      </c>
      <c r="D535" s="6" t="s">
        <v>33</v>
      </c>
      <c r="E535" s="6" t="s">
        <v>34</v>
      </c>
      <c r="F535" s="6" t="s">
        <v>35</v>
      </c>
      <c r="G535" s="6" t="s">
        <v>35</v>
      </c>
      <c r="H535" s="6" t="s">
        <v>95</v>
      </c>
      <c r="I535" s="5" t="str">
        <f t="shared" si="41"/>
        <v>2018-01-01</v>
      </c>
      <c r="J535" s="6" t="s">
        <v>36</v>
      </c>
      <c r="K535" s="5"/>
      <c r="L535" s="5"/>
      <c r="M535" s="5" t="s">
        <v>221</v>
      </c>
      <c r="N535" s="5">
        <v>2</v>
      </c>
      <c r="O535" s="5">
        <v>0</v>
      </c>
      <c r="P535" t="str">
        <f t="shared" si="42"/>
        <v>WR.2</v>
      </c>
      <c r="Q535" s="5" t="str">
        <f t="shared" si="43"/>
        <v>WR.2.0</v>
      </c>
      <c r="R535" s="6" t="s">
        <v>258</v>
      </c>
      <c r="S535" s="57">
        <v>2569914</v>
      </c>
      <c r="T535" s="5"/>
      <c r="U535" s="6" t="s">
        <v>222</v>
      </c>
      <c r="V535" s="114">
        <f t="shared" si="44"/>
        <v>2569.9140000000002</v>
      </c>
      <c r="W535" s="6" t="s">
        <v>782</v>
      </c>
      <c r="X535" s="6" t="s">
        <v>40</v>
      </c>
      <c r="Y535" s="6">
        <v>7</v>
      </c>
      <c r="Z535" s="6">
        <v>13</v>
      </c>
      <c r="AA535" s="6" t="s">
        <v>41</v>
      </c>
      <c r="AB535" s="6" t="s">
        <v>730</v>
      </c>
      <c r="AC535" s="5"/>
      <c r="AD535" s="6"/>
      <c r="AE535" s="5" t="e">
        <v>#N/A</v>
      </c>
      <c r="AF535" s="5" t="e">
        <v>#N/A</v>
      </c>
      <c r="AG535" s="82"/>
    </row>
    <row r="536" spans="1:33" ht="13.25" customHeight="1" x14ac:dyDescent="0.15">
      <c r="A536" s="6" t="s">
        <v>31</v>
      </c>
      <c r="B536" s="6" t="s">
        <v>30</v>
      </c>
      <c r="C536" s="6" t="s">
        <v>32</v>
      </c>
      <c r="D536" s="6" t="s">
        <v>33</v>
      </c>
      <c r="E536" s="6" t="s">
        <v>34</v>
      </c>
      <c r="F536" s="6" t="s">
        <v>35</v>
      </c>
      <c r="G536" s="6" t="s">
        <v>35</v>
      </c>
      <c r="H536" s="6" t="s">
        <v>71</v>
      </c>
      <c r="I536" s="5" t="str">
        <f t="shared" si="41"/>
        <v>2018-01-01</v>
      </c>
      <c r="J536" s="6" t="s">
        <v>36</v>
      </c>
      <c r="K536" s="5"/>
      <c r="L536" s="5"/>
      <c r="M536" s="5" t="s">
        <v>221</v>
      </c>
      <c r="N536" s="5">
        <v>2</v>
      </c>
      <c r="O536" s="5">
        <v>0</v>
      </c>
      <c r="P536" t="str">
        <f t="shared" si="42"/>
        <v>WR.2</v>
      </c>
      <c r="Q536" s="5" t="str">
        <f t="shared" si="43"/>
        <v>WR.2.0</v>
      </c>
      <c r="R536" s="6" t="s">
        <v>248</v>
      </c>
      <c r="S536" s="57">
        <v>3614312</v>
      </c>
      <c r="T536" s="5"/>
      <c r="U536" s="6" t="s">
        <v>222</v>
      </c>
      <c r="V536" s="114">
        <f t="shared" si="44"/>
        <v>3614.3119999999999</v>
      </c>
      <c r="W536" s="6" t="s">
        <v>782</v>
      </c>
      <c r="X536" s="6" t="s">
        <v>40</v>
      </c>
      <c r="Y536" s="6">
        <v>7</v>
      </c>
      <c r="Z536" s="6">
        <v>13</v>
      </c>
      <c r="AA536" s="6" t="s">
        <v>41</v>
      </c>
      <c r="AB536" s="6" t="s">
        <v>730</v>
      </c>
      <c r="AC536" s="5"/>
      <c r="AD536" s="6"/>
      <c r="AE536" s="5" t="e">
        <v>#N/A</v>
      </c>
      <c r="AF536" s="5" t="e">
        <v>#N/A</v>
      </c>
      <c r="AG536" s="81"/>
    </row>
    <row r="537" spans="1:33" ht="13.25" customHeight="1" x14ac:dyDescent="0.15">
      <c r="A537" s="6" t="s">
        <v>31</v>
      </c>
      <c r="B537" s="6" t="s">
        <v>30</v>
      </c>
      <c r="C537" s="6" t="s">
        <v>32</v>
      </c>
      <c r="D537" s="6" t="s">
        <v>33</v>
      </c>
      <c r="E537" s="6" t="s">
        <v>34</v>
      </c>
      <c r="F537" s="6" t="s">
        <v>35</v>
      </c>
      <c r="G537" s="6" t="s">
        <v>35</v>
      </c>
      <c r="H537" s="6"/>
      <c r="I537" s="5" t="str">
        <f t="shared" si="41"/>
        <v>2018-01-01</v>
      </c>
      <c r="J537" s="6" t="s">
        <v>36</v>
      </c>
      <c r="K537" s="5"/>
      <c r="L537" s="5"/>
      <c r="M537" s="5" t="s">
        <v>221</v>
      </c>
      <c r="N537" s="5">
        <v>2</v>
      </c>
      <c r="O537" s="5">
        <v>0</v>
      </c>
      <c r="P537" t="str">
        <f t="shared" si="42"/>
        <v>WR.2</v>
      </c>
      <c r="Q537" s="5" t="str">
        <f t="shared" si="43"/>
        <v>WR.2.0</v>
      </c>
      <c r="R537" s="6" t="s">
        <v>251</v>
      </c>
      <c r="S537" s="57">
        <v>4020</v>
      </c>
      <c r="T537" s="5"/>
      <c r="U537" s="6" t="s">
        <v>222</v>
      </c>
      <c r="V537" s="114">
        <f t="shared" si="44"/>
        <v>4.0199999999999996</v>
      </c>
      <c r="W537" s="6" t="s">
        <v>782</v>
      </c>
      <c r="X537" s="6" t="s">
        <v>40</v>
      </c>
      <c r="Y537" s="6">
        <v>7</v>
      </c>
      <c r="Z537" s="6">
        <v>13</v>
      </c>
      <c r="AA537" s="6" t="s">
        <v>41</v>
      </c>
      <c r="AB537" s="6" t="s">
        <v>730</v>
      </c>
      <c r="AC537" s="5"/>
      <c r="AD537" s="6"/>
      <c r="AE537" s="5" t="e">
        <v>#N/A</v>
      </c>
      <c r="AF537" s="5" t="e">
        <v>#N/A</v>
      </c>
    </row>
    <row r="538" spans="1:33" ht="13.25" customHeight="1" x14ac:dyDescent="0.15">
      <c r="A538" s="6" t="s">
        <v>31</v>
      </c>
      <c r="B538" s="6" t="s">
        <v>30</v>
      </c>
      <c r="C538" s="6" t="s">
        <v>32</v>
      </c>
      <c r="D538" s="6" t="s">
        <v>33</v>
      </c>
      <c r="E538" s="6" t="s">
        <v>34</v>
      </c>
      <c r="F538" s="6" t="s">
        <v>35</v>
      </c>
      <c r="G538" s="6" t="s">
        <v>35</v>
      </c>
      <c r="H538" s="6"/>
      <c r="I538" s="5" t="str">
        <f t="shared" si="41"/>
        <v>2018-01-01</v>
      </c>
      <c r="J538" s="6" t="s">
        <v>36</v>
      </c>
      <c r="K538" s="5"/>
      <c r="L538" s="5"/>
      <c r="M538" s="5" t="s">
        <v>221</v>
      </c>
      <c r="N538" s="5">
        <v>2</v>
      </c>
      <c r="O538" s="5">
        <v>0</v>
      </c>
      <c r="P538" t="str">
        <f t="shared" si="42"/>
        <v>WR.2</v>
      </c>
      <c r="Q538" s="5" t="str">
        <f t="shared" si="43"/>
        <v>WR.2.0</v>
      </c>
      <c r="R538" s="6" t="s">
        <v>249</v>
      </c>
      <c r="S538" s="57">
        <v>3439010</v>
      </c>
      <c r="T538" s="5"/>
      <c r="U538" s="6" t="s">
        <v>222</v>
      </c>
      <c r="V538" s="114">
        <f t="shared" si="44"/>
        <v>3439.01</v>
      </c>
      <c r="W538" s="6" t="s">
        <v>782</v>
      </c>
      <c r="X538" s="6" t="s">
        <v>40</v>
      </c>
      <c r="Y538" s="6">
        <v>7</v>
      </c>
      <c r="Z538" s="6">
        <v>13</v>
      </c>
      <c r="AA538" s="6" t="s">
        <v>41</v>
      </c>
      <c r="AB538" s="6" t="s">
        <v>730</v>
      </c>
      <c r="AC538" s="5"/>
      <c r="AD538" s="6"/>
      <c r="AE538" s="5" t="e">
        <v>#N/A</v>
      </c>
      <c r="AF538" s="5" t="e">
        <v>#N/A</v>
      </c>
      <c r="AG538" s="81"/>
    </row>
    <row r="539" spans="1:33" ht="13.25" customHeight="1" x14ac:dyDescent="0.15">
      <c r="A539" s="6" t="s">
        <v>31</v>
      </c>
      <c r="B539" s="6" t="s">
        <v>30</v>
      </c>
      <c r="C539" s="6" t="s">
        <v>32</v>
      </c>
      <c r="D539" s="6" t="s">
        <v>33</v>
      </c>
      <c r="E539" s="6" t="s">
        <v>34</v>
      </c>
      <c r="F539" s="6" t="s">
        <v>35</v>
      </c>
      <c r="G539" s="6" t="s">
        <v>35</v>
      </c>
      <c r="H539" s="6"/>
      <c r="I539" s="5" t="str">
        <f t="shared" si="41"/>
        <v>2018-01-01</v>
      </c>
      <c r="J539" s="6" t="s">
        <v>36</v>
      </c>
      <c r="K539" s="5"/>
      <c r="L539" s="5"/>
      <c r="M539" s="5" t="s">
        <v>221</v>
      </c>
      <c r="N539" s="5">
        <v>2</v>
      </c>
      <c r="O539" s="5">
        <v>0</v>
      </c>
      <c r="P539" t="str">
        <f t="shared" si="42"/>
        <v>WR.2</v>
      </c>
      <c r="Q539" s="5" t="str">
        <f t="shared" si="43"/>
        <v>WR.2.0</v>
      </c>
      <c r="R539" s="6" t="s">
        <v>254</v>
      </c>
      <c r="S539" s="57">
        <v>163893</v>
      </c>
      <c r="T539" s="5"/>
      <c r="U539" s="6" t="s">
        <v>222</v>
      </c>
      <c r="V539" s="114">
        <f t="shared" si="44"/>
        <v>163.893</v>
      </c>
      <c r="W539" s="6" t="s">
        <v>782</v>
      </c>
      <c r="X539" s="6" t="s">
        <v>40</v>
      </c>
      <c r="Y539" s="6">
        <v>7</v>
      </c>
      <c r="Z539" s="6">
        <v>13</v>
      </c>
      <c r="AA539" s="6" t="s">
        <v>41</v>
      </c>
      <c r="AB539" s="6" t="s">
        <v>730</v>
      </c>
      <c r="AC539" s="5"/>
      <c r="AD539" s="6"/>
      <c r="AE539" s="5" t="e">
        <v>#N/A</v>
      </c>
      <c r="AF539" s="5" t="e">
        <v>#N/A</v>
      </c>
      <c r="AG539" s="80"/>
    </row>
    <row r="540" spans="1:33" ht="13.25" customHeight="1" x14ac:dyDescent="0.15">
      <c r="A540" s="6" t="s">
        <v>31</v>
      </c>
      <c r="B540" s="6" t="s">
        <v>30</v>
      </c>
      <c r="C540" s="6" t="s">
        <v>32</v>
      </c>
      <c r="D540" s="6" t="s">
        <v>33</v>
      </c>
      <c r="E540" s="6" t="s">
        <v>34</v>
      </c>
      <c r="F540" s="6" t="s">
        <v>35</v>
      </c>
      <c r="G540" s="6" t="s">
        <v>35</v>
      </c>
      <c r="H540" s="6"/>
      <c r="I540" s="5" t="str">
        <f t="shared" si="41"/>
        <v>2018-01-01</v>
      </c>
      <c r="J540" s="6" t="s">
        <v>36</v>
      </c>
      <c r="K540" s="5"/>
      <c r="L540" s="5"/>
      <c r="M540" s="5" t="s">
        <v>221</v>
      </c>
      <c r="N540" s="5">
        <v>2</v>
      </c>
      <c r="O540" s="5">
        <v>0</v>
      </c>
      <c r="P540" t="str">
        <f t="shared" si="42"/>
        <v>WR.2</v>
      </c>
      <c r="Q540" s="5" t="str">
        <f t="shared" si="43"/>
        <v>WR.2.0</v>
      </c>
      <c r="R540" s="6" t="s">
        <v>253</v>
      </c>
      <c r="S540" s="57">
        <v>7389</v>
      </c>
      <c r="T540" s="5"/>
      <c r="U540" s="6" t="s">
        <v>222</v>
      </c>
      <c r="V540" s="114">
        <f t="shared" si="44"/>
        <v>7.3890000000000002</v>
      </c>
      <c r="W540" s="6" t="s">
        <v>782</v>
      </c>
      <c r="X540" s="6" t="s">
        <v>40</v>
      </c>
      <c r="Y540" s="6">
        <v>7</v>
      </c>
      <c r="Z540" s="6">
        <v>13</v>
      </c>
      <c r="AA540" s="6" t="s">
        <v>41</v>
      </c>
      <c r="AB540" s="6" t="s">
        <v>730</v>
      </c>
      <c r="AC540" s="5"/>
      <c r="AD540" s="6"/>
      <c r="AE540" s="5" t="e">
        <v>#N/A</v>
      </c>
      <c r="AF540" s="5" t="e">
        <v>#N/A</v>
      </c>
    </row>
    <row r="541" spans="1:33" ht="13.25" customHeight="1" x14ac:dyDescent="0.15">
      <c r="A541" s="6" t="s">
        <v>31</v>
      </c>
      <c r="B541" s="6" t="s">
        <v>30</v>
      </c>
      <c r="C541" s="6" t="s">
        <v>32</v>
      </c>
      <c r="D541" s="6" t="s">
        <v>33</v>
      </c>
      <c r="E541" s="6" t="s">
        <v>34</v>
      </c>
      <c r="F541" s="6" t="s">
        <v>35</v>
      </c>
      <c r="G541" s="6" t="s">
        <v>35</v>
      </c>
      <c r="H541" s="6"/>
      <c r="I541" s="5" t="str">
        <f t="shared" si="41"/>
        <v>2018-01-01</v>
      </c>
      <c r="J541" s="6" t="s">
        <v>36</v>
      </c>
      <c r="K541" s="5"/>
      <c r="L541" s="5"/>
      <c r="M541" s="5" t="s">
        <v>221</v>
      </c>
      <c r="N541" s="5">
        <v>2</v>
      </c>
      <c r="O541" s="5">
        <v>0</v>
      </c>
      <c r="P541" t="str">
        <f t="shared" si="42"/>
        <v>WR.2</v>
      </c>
      <c r="Q541" s="5" t="str">
        <f t="shared" si="43"/>
        <v>WR.2.0</v>
      </c>
      <c r="R541" s="6" t="s">
        <v>252</v>
      </c>
      <c r="S541" s="57">
        <v>0</v>
      </c>
      <c r="T541" s="5"/>
      <c r="U541" s="6" t="s">
        <v>222</v>
      </c>
      <c r="V541" s="114">
        <f t="shared" si="44"/>
        <v>0</v>
      </c>
      <c r="W541" s="6" t="s">
        <v>782</v>
      </c>
      <c r="X541" s="6" t="s">
        <v>40</v>
      </c>
      <c r="Y541" s="6">
        <v>7</v>
      </c>
      <c r="Z541" s="6">
        <v>13</v>
      </c>
      <c r="AA541" s="6" t="s">
        <v>41</v>
      </c>
      <c r="AB541" s="6" t="s">
        <v>730</v>
      </c>
      <c r="AC541" s="5"/>
      <c r="AD541" s="6"/>
      <c r="AE541" s="5" t="e">
        <v>#N/A</v>
      </c>
      <c r="AF541" s="5" t="e">
        <v>#N/A</v>
      </c>
    </row>
    <row r="542" spans="1:33" ht="13.25" customHeight="1" x14ac:dyDescent="0.15">
      <c r="A542" s="6" t="s">
        <v>31</v>
      </c>
      <c r="B542" s="6" t="s">
        <v>30</v>
      </c>
      <c r="C542" s="6" t="s">
        <v>32</v>
      </c>
      <c r="D542" s="6" t="s">
        <v>33</v>
      </c>
      <c r="E542" s="6" t="s">
        <v>34</v>
      </c>
      <c r="F542" s="6" t="s">
        <v>35</v>
      </c>
      <c r="G542" s="6" t="s">
        <v>35</v>
      </c>
      <c r="H542" s="6"/>
      <c r="I542" s="5" t="str">
        <f t="shared" si="41"/>
        <v>2018-01-01</v>
      </c>
      <c r="J542" s="6" t="s">
        <v>36</v>
      </c>
      <c r="K542" s="5"/>
      <c r="L542" s="5"/>
      <c r="M542" s="5" t="s">
        <v>221</v>
      </c>
      <c r="N542" s="5">
        <v>2</v>
      </c>
      <c r="O542" s="5">
        <v>0</v>
      </c>
      <c r="P542" t="str">
        <f t="shared" si="42"/>
        <v>WR.2</v>
      </c>
      <c r="Q542" s="5" t="str">
        <f t="shared" si="43"/>
        <v>WR.2.0</v>
      </c>
      <c r="R542" s="6" t="s">
        <v>250</v>
      </c>
      <c r="S542" s="57">
        <v>0</v>
      </c>
      <c r="T542" s="5"/>
      <c r="U542" s="6" t="s">
        <v>222</v>
      </c>
      <c r="V542" s="114">
        <f t="shared" si="44"/>
        <v>0</v>
      </c>
      <c r="W542" s="6" t="s">
        <v>782</v>
      </c>
      <c r="X542" s="6" t="s">
        <v>40</v>
      </c>
      <c r="Y542" s="6">
        <v>7</v>
      </c>
      <c r="Z542" s="6">
        <v>13</v>
      </c>
      <c r="AA542" s="6" t="s">
        <v>41</v>
      </c>
      <c r="AB542" s="6" t="s">
        <v>730</v>
      </c>
      <c r="AC542" s="5"/>
      <c r="AD542" s="6"/>
      <c r="AE542" s="5" t="e">
        <v>#N/A</v>
      </c>
      <c r="AF542" s="5" t="e">
        <v>#N/A</v>
      </c>
    </row>
    <row r="543" spans="1:33" ht="13.25" customHeight="1" x14ac:dyDescent="0.15">
      <c r="A543" s="6" t="s">
        <v>31</v>
      </c>
      <c r="B543" s="6" t="s">
        <v>30</v>
      </c>
      <c r="C543" s="6" t="s">
        <v>32</v>
      </c>
      <c r="D543" s="6" t="s">
        <v>33</v>
      </c>
      <c r="E543" s="6" t="s">
        <v>34</v>
      </c>
      <c r="F543" s="6" t="s">
        <v>35</v>
      </c>
      <c r="G543" s="6" t="s">
        <v>35</v>
      </c>
      <c r="H543" s="5"/>
      <c r="I543" s="5" t="str">
        <f t="shared" si="41"/>
        <v>2018-01-01</v>
      </c>
      <c r="J543" s="6" t="s">
        <v>36</v>
      </c>
      <c r="K543" s="5"/>
      <c r="L543" s="5"/>
      <c r="M543" s="5" t="s">
        <v>221</v>
      </c>
      <c r="N543" s="5">
        <v>2</v>
      </c>
      <c r="O543" s="5">
        <v>1</v>
      </c>
      <c r="P543" t="str">
        <f t="shared" si="42"/>
        <v>WR.2</v>
      </c>
      <c r="Q543" s="5" t="str">
        <f t="shared" si="43"/>
        <v>WR.2.1</v>
      </c>
      <c r="R543" s="6" t="s">
        <v>220</v>
      </c>
      <c r="S543" s="57">
        <v>7202446</v>
      </c>
      <c r="T543" s="5"/>
      <c r="U543" s="6" t="s">
        <v>222</v>
      </c>
      <c r="V543" s="114">
        <f t="shared" si="44"/>
        <v>7202.4459999999999</v>
      </c>
      <c r="W543" s="6" t="s">
        <v>782</v>
      </c>
      <c r="X543" s="6" t="s">
        <v>40</v>
      </c>
      <c r="Y543" s="6">
        <v>2</v>
      </c>
      <c r="Z543" s="6">
        <v>9</v>
      </c>
      <c r="AA543" s="6" t="s">
        <v>41</v>
      </c>
      <c r="AB543" s="6" t="s">
        <v>730</v>
      </c>
      <c r="AC543" s="5" t="s">
        <v>223</v>
      </c>
      <c r="AD543" s="7" t="s">
        <v>733</v>
      </c>
      <c r="AE543" s="5" t="s">
        <v>320</v>
      </c>
      <c r="AF543" s="5" t="s">
        <v>320</v>
      </c>
      <c r="AG543" s="81"/>
    </row>
    <row r="544" spans="1:33" ht="13.25" customHeight="1" x14ac:dyDescent="0.15">
      <c r="A544" s="7" t="s">
        <v>295</v>
      </c>
      <c r="B544" s="7" t="s">
        <v>294</v>
      </c>
      <c r="C544" s="7" t="s">
        <v>296</v>
      </c>
      <c r="D544" s="7" t="s">
        <v>267</v>
      </c>
      <c r="E544" s="7" t="s">
        <v>297</v>
      </c>
      <c r="F544" s="7" t="s">
        <v>298</v>
      </c>
      <c r="G544" s="7" t="s">
        <v>298</v>
      </c>
      <c r="H544" s="7" t="s">
        <v>299</v>
      </c>
      <c r="I544" s="5" t="str">
        <f t="shared" si="41"/>
        <v>2018-01-01</v>
      </c>
      <c r="J544" s="29" t="s">
        <v>36</v>
      </c>
      <c r="M544" t="s">
        <v>38</v>
      </c>
      <c r="N544">
        <v>1</v>
      </c>
      <c r="O544">
        <v>1</v>
      </c>
      <c r="P544" t="str">
        <f t="shared" si="42"/>
        <v>Em.1</v>
      </c>
      <c r="Q544" t="str">
        <f t="shared" si="43"/>
        <v>Em.1.1</v>
      </c>
      <c r="R544" t="s">
        <v>300</v>
      </c>
      <c r="S544" s="27">
        <v>71</v>
      </c>
      <c r="U544" t="s">
        <v>39</v>
      </c>
      <c r="V544" s="101">
        <f>S544*1000000</f>
        <v>71000000</v>
      </c>
      <c r="W544" s="7" t="s">
        <v>39</v>
      </c>
      <c r="X544" s="7" t="s">
        <v>301</v>
      </c>
      <c r="AA544" s="26" t="s">
        <v>275</v>
      </c>
      <c r="AB544" s="26" t="s">
        <v>731</v>
      </c>
      <c r="AC544" t="s">
        <v>669</v>
      </c>
      <c r="AD544" s="7" t="s">
        <v>785</v>
      </c>
      <c r="AE544" t="s">
        <v>322</v>
      </c>
      <c r="AF544" t="s">
        <v>323</v>
      </c>
    </row>
    <row r="545" spans="1:33" ht="13.25" customHeight="1" x14ac:dyDescent="0.15">
      <c r="A545" s="7" t="s">
        <v>295</v>
      </c>
      <c r="B545" s="7" t="s">
        <v>294</v>
      </c>
      <c r="C545" s="7" t="s">
        <v>296</v>
      </c>
      <c r="D545" s="7" t="s">
        <v>267</v>
      </c>
      <c r="E545" s="7" t="s">
        <v>297</v>
      </c>
      <c r="F545" s="7" t="s">
        <v>298</v>
      </c>
      <c r="G545" s="7" t="s">
        <v>298</v>
      </c>
      <c r="H545" s="7" t="s">
        <v>299</v>
      </c>
      <c r="I545" s="5" t="str">
        <f t="shared" si="41"/>
        <v>2018-01-01</v>
      </c>
      <c r="J545" s="29" t="s">
        <v>36</v>
      </c>
      <c r="M545" t="s">
        <v>38</v>
      </c>
      <c r="N545">
        <v>11</v>
      </c>
      <c r="O545">
        <v>11</v>
      </c>
      <c r="P545" t="str">
        <f t="shared" si="42"/>
        <v>Em.11</v>
      </c>
      <c r="Q545" t="str">
        <f t="shared" si="43"/>
        <v>Em.11.11</v>
      </c>
      <c r="R545" t="s">
        <v>336</v>
      </c>
      <c r="S545" s="27">
        <v>599</v>
      </c>
      <c r="U545" t="s">
        <v>39</v>
      </c>
      <c r="V545" s="102">
        <f>S545</f>
        <v>599</v>
      </c>
      <c r="W545" t="s">
        <v>39</v>
      </c>
      <c r="X545" s="7" t="s">
        <v>301</v>
      </c>
      <c r="AA545" s="26" t="s">
        <v>275</v>
      </c>
      <c r="AB545" s="26" t="s">
        <v>731</v>
      </c>
      <c r="AE545" t="s">
        <v>633</v>
      </c>
      <c r="AF545" t="s">
        <v>646</v>
      </c>
      <c r="AG545" s="83"/>
    </row>
    <row r="546" spans="1:33" ht="13.25" customHeight="1" x14ac:dyDescent="0.15">
      <c r="A546" s="7" t="s">
        <v>295</v>
      </c>
      <c r="B546" s="7" t="s">
        <v>294</v>
      </c>
      <c r="C546" s="7" t="s">
        <v>296</v>
      </c>
      <c r="D546" s="7" t="s">
        <v>267</v>
      </c>
      <c r="E546" s="7" t="s">
        <v>297</v>
      </c>
      <c r="F546" s="7" t="s">
        <v>298</v>
      </c>
      <c r="G546" s="7" t="s">
        <v>298</v>
      </c>
      <c r="H546" s="7" t="s">
        <v>299</v>
      </c>
      <c r="I546" s="5" t="str">
        <f t="shared" si="41"/>
        <v>2018-01-01</v>
      </c>
      <c r="J546" s="29" t="s">
        <v>36</v>
      </c>
      <c r="M546" t="s">
        <v>38</v>
      </c>
      <c r="N546">
        <v>13</v>
      </c>
      <c r="O546">
        <v>1</v>
      </c>
      <c r="P546" t="str">
        <f t="shared" si="42"/>
        <v>Em.13</v>
      </c>
      <c r="Q546" t="str">
        <f t="shared" si="43"/>
        <v>Em.13.1</v>
      </c>
      <c r="R546" t="s">
        <v>404</v>
      </c>
      <c r="S546" s="27">
        <v>79</v>
      </c>
      <c r="U546" s="26" t="s">
        <v>405</v>
      </c>
      <c r="V546" s="102">
        <f>S546</f>
        <v>79</v>
      </c>
      <c r="W546" s="26" t="s">
        <v>405</v>
      </c>
      <c r="X546" s="7" t="s">
        <v>301</v>
      </c>
      <c r="AA546" s="26" t="s">
        <v>275</v>
      </c>
      <c r="AB546" s="26" t="s">
        <v>731</v>
      </c>
      <c r="AD546" s="26"/>
      <c r="AE546" t="s">
        <v>561</v>
      </c>
      <c r="AF546" t="s">
        <v>562</v>
      </c>
      <c r="AG546" s="48"/>
    </row>
    <row r="547" spans="1:33" ht="13.25" customHeight="1" x14ac:dyDescent="0.15">
      <c r="A547" s="7" t="s">
        <v>295</v>
      </c>
      <c r="B547" s="7" t="s">
        <v>294</v>
      </c>
      <c r="C547" s="7" t="s">
        <v>296</v>
      </c>
      <c r="D547" s="7" t="s">
        <v>267</v>
      </c>
      <c r="E547" s="7" t="s">
        <v>297</v>
      </c>
      <c r="F547" s="7" t="s">
        <v>298</v>
      </c>
      <c r="G547" s="7" t="s">
        <v>298</v>
      </c>
      <c r="H547" s="7" t="s">
        <v>299</v>
      </c>
      <c r="I547" s="5" t="str">
        <f t="shared" si="41"/>
        <v>2018-01-01</v>
      </c>
      <c r="J547" s="29" t="s">
        <v>36</v>
      </c>
      <c r="M547" t="s">
        <v>38</v>
      </c>
      <c r="N547">
        <v>13</v>
      </c>
      <c r="O547">
        <v>29</v>
      </c>
      <c r="P547" t="str">
        <f t="shared" si="42"/>
        <v>Em.13</v>
      </c>
      <c r="Q547" t="str">
        <f t="shared" si="43"/>
        <v>Em.13.29</v>
      </c>
      <c r="R547" t="s">
        <v>424</v>
      </c>
      <c r="S547" s="27">
        <v>0.158</v>
      </c>
      <c r="U547" s="26" t="s">
        <v>425</v>
      </c>
      <c r="V547" s="102">
        <f>S547</f>
        <v>0.158</v>
      </c>
      <c r="W547" s="26" t="str">
        <f>U547</f>
        <v>tonnes of CO2e/ tonne of hydrocarbon production available for sale</v>
      </c>
      <c r="X547" s="7" t="s">
        <v>301</v>
      </c>
      <c r="AA547" s="26" t="s">
        <v>275</v>
      </c>
      <c r="AB547" s="26" t="s">
        <v>731</v>
      </c>
      <c r="AD547" s="26"/>
      <c r="AE547" t="s">
        <v>320</v>
      </c>
      <c r="AF547" t="s">
        <v>320</v>
      </c>
    </row>
    <row r="548" spans="1:33" ht="13.25" customHeight="1" x14ac:dyDescent="0.15">
      <c r="A548" s="7" t="s">
        <v>295</v>
      </c>
      <c r="B548" s="7" t="s">
        <v>294</v>
      </c>
      <c r="C548" s="7" t="s">
        <v>296</v>
      </c>
      <c r="D548" s="7" t="s">
        <v>267</v>
      </c>
      <c r="E548" s="7" t="s">
        <v>297</v>
      </c>
      <c r="F548" s="7" t="s">
        <v>298</v>
      </c>
      <c r="G548" s="7" t="s">
        <v>298</v>
      </c>
      <c r="H548" s="7" t="s">
        <v>299</v>
      </c>
      <c r="I548" s="5" t="str">
        <f t="shared" si="41"/>
        <v>2018-01-01</v>
      </c>
      <c r="J548" s="29" t="s">
        <v>36</v>
      </c>
      <c r="M548" t="s">
        <v>38</v>
      </c>
      <c r="N548">
        <v>13</v>
      </c>
      <c r="O548">
        <v>30</v>
      </c>
      <c r="P548" t="str">
        <f t="shared" si="42"/>
        <v>Em.13</v>
      </c>
      <c r="Q548" t="str">
        <f t="shared" si="43"/>
        <v>Em.13.30</v>
      </c>
      <c r="R548" t="s">
        <v>427</v>
      </c>
      <c r="S548" s="27">
        <v>1.05</v>
      </c>
      <c r="U548" s="26" t="s">
        <v>428</v>
      </c>
      <c r="V548" s="102">
        <f>S548</f>
        <v>1.05</v>
      </c>
      <c r="W548" s="26" t="str">
        <f>U548</f>
        <v>tonnes of CO2e/UEDC</v>
      </c>
      <c r="X548" s="7" t="s">
        <v>301</v>
      </c>
      <c r="AA548" s="26" t="s">
        <v>275</v>
      </c>
      <c r="AB548" s="26" t="s">
        <v>731</v>
      </c>
      <c r="AD548" s="26"/>
      <c r="AE548" t="s">
        <v>320</v>
      </c>
      <c r="AF548" t="s">
        <v>320</v>
      </c>
    </row>
    <row r="549" spans="1:33" ht="13.25" customHeight="1" x14ac:dyDescent="0.15">
      <c r="A549" s="7" t="s">
        <v>295</v>
      </c>
      <c r="B549" s="7" t="s">
        <v>294</v>
      </c>
      <c r="C549" s="7" t="s">
        <v>296</v>
      </c>
      <c r="D549" s="7" t="s">
        <v>267</v>
      </c>
      <c r="E549" s="7" t="s">
        <v>297</v>
      </c>
      <c r="F549" s="7" t="s">
        <v>298</v>
      </c>
      <c r="G549" s="7" t="s">
        <v>298</v>
      </c>
      <c r="H549" s="7" t="s">
        <v>299</v>
      </c>
      <c r="I549" s="5" t="str">
        <f t="shared" si="41"/>
        <v>2018-01-01</v>
      </c>
      <c r="J549" s="29" t="s">
        <v>36</v>
      </c>
      <c r="M549" t="s">
        <v>38</v>
      </c>
      <c r="N549">
        <v>13</v>
      </c>
      <c r="O549">
        <v>31</v>
      </c>
      <c r="P549" t="str">
        <f t="shared" si="42"/>
        <v>Em.13</v>
      </c>
      <c r="Q549" t="str">
        <f t="shared" si="43"/>
        <v>Em.13.31</v>
      </c>
      <c r="R549" t="s">
        <v>431</v>
      </c>
      <c r="S549" s="27">
        <v>0.96</v>
      </c>
      <c r="U549" s="26" t="s">
        <v>432</v>
      </c>
      <c r="V549" s="102">
        <f>S549</f>
        <v>0.96</v>
      </c>
      <c r="W549" s="26" t="str">
        <f>U549</f>
        <v>tonnes of CO2e/tonne of high-value petrochemicals produced</v>
      </c>
      <c r="X549" s="7" t="s">
        <v>301</v>
      </c>
      <c r="AA549" s="26" t="s">
        <v>275</v>
      </c>
      <c r="AB549" s="26" t="s">
        <v>731</v>
      </c>
      <c r="AD549" s="26"/>
      <c r="AE549" t="s">
        <v>320</v>
      </c>
      <c r="AF549" t="s">
        <v>320</v>
      </c>
    </row>
    <row r="550" spans="1:33" ht="13.25" customHeight="1" x14ac:dyDescent="0.15">
      <c r="A550" s="7" t="s">
        <v>295</v>
      </c>
      <c r="B550" s="7" t="s">
        <v>294</v>
      </c>
      <c r="C550" s="7" t="s">
        <v>296</v>
      </c>
      <c r="D550" s="7" t="s">
        <v>267</v>
      </c>
      <c r="E550" s="7" t="s">
        <v>297</v>
      </c>
      <c r="F550" s="7" t="s">
        <v>298</v>
      </c>
      <c r="G550" s="7" t="s">
        <v>298</v>
      </c>
      <c r="H550" s="7" t="s">
        <v>299</v>
      </c>
      <c r="I550" s="5" t="str">
        <f t="shared" si="41"/>
        <v>2018-01-01</v>
      </c>
      <c r="J550" s="29" t="s">
        <v>36</v>
      </c>
      <c r="M550" t="s">
        <v>38</v>
      </c>
      <c r="N550">
        <v>17</v>
      </c>
      <c r="O550">
        <v>10</v>
      </c>
      <c r="P550" t="str">
        <f t="shared" si="42"/>
        <v>Em.17</v>
      </c>
      <c r="Q550" t="str">
        <f t="shared" si="43"/>
        <v>Em.17.10</v>
      </c>
      <c r="R550" t="s">
        <v>804</v>
      </c>
      <c r="S550" s="27">
        <v>111</v>
      </c>
      <c r="U550" s="26" t="s">
        <v>797</v>
      </c>
      <c r="V550" s="103">
        <f>S550*1000</f>
        <v>111000</v>
      </c>
      <c r="W550" s="7" t="s">
        <v>784</v>
      </c>
      <c r="X550" s="7" t="s">
        <v>301</v>
      </c>
      <c r="AA550" s="26" t="s">
        <v>275</v>
      </c>
      <c r="AB550" t="s">
        <v>731</v>
      </c>
      <c r="AC550" t="s">
        <v>670</v>
      </c>
      <c r="AD550" s="7" t="s">
        <v>788</v>
      </c>
      <c r="AE550" t="s">
        <v>320</v>
      </c>
      <c r="AF550" t="s">
        <v>320</v>
      </c>
    </row>
    <row r="551" spans="1:33" ht="13.25" customHeight="1" x14ac:dyDescent="0.15">
      <c r="A551" s="7" t="s">
        <v>295</v>
      </c>
      <c r="B551" s="7" t="s">
        <v>294</v>
      </c>
      <c r="C551" s="7" t="s">
        <v>296</v>
      </c>
      <c r="D551" s="7" t="s">
        <v>267</v>
      </c>
      <c r="E551" s="7" t="s">
        <v>297</v>
      </c>
      <c r="F551" s="7" t="s">
        <v>298</v>
      </c>
      <c r="G551" s="7" t="s">
        <v>298</v>
      </c>
      <c r="H551" s="7" t="s">
        <v>299</v>
      </c>
      <c r="I551" s="5" t="str">
        <f t="shared" si="41"/>
        <v>2018-01-01</v>
      </c>
      <c r="J551" s="29" t="s">
        <v>36</v>
      </c>
      <c r="M551" t="s">
        <v>38</v>
      </c>
      <c r="N551">
        <v>17</v>
      </c>
      <c r="O551">
        <v>13</v>
      </c>
      <c r="P551" t="str">
        <f t="shared" si="42"/>
        <v>Em.17</v>
      </c>
      <c r="Q551" t="str">
        <f t="shared" si="43"/>
        <v>Em.17.13</v>
      </c>
      <c r="R551" t="s">
        <v>805</v>
      </c>
      <c r="S551" s="27">
        <v>74</v>
      </c>
      <c r="U551" s="26" t="s">
        <v>797</v>
      </c>
      <c r="V551" s="103">
        <f>S551*1000</f>
        <v>74000</v>
      </c>
      <c r="W551" s="7" t="s">
        <v>784</v>
      </c>
      <c r="X551" s="7" t="s">
        <v>301</v>
      </c>
      <c r="AA551" s="26" t="s">
        <v>275</v>
      </c>
      <c r="AB551" t="s">
        <v>731</v>
      </c>
      <c r="AC551" t="s">
        <v>672</v>
      </c>
      <c r="AD551" s="7" t="s">
        <v>788</v>
      </c>
      <c r="AE551" t="s">
        <v>320</v>
      </c>
      <c r="AF551" t="s">
        <v>320</v>
      </c>
    </row>
    <row r="552" spans="1:33" ht="13.25" customHeight="1" x14ac:dyDescent="0.15">
      <c r="A552" s="7" t="s">
        <v>295</v>
      </c>
      <c r="B552" s="7" t="s">
        <v>294</v>
      </c>
      <c r="C552" s="7" t="s">
        <v>296</v>
      </c>
      <c r="D552" s="7" t="s">
        <v>267</v>
      </c>
      <c r="E552" s="7" t="s">
        <v>297</v>
      </c>
      <c r="F552" s="7" t="s">
        <v>298</v>
      </c>
      <c r="G552" s="7" t="s">
        <v>298</v>
      </c>
      <c r="H552" s="7" t="s">
        <v>299</v>
      </c>
      <c r="I552" s="5" t="str">
        <f t="shared" si="41"/>
        <v>2018-01-01</v>
      </c>
      <c r="J552" s="29" t="s">
        <v>36</v>
      </c>
      <c r="M552" t="s">
        <v>38</v>
      </c>
      <c r="N552">
        <v>17</v>
      </c>
      <c r="O552">
        <v>14</v>
      </c>
      <c r="P552" t="str">
        <f t="shared" si="42"/>
        <v>Em.17</v>
      </c>
      <c r="Q552" t="str">
        <f t="shared" si="43"/>
        <v>Em.17.14</v>
      </c>
      <c r="R552" t="s">
        <v>798</v>
      </c>
      <c r="S552" s="27">
        <v>59</v>
      </c>
      <c r="U552" s="26" t="s">
        <v>797</v>
      </c>
      <c r="V552" s="103">
        <f>S552*1000</f>
        <v>59000</v>
      </c>
      <c r="W552" s="7" t="s">
        <v>784</v>
      </c>
      <c r="X552" s="7" t="s">
        <v>301</v>
      </c>
      <c r="AA552" s="26" t="s">
        <v>275</v>
      </c>
      <c r="AB552" t="s">
        <v>731</v>
      </c>
      <c r="AC552" t="s">
        <v>673</v>
      </c>
      <c r="AD552" s="7" t="s">
        <v>788</v>
      </c>
      <c r="AE552" t="s">
        <v>320</v>
      </c>
      <c r="AF552" t="s">
        <v>320</v>
      </c>
    </row>
    <row r="553" spans="1:33" ht="13.25" customHeight="1" x14ac:dyDescent="0.15">
      <c r="A553" s="7" t="s">
        <v>295</v>
      </c>
      <c r="B553" s="7" t="s">
        <v>294</v>
      </c>
      <c r="C553" s="7" t="s">
        <v>296</v>
      </c>
      <c r="D553" s="7" t="s">
        <v>267</v>
      </c>
      <c r="E553" s="7" t="s">
        <v>297</v>
      </c>
      <c r="F553" s="7" t="s">
        <v>298</v>
      </c>
      <c r="G553" s="7" t="s">
        <v>298</v>
      </c>
      <c r="H553" s="7" t="s">
        <v>299</v>
      </c>
      <c r="I553" s="5" t="str">
        <f t="shared" si="41"/>
        <v>2018-01-01</v>
      </c>
      <c r="J553" s="29" t="s">
        <v>36</v>
      </c>
      <c r="M553" t="s">
        <v>38</v>
      </c>
      <c r="N553">
        <v>17</v>
      </c>
      <c r="O553">
        <v>2</v>
      </c>
      <c r="P553" t="str">
        <f t="shared" si="42"/>
        <v>Em.17</v>
      </c>
      <c r="Q553" t="str">
        <f t="shared" si="43"/>
        <v>Em.17.2</v>
      </c>
      <c r="R553" t="s">
        <v>369</v>
      </c>
      <c r="S553" s="27">
        <v>9</v>
      </c>
      <c r="U553" s="26" t="s">
        <v>346</v>
      </c>
      <c r="V553" s="104">
        <f>S553</f>
        <v>9</v>
      </c>
      <c r="W553" s="7" t="s">
        <v>784</v>
      </c>
      <c r="X553" s="7" t="s">
        <v>301</v>
      </c>
      <c r="AA553" s="26" t="s">
        <v>275</v>
      </c>
      <c r="AB553" t="s">
        <v>731</v>
      </c>
      <c r="AD553" s="7"/>
      <c r="AE553" t="s">
        <v>320</v>
      </c>
      <c r="AF553" t="s">
        <v>320</v>
      </c>
    </row>
    <row r="554" spans="1:33" ht="13.25" customHeight="1" x14ac:dyDescent="0.15">
      <c r="A554" s="7" t="s">
        <v>295</v>
      </c>
      <c r="B554" s="7" t="s">
        <v>294</v>
      </c>
      <c r="C554" s="7" t="s">
        <v>296</v>
      </c>
      <c r="D554" s="7" t="s">
        <v>267</v>
      </c>
      <c r="E554" s="7" t="s">
        <v>297</v>
      </c>
      <c r="F554" s="7" t="s">
        <v>298</v>
      </c>
      <c r="G554" s="7" t="s">
        <v>298</v>
      </c>
      <c r="H554" s="7" t="s">
        <v>772</v>
      </c>
      <c r="I554" s="5" t="str">
        <f t="shared" si="41"/>
        <v>2018-01-01</v>
      </c>
      <c r="J554" s="29" t="s">
        <v>36</v>
      </c>
      <c r="M554" t="s">
        <v>38</v>
      </c>
      <c r="N554">
        <v>17</v>
      </c>
      <c r="O554">
        <v>2</v>
      </c>
      <c r="P554" t="str">
        <f t="shared" si="42"/>
        <v>Em.17</v>
      </c>
      <c r="Q554" t="str">
        <f t="shared" si="43"/>
        <v>Em.17.2</v>
      </c>
      <c r="R554" t="s">
        <v>368</v>
      </c>
      <c r="S554" s="27">
        <v>0</v>
      </c>
      <c r="U554" s="26" t="s">
        <v>346</v>
      </c>
      <c r="V554" s="104">
        <f>S554</f>
        <v>0</v>
      </c>
      <c r="W554" s="7" t="s">
        <v>784</v>
      </c>
      <c r="X554" s="7" t="s">
        <v>301</v>
      </c>
      <c r="AA554" s="26" t="s">
        <v>275</v>
      </c>
      <c r="AB554" t="s">
        <v>731</v>
      </c>
      <c r="AD554" s="7"/>
      <c r="AE554" t="s">
        <v>320</v>
      </c>
      <c r="AF554" t="s">
        <v>320</v>
      </c>
    </row>
    <row r="555" spans="1:33" ht="13.25" customHeight="1" x14ac:dyDescent="0.15">
      <c r="A555" s="7" t="s">
        <v>295</v>
      </c>
      <c r="B555" s="7" t="s">
        <v>294</v>
      </c>
      <c r="C555" s="7" t="s">
        <v>296</v>
      </c>
      <c r="D555" s="7" t="s">
        <v>267</v>
      </c>
      <c r="E555" s="7" t="s">
        <v>297</v>
      </c>
      <c r="F555" s="7" t="s">
        <v>298</v>
      </c>
      <c r="G555" s="7" t="s">
        <v>298</v>
      </c>
      <c r="H555" s="7" t="s">
        <v>299</v>
      </c>
      <c r="I555" s="5" t="str">
        <f t="shared" si="41"/>
        <v>2018-01-01</v>
      </c>
      <c r="J555" s="29" t="s">
        <v>36</v>
      </c>
      <c r="M555" t="s">
        <v>38</v>
      </c>
      <c r="N555">
        <v>4</v>
      </c>
      <c r="O555">
        <v>10</v>
      </c>
      <c r="P555" t="str">
        <f t="shared" si="42"/>
        <v>Em.4</v>
      </c>
      <c r="Q555" t="str">
        <f t="shared" si="43"/>
        <v>Em.4.10</v>
      </c>
      <c r="R555" t="s">
        <v>370</v>
      </c>
      <c r="S555" s="27">
        <v>31</v>
      </c>
      <c r="U555" s="26" t="s">
        <v>346</v>
      </c>
      <c r="V555" s="102">
        <f>S555</f>
        <v>31</v>
      </c>
      <c r="W555" t="s">
        <v>39</v>
      </c>
      <c r="X555" s="7" t="s">
        <v>301</v>
      </c>
      <c r="AA555" s="26" t="s">
        <v>275</v>
      </c>
      <c r="AB555" s="26" t="s">
        <v>731</v>
      </c>
      <c r="AD555" s="26"/>
      <c r="AE555" t="s">
        <v>320</v>
      </c>
      <c r="AF555" t="s">
        <v>320</v>
      </c>
    </row>
    <row r="556" spans="1:33" ht="13.25" customHeight="1" x14ac:dyDescent="0.15">
      <c r="A556" s="7" t="s">
        <v>295</v>
      </c>
      <c r="B556" s="7" t="s">
        <v>294</v>
      </c>
      <c r="C556" s="7" t="s">
        <v>296</v>
      </c>
      <c r="D556" s="7" t="s">
        <v>267</v>
      </c>
      <c r="E556" s="7" t="s">
        <v>297</v>
      </c>
      <c r="F556" s="7" t="s">
        <v>298</v>
      </c>
      <c r="G556" s="7" t="s">
        <v>298</v>
      </c>
      <c r="H556" s="7" t="s">
        <v>299</v>
      </c>
      <c r="I556" s="5" t="str">
        <f t="shared" si="41"/>
        <v>2018-01-01</v>
      </c>
      <c r="J556" s="29" t="s">
        <v>36</v>
      </c>
      <c r="M556" t="s">
        <v>38</v>
      </c>
      <c r="N556">
        <v>4</v>
      </c>
      <c r="O556">
        <v>7</v>
      </c>
      <c r="P556" t="str">
        <f t="shared" si="42"/>
        <v>Em.4</v>
      </c>
      <c r="Q556" t="str">
        <f t="shared" si="43"/>
        <v>Em.4.7</v>
      </c>
      <c r="R556" t="s">
        <v>374</v>
      </c>
      <c r="S556" s="27">
        <v>68</v>
      </c>
      <c r="U556" s="26" t="s">
        <v>375</v>
      </c>
      <c r="V556" s="102">
        <f>S556*1000000</f>
        <v>68000000</v>
      </c>
      <c r="W556" t="s">
        <v>39</v>
      </c>
      <c r="X556" s="7" t="s">
        <v>301</v>
      </c>
      <c r="AA556" s="26" t="s">
        <v>275</v>
      </c>
      <c r="AB556" s="26" t="s">
        <v>731</v>
      </c>
      <c r="AD556" s="26"/>
      <c r="AE556" t="s">
        <v>320</v>
      </c>
      <c r="AF556" t="s">
        <v>320</v>
      </c>
    </row>
    <row r="557" spans="1:33" ht="13.25" customHeight="1" x14ac:dyDescent="0.15">
      <c r="A557" s="7" t="s">
        <v>295</v>
      </c>
      <c r="B557" s="7" t="s">
        <v>294</v>
      </c>
      <c r="C557" s="7" t="s">
        <v>296</v>
      </c>
      <c r="D557" s="7" t="s">
        <v>267</v>
      </c>
      <c r="E557" s="7" t="s">
        <v>297</v>
      </c>
      <c r="F557" s="7" t="s">
        <v>298</v>
      </c>
      <c r="G557" s="7" t="s">
        <v>298</v>
      </c>
      <c r="H557" s="7" t="s">
        <v>299</v>
      </c>
      <c r="I557" s="5" t="str">
        <f t="shared" si="41"/>
        <v>2018-01-01</v>
      </c>
      <c r="J557" s="29" t="s">
        <v>36</v>
      </c>
      <c r="M557" t="s">
        <v>38</v>
      </c>
      <c r="N557">
        <v>4</v>
      </c>
      <c r="O557">
        <v>8</v>
      </c>
      <c r="P557" t="str">
        <f t="shared" si="42"/>
        <v>Em.4</v>
      </c>
      <c r="Q557" t="str">
        <f t="shared" si="43"/>
        <v>Em.4.8</v>
      </c>
      <c r="R557" t="s">
        <v>799</v>
      </c>
      <c r="S557" s="27">
        <v>92</v>
      </c>
      <c r="U557" s="26" t="s">
        <v>797</v>
      </c>
      <c r="V557" s="102">
        <f>S557*1000</f>
        <v>92000</v>
      </c>
      <c r="W557" t="s">
        <v>39</v>
      </c>
      <c r="X557" s="7" t="s">
        <v>301</v>
      </c>
      <c r="AA557" s="26" t="s">
        <v>275</v>
      </c>
      <c r="AB557" s="26" t="s">
        <v>731</v>
      </c>
      <c r="AD557" s="26"/>
      <c r="AE557" t="s">
        <v>320</v>
      </c>
      <c r="AF557" t="s">
        <v>320</v>
      </c>
    </row>
    <row r="558" spans="1:33" ht="13.25" customHeight="1" x14ac:dyDescent="0.15">
      <c r="A558" s="7" t="s">
        <v>295</v>
      </c>
      <c r="B558" s="7" t="s">
        <v>294</v>
      </c>
      <c r="C558" s="7" t="s">
        <v>296</v>
      </c>
      <c r="D558" s="7" t="s">
        <v>267</v>
      </c>
      <c r="E558" s="7" t="s">
        <v>297</v>
      </c>
      <c r="F558" s="7" t="s">
        <v>298</v>
      </c>
      <c r="G558" s="7" t="s">
        <v>298</v>
      </c>
      <c r="H558" s="7" t="s">
        <v>299</v>
      </c>
      <c r="I558" s="5" t="str">
        <f t="shared" si="41"/>
        <v>2018-01-01</v>
      </c>
      <c r="J558" s="29" t="s">
        <v>36</v>
      </c>
      <c r="M558" t="s">
        <v>38</v>
      </c>
      <c r="N558">
        <v>4</v>
      </c>
      <c r="O558">
        <v>9</v>
      </c>
      <c r="P558" t="str">
        <f t="shared" si="42"/>
        <v>Em.4</v>
      </c>
      <c r="Q558" t="str">
        <f t="shared" si="43"/>
        <v>Em.4.9</v>
      </c>
      <c r="R558" t="s">
        <v>796</v>
      </c>
      <c r="S558" s="27">
        <v>1</v>
      </c>
      <c r="U558" s="26" t="s">
        <v>797</v>
      </c>
      <c r="V558" s="102">
        <f>S558*1000</f>
        <v>1000</v>
      </c>
      <c r="W558" t="s">
        <v>39</v>
      </c>
      <c r="X558" s="7" t="s">
        <v>301</v>
      </c>
      <c r="AA558" s="26" t="s">
        <v>275</v>
      </c>
      <c r="AB558" s="26" t="s">
        <v>731</v>
      </c>
      <c r="AD558" s="26"/>
      <c r="AE558" t="s">
        <v>320</v>
      </c>
      <c r="AF558" t="s">
        <v>320</v>
      </c>
    </row>
    <row r="559" spans="1:33" ht="13.25" customHeight="1" x14ac:dyDescent="0.15">
      <c r="A559" s="7" t="s">
        <v>295</v>
      </c>
      <c r="B559" s="7" t="s">
        <v>294</v>
      </c>
      <c r="C559" s="7" t="s">
        <v>296</v>
      </c>
      <c r="D559" s="7" t="s">
        <v>267</v>
      </c>
      <c r="E559" s="7" t="s">
        <v>297</v>
      </c>
      <c r="F559" s="7" t="s">
        <v>298</v>
      </c>
      <c r="G559" s="7" t="s">
        <v>298</v>
      </c>
      <c r="H559" s="7" t="s">
        <v>299</v>
      </c>
      <c r="I559" s="5" t="str">
        <f t="shared" si="41"/>
        <v>2018-01-01</v>
      </c>
      <c r="J559" s="29" t="s">
        <v>36</v>
      </c>
      <c r="M559" t="s">
        <v>38</v>
      </c>
      <c r="N559">
        <v>5</v>
      </c>
      <c r="O559">
        <v>1</v>
      </c>
      <c r="P559" t="str">
        <f t="shared" si="42"/>
        <v>Em.5</v>
      </c>
      <c r="Q559" t="str">
        <f t="shared" si="43"/>
        <v>Em.5.1</v>
      </c>
      <c r="R559" t="s">
        <v>412</v>
      </c>
      <c r="S559" s="27">
        <v>14.8</v>
      </c>
      <c r="U559" t="s">
        <v>410</v>
      </c>
      <c r="V559" s="101">
        <f>S559*1000000</f>
        <v>14800000</v>
      </c>
      <c r="W559" t="s">
        <v>39</v>
      </c>
      <c r="X559" s="7" t="s">
        <v>301</v>
      </c>
      <c r="AA559" s="26" t="s">
        <v>275</v>
      </c>
      <c r="AB559" s="26" t="s">
        <v>731</v>
      </c>
      <c r="AE559" t="s">
        <v>320</v>
      </c>
      <c r="AF559" t="s">
        <v>320</v>
      </c>
    </row>
    <row r="560" spans="1:33" ht="13.25" customHeight="1" x14ac:dyDescent="0.15">
      <c r="A560" s="7" t="s">
        <v>295</v>
      </c>
      <c r="B560" s="7" t="s">
        <v>294</v>
      </c>
      <c r="C560" s="7" t="s">
        <v>296</v>
      </c>
      <c r="D560" s="7" t="s">
        <v>267</v>
      </c>
      <c r="E560" s="7" t="s">
        <v>297</v>
      </c>
      <c r="F560" s="7" t="s">
        <v>298</v>
      </c>
      <c r="G560" s="7" t="s">
        <v>298</v>
      </c>
      <c r="H560" s="7" t="s">
        <v>299</v>
      </c>
      <c r="I560" s="5" t="str">
        <f t="shared" si="41"/>
        <v>2018-01-01</v>
      </c>
      <c r="J560" s="29" t="s">
        <v>36</v>
      </c>
      <c r="M560" t="s">
        <v>38</v>
      </c>
      <c r="N560">
        <v>5</v>
      </c>
      <c r="O560">
        <v>2</v>
      </c>
      <c r="P560" t="str">
        <f t="shared" si="42"/>
        <v>Em.5</v>
      </c>
      <c r="Q560" t="str">
        <f t="shared" si="43"/>
        <v>Em.5.2</v>
      </c>
      <c r="R560" t="s">
        <v>414</v>
      </c>
      <c r="S560" s="27">
        <v>13</v>
      </c>
      <c r="U560" t="s">
        <v>410</v>
      </c>
      <c r="V560" s="101">
        <f>S560*1000000</f>
        <v>13000000</v>
      </c>
      <c r="W560" t="s">
        <v>39</v>
      </c>
      <c r="X560" s="7" t="s">
        <v>301</v>
      </c>
      <c r="AA560" s="26" t="s">
        <v>275</v>
      </c>
      <c r="AB560" s="26" t="s">
        <v>731</v>
      </c>
      <c r="AE560" t="s">
        <v>320</v>
      </c>
      <c r="AF560" t="s">
        <v>320</v>
      </c>
    </row>
    <row r="561" spans="1:33" ht="13.25" customHeight="1" x14ac:dyDescent="0.15">
      <c r="A561" s="7" t="s">
        <v>295</v>
      </c>
      <c r="B561" s="7" t="s">
        <v>294</v>
      </c>
      <c r="C561" s="7" t="s">
        <v>296</v>
      </c>
      <c r="D561" s="7" t="s">
        <v>267</v>
      </c>
      <c r="E561" s="7" t="s">
        <v>297</v>
      </c>
      <c r="F561" s="7" t="s">
        <v>298</v>
      </c>
      <c r="G561" s="7" t="s">
        <v>298</v>
      </c>
      <c r="H561" s="7" t="s">
        <v>299</v>
      </c>
      <c r="I561" s="5" t="str">
        <f t="shared" si="41"/>
        <v>2018-01-01</v>
      </c>
      <c r="J561" s="29" t="s">
        <v>36</v>
      </c>
      <c r="M561" t="s">
        <v>38</v>
      </c>
      <c r="N561">
        <v>5</v>
      </c>
      <c r="O561">
        <v>3</v>
      </c>
      <c r="P561" t="str">
        <f t="shared" si="42"/>
        <v>Em.5</v>
      </c>
      <c r="Q561" t="str">
        <f t="shared" si="43"/>
        <v>Em.5.3</v>
      </c>
      <c r="R561" t="s">
        <v>416</v>
      </c>
      <c r="S561" s="27">
        <v>42.2</v>
      </c>
      <c r="U561" t="s">
        <v>410</v>
      </c>
      <c r="V561" s="101">
        <f>S561*1000000</f>
        <v>42200000</v>
      </c>
      <c r="W561" t="s">
        <v>39</v>
      </c>
      <c r="X561" s="7" t="s">
        <v>301</v>
      </c>
      <c r="AA561" s="26" t="s">
        <v>275</v>
      </c>
      <c r="AB561" s="26" t="s">
        <v>731</v>
      </c>
      <c r="AE561" t="s">
        <v>320</v>
      </c>
      <c r="AF561" t="s">
        <v>320</v>
      </c>
    </row>
    <row r="562" spans="1:33" ht="13.25" customHeight="1" x14ac:dyDescent="0.15">
      <c r="A562" s="7" t="s">
        <v>295</v>
      </c>
      <c r="B562" s="7" t="s">
        <v>294</v>
      </c>
      <c r="C562" s="7" t="s">
        <v>296</v>
      </c>
      <c r="D562" s="7" t="s">
        <v>267</v>
      </c>
      <c r="E562" s="7" t="s">
        <v>297</v>
      </c>
      <c r="F562" s="7" t="s">
        <v>298</v>
      </c>
      <c r="G562" s="7" t="s">
        <v>298</v>
      </c>
      <c r="H562" s="7" t="s">
        <v>299</v>
      </c>
      <c r="I562" s="5" t="str">
        <f t="shared" si="41"/>
        <v>2018-01-01</v>
      </c>
      <c r="J562" s="29" t="s">
        <v>36</v>
      </c>
      <c r="M562" t="s">
        <v>38</v>
      </c>
      <c r="N562">
        <v>5</v>
      </c>
      <c r="O562">
        <v>4</v>
      </c>
      <c r="P562" t="str">
        <f t="shared" si="42"/>
        <v>Em.5</v>
      </c>
      <c r="Q562" t="str">
        <f t="shared" si="43"/>
        <v>Em.5.4</v>
      </c>
      <c r="R562" t="s">
        <v>409</v>
      </c>
      <c r="S562" s="27">
        <v>3</v>
      </c>
      <c r="U562" t="s">
        <v>410</v>
      </c>
      <c r="V562" s="101">
        <f>S562*1000000</f>
        <v>3000000</v>
      </c>
      <c r="W562" t="s">
        <v>39</v>
      </c>
      <c r="X562" s="7" t="s">
        <v>301</v>
      </c>
      <c r="AA562" s="26" t="s">
        <v>275</v>
      </c>
      <c r="AB562" s="26" t="s">
        <v>731</v>
      </c>
      <c r="AE562" t="s">
        <v>320</v>
      </c>
      <c r="AF562" t="s">
        <v>320</v>
      </c>
    </row>
    <row r="563" spans="1:33" ht="13.25" customHeight="1" x14ac:dyDescent="0.15">
      <c r="A563" s="7" t="s">
        <v>295</v>
      </c>
      <c r="B563" s="7" t="s">
        <v>294</v>
      </c>
      <c r="C563" s="7" t="s">
        <v>296</v>
      </c>
      <c r="D563" s="7" t="s">
        <v>267</v>
      </c>
      <c r="E563" s="7" t="s">
        <v>297</v>
      </c>
      <c r="F563" s="7" t="s">
        <v>298</v>
      </c>
      <c r="G563" s="7" t="s">
        <v>298</v>
      </c>
      <c r="H563" s="7" t="s">
        <v>299</v>
      </c>
      <c r="I563" s="5" t="str">
        <f t="shared" si="41"/>
        <v>2018-01-01</v>
      </c>
      <c r="J563" s="29" t="s">
        <v>36</v>
      </c>
      <c r="M563" t="s">
        <v>38</v>
      </c>
      <c r="N563">
        <v>7</v>
      </c>
      <c r="O563">
        <v>0</v>
      </c>
      <c r="P563" t="str">
        <f t="shared" si="42"/>
        <v>Em.7</v>
      </c>
      <c r="Q563" t="str">
        <f t="shared" si="43"/>
        <v>Em.7.0</v>
      </c>
      <c r="R563" t="s">
        <v>407</v>
      </c>
      <c r="S563" s="27">
        <v>11</v>
      </c>
      <c r="U563" t="s">
        <v>39</v>
      </c>
      <c r="V563" s="102">
        <f>S563</f>
        <v>11</v>
      </c>
      <c r="W563" t="s">
        <v>39</v>
      </c>
      <c r="X563" s="7" t="s">
        <v>301</v>
      </c>
      <c r="AA563" s="26" t="s">
        <v>275</v>
      </c>
      <c r="AB563" s="26" t="s">
        <v>731</v>
      </c>
      <c r="AE563" t="s">
        <v>381</v>
      </c>
      <c r="AF563" t="s">
        <v>320</v>
      </c>
    </row>
    <row r="564" spans="1:33" ht="13.25" customHeight="1" x14ac:dyDescent="0.15">
      <c r="A564" s="7" t="s">
        <v>295</v>
      </c>
      <c r="B564" s="7" t="s">
        <v>294</v>
      </c>
      <c r="C564" s="7" t="s">
        <v>296</v>
      </c>
      <c r="D564" s="7" t="s">
        <v>267</v>
      </c>
      <c r="E564" s="7" t="s">
        <v>297</v>
      </c>
      <c r="F564" s="7" t="s">
        <v>298</v>
      </c>
      <c r="G564" s="7" t="s">
        <v>298</v>
      </c>
      <c r="H564" s="7" t="s">
        <v>299</v>
      </c>
      <c r="I564" s="5" t="str">
        <f t="shared" si="41"/>
        <v>2018-01-01</v>
      </c>
      <c r="J564" s="29" t="s">
        <v>36</v>
      </c>
      <c r="M564" t="s">
        <v>38</v>
      </c>
      <c r="N564">
        <v>9</v>
      </c>
      <c r="O564">
        <v>1</v>
      </c>
      <c r="P564" t="str">
        <f t="shared" si="42"/>
        <v>Em.9</v>
      </c>
      <c r="Q564" t="str">
        <f t="shared" si="43"/>
        <v>Em.9.1</v>
      </c>
      <c r="R564" t="s">
        <v>418</v>
      </c>
      <c r="S564" s="27">
        <v>1.4</v>
      </c>
      <c r="U564" t="s">
        <v>410</v>
      </c>
      <c r="V564" s="101">
        <f>S564*1000000</f>
        <v>1400000</v>
      </c>
      <c r="W564" t="s">
        <v>39</v>
      </c>
      <c r="X564" s="7" t="s">
        <v>301</v>
      </c>
      <c r="AA564" s="26" t="s">
        <v>275</v>
      </c>
      <c r="AB564" s="26" t="s">
        <v>731</v>
      </c>
      <c r="AE564" t="s">
        <v>320</v>
      </c>
      <c r="AF564" t="s">
        <v>320</v>
      </c>
    </row>
    <row r="565" spans="1:33" ht="13.25" customHeight="1" x14ac:dyDescent="0.15">
      <c r="A565" s="7" t="s">
        <v>295</v>
      </c>
      <c r="B565" s="7" t="s">
        <v>294</v>
      </c>
      <c r="C565" s="7" t="s">
        <v>296</v>
      </c>
      <c r="D565" s="7" t="s">
        <v>267</v>
      </c>
      <c r="E565" s="7" t="s">
        <v>297</v>
      </c>
      <c r="F565" s="7" t="s">
        <v>298</v>
      </c>
      <c r="G565" s="7" t="s">
        <v>298</v>
      </c>
      <c r="H565" s="7" t="s">
        <v>299</v>
      </c>
      <c r="I565" s="5" t="str">
        <f t="shared" si="41"/>
        <v>2018-01-01</v>
      </c>
      <c r="J565" s="29" t="s">
        <v>36</v>
      </c>
      <c r="M565" t="s">
        <v>38</v>
      </c>
      <c r="N565">
        <v>9</v>
      </c>
      <c r="O565">
        <v>2</v>
      </c>
      <c r="P565" t="str">
        <f t="shared" si="42"/>
        <v>Em.9</v>
      </c>
      <c r="Q565" t="str">
        <f t="shared" si="43"/>
        <v>Em.9.2</v>
      </c>
      <c r="R565" t="s">
        <v>420</v>
      </c>
      <c r="S565" s="27">
        <v>2.4</v>
      </c>
      <c r="U565" t="s">
        <v>410</v>
      </c>
      <c r="V565" s="101">
        <f>S565*1000000</f>
        <v>2400000</v>
      </c>
      <c r="W565" t="s">
        <v>39</v>
      </c>
      <c r="X565" s="7" t="s">
        <v>301</v>
      </c>
      <c r="AA565" s="26" t="s">
        <v>275</v>
      </c>
      <c r="AB565" s="26" t="s">
        <v>731</v>
      </c>
      <c r="AE565" t="s">
        <v>320</v>
      </c>
      <c r="AF565" t="s">
        <v>320</v>
      </c>
    </row>
    <row r="566" spans="1:33" ht="13.25" customHeight="1" x14ac:dyDescent="0.15">
      <c r="A566" s="7" t="s">
        <v>295</v>
      </c>
      <c r="B566" s="7" t="s">
        <v>294</v>
      </c>
      <c r="C566" s="7" t="s">
        <v>296</v>
      </c>
      <c r="D566" s="7" t="s">
        <v>267</v>
      </c>
      <c r="E566" s="7" t="s">
        <v>297</v>
      </c>
      <c r="F566" s="7" t="s">
        <v>298</v>
      </c>
      <c r="G566" s="7" t="s">
        <v>298</v>
      </c>
      <c r="H566" s="7" t="s">
        <v>299</v>
      </c>
      <c r="I566" s="5" t="str">
        <f t="shared" si="41"/>
        <v>2018-01-01</v>
      </c>
      <c r="J566" s="29" t="s">
        <v>36</v>
      </c>
      <c r="M566" t="s">
        <v>38</v>
      </c>
      <c r="N566">
        <v>9</v>
      </c>
      <c r="O566">
        <v>3</v>
      </c>
      <c r="P566" t="str">
        <f t="shared" si="42"/>
        <v>Em.9</v>
      </c>
      <c r="Q566" t="str">
        <f t="shared" si="43"/>
        <v>Em.9.3</v>
      </c>
      <c r="R566" t="s">
        <v>422</v>
      </c>
      <c r="S566" s="27">
        <v>6.8</v>
      </c>
      <c r="U566" t="s">
        <v>410</v>
      </c>
      <c r="V566" s="101">
        <f>S566*1000000</f>
        <v>6800000</v>
      </c>
      <c r="W566" t="s">
        <v>39</v>
      </c>
      <c r="X566" s="7" t="s">
        <v>301</v>
      </c>
      <c r="AA566" s="26" t="s">
        <v>275</v>
      </c>
      <c r="AB566" s="26" t="s">
        <v>731</v>
      </c>
      <c r="AE566" t="s">
        <v>320</v>
      </c>
      <c r="AF566" t="s">
        <v>320</v>
      </c>
    </row>
    <row r="567" spans="1:33" ht="13.25" customHeight="1" x14ac:dyDescent="0.2">
      <c r="A567" s="18" t="s">
        <v>328</v>
      </c>
      <c r="B567" s="18" t="s">
        <v>327</v>
      </c>
      <c r="C567" s="18" t="s">
        <v>304</v>
      </c>
      <c r="D567" s="18" t="s">
        <v>305</v>
      </c>
      <c r="E567" s="18" t="s">
        <v>305</v>
      </c>
      <c r="F567" s="18" t="s">
        <v>306</v>
      </c>
      <c r="G567" s="18" t="s">
        <v>306</v>
      </c>
      <c r="H567" s="7" t="s">
        <v>825</v>
      </c>
      <c r="I567" s="5" t="str">
        <f t="shared" si="41"/>
        <v>2018-01-01</v>
      </c>
      <c r="J567" t="s">
        <v>36</v>
      </c>
      <c r="M567" t="s">
        <v>107</v>
      </c>
      <c r="N567">
        <v>6</v>
      </c>
      <c r="O567">
        <v>1</v>
      </c>
      <c r="P567" t="str">
        <f t="shared" si="42"/>
        <v>EF.6</v>
      </c>
      <c r="Q567" t="str">
        <f t="shared" si="43"/>
        <v>EF.6.1</v>
      </c>
      <c r="R567" t="s">
        <v>688</v>
      </c>
      <c r="U567" s="21"/>
      <c r="V567" s="108"/>
      <c r="W567" s="21"/>
      <c r="X567" t="s">
        <v>329</v>
      </c>
      <c r="Y567">
        <v>3</v>
      </c>
      <c r="AA567" t="s">
        <v>275</v>
      </c>
      <c r="AB567" t="s">
        <v>321</v>
      </c>
      <c r="AC567" t="s">
        <v>446</v>
      </c>
      <c r="AD567" s="7" t="s">
        <v>743</v>
      </c>
      <c r="AE567" t="s">
        <v>320</v>
      </c>
      <c r="AF567" t="s">
        <v>320</v>
      </c>
      <c r="AG567" s="82"/>
    </row>
    <row r="568" spans="1:33" ht="13.25" customHeight="1" x14ac:dyDescent="0.2">
      <c r="A568" s="18" t="s">
        <v>328</v>
      </c>
      <c r="B568" s="18" t="s">
        <v>327</v>
      </c>
      <c r="C568" s="18" t="s">
        <v>304</v>
      </c>
      <c r="D568" s="18" t="s">
        <v>305</v>
      </c>
      <c r="E568" s="18" t="s">
        <v>305</v>
      </c>
      <c r="F568" s="18" t="s">
        <v>306</v>
      </c>
      <c r="G568" s="18" t="s">
        <v>306</v>
      </c>
      <c r="H568" s="7" t="s">
        <v>825</v>
      </c>
      <c r="I568" s="5" t="str">
        <f t="shared" si="41"/>
        <v>2018-01-01</v>
      </c>
      <c r="J568" t="s">
        <v>36</v>
      </c>
      <c r="M568" t="s">
        <v>107</v>
      </c>
      <c r="N568">
        <v>6</v>
      </c>
      <c r="O568">
        <v>2</v>
      </c>
      <c r="P568" t="str">
        <f t="shared" si="42"/>
        <v>EF.6</v>
      </c>
      <c r="Q568" t="str">
        <f t="shared" si="43"/>
        <v>EF.6.2</v>
      </c>
      <c r="R568" s="49" t="s">
        <v>689</v>
      </c>
      <c r="S568" s="62"/>
      <c r="U568" s="21"/>
      <c r="V568" s="108"/>
      <c r="W568" s="21"/>
      <c r="X568" t="s">
        <v>329</v>
      </c>
      <c r="Y568">
        <v>3</v>
      </c>
      <c r="AA568" t="s">
        <v>275</v>
      </c>
      <c r="AB568" t="s">
        <v>321</v>
      </c>
      <c r="AC568" t="s">
        <v>449</v>
      </c>
      <c r="AD568" s="7" t="s">
        <v>743</v>
      </c>
      <c r="AE568" t="s">
        <v>320</v>
      </c>
      <c r="AF568" t="s">
        <v>320</v>
      </c>
      <c r="AG568" s="82"/>
    </row>
    <row r="569" spans="1:33" ht="13.25" customHeight="1" x14ac:dyDescent="0.2">
      <c r="A569" s="18" t="s">
        <v>328</v>
      </c>
      <c r="B569" s="18" t="s">
        <v>327</v>
      </c>
      <c r="C569" s="18" t="s">
        <v>304</v>
      </c>
      <c r="D569" s="18" t="s">
        <v>305</v>
      </c>
      <c r="E569" s="18" t="s">
        <v>305</v>
      </c>
      <c r="F569" s="18" t="s">
        <v>306</v>
      </c>
      <c r="G569" s="18" t="s">
        <v>306</v>
      </c>
      <c r="H569" s="7" t="s">
        <v>825</v>
      </c>
      <c r="I569" s="5" t="str">
        <f t="shared" si="41"/>
        <v>2018-01-01</v>
      </c>
      <c r="J569" t="s">
        <v>36</v>
      </c>
      <c r="M569" t="s">
        <v>107</v>
      </c>
      <c r="N569">
        <v>6</v>
      </c>
      <c r="O569">
        <v>3</v>
      </c>
      <c r="P569" t="str">
        <f t="shared" si="42"/>
        <v>EF.6</v>
      </c>
      <c r="Q569" t="str">
        <f t="shared" si="43"/>
        <v>EF.6.3</v>
      </c>
      <c r="R569" t="s">
        <v>756</v>
      </c>
      <c r="U569" s="21"/>
      <c r="V569" s="108"/>
      <c r="W569" s="21"/>
      <c r="X569" t="s">
        <v>329</v>
      </c>
      <c r="Y569">
        <v>3</v>
      </c>
      <c r="AA569" t="s">
        <v>275</v>
      </c>
      <c r="AB569" t="s">
        <v>321</v>
      </c>
      <c r="AC569" t="s">
        <v>540</v>
      </c>
      <c r="AD569" s="7" t="s">
        <v>743</v>
      </c>
      <c r="AE569" t="s">
        <v>320</v>
      </c>
      <c r="AF569" t="s">
        <v>320</v>
      </c>
      <c r="AG569" s="82"/>
    </row>
    <row r="570" spans="1:33" ht="13.25" customHeight="1" x14ac:dyDescent="0.2">
      <c r="A570" s="18" t="s">
        <v>328</v>
      </c>
      <c r="B570" s="18" t="s">
        <v>327</v>
      </c>
      <c r="C570" s="18" t="s">
        <v>304</v>
      </c>
      <c r="D570" s="18" t="s">
        <v>305</v>
      </c>
      <c r="E570" s="18" t="s">
        <v>305</v>
      </c>
      <c r="F570" s="18" t="s">
        <v>306</v>
      </c>
      <c r="G570" s="18" t="s">
        <v>306</v>
      </c>
      <c r="H570" s="7" t="s">
        <v>825</v>
      </c>
      <c r="I570" s="5" t="str">
        <f t="shared" si="41"/>
        <v>2018-01-01</v>
      </c>
      <c r="J570" t="s">
        <v>36</v>
      </c>
      <c r="M570" t="s">
        <v>107</v>
      </c>
      <c r="N570">
        <v>7</v>
      </c>
      <c r="O570">
        <v>1</v>
      </c>
      <c r="P570" t="str">
        <f t="shared" si="42"/>
        <v>EF.7</v>
      </c>
      <c r="Q570" t="str">
        <f t="shared" si="43"/>
        <v>EF.7.1</v>
      </c>
      <c r="R570" t="s">
        <v>714</v>
      </c>
      <c r="U570" s="21"/>
      <c r="V570" s="108"/>
      <c r="W570" s="21"/>
      <c r="X570" t="s">
        <v>329</v>
      </c>
      <c r="Y570">
        <v>3</v>
      </c>
      <c r="AA570" t="s">
        <v>275</v>
      </c>
      <c r="AB570" t="s">
        <v>321</v>
      </c>
      <c r="AC570" t="s">
        <v>544</v>
      </c>
      <c r="AD570" s="7" t="s">
        <v>748</v>
      </c>
      <c r="AE570" t="s">
        <v>320</v>
      </c>
      <c r="AF570" t="s">
        <v>320</v>
      </c>
      <c r="AG570" s="80"/>
    </row>
    <row r="571" spans="1:33" ht="13.25" customHeight="1" x14ac:dyDescent="0.2">
      <c r="A571" s="18" t="s">
        <v>328</v>
      </c>
      <c r="B571" s="18" t="s">
        <v>327</v>
      </c>
      <c r="C571" s="18" t="s">
        <v>304</v>
      </c>
      <c r="D571" s="18" t="s">
        <v>305</v>
      </c>
      <c r="E571" s="18" t="s">
        <v>305</v>
      </c>
      <c r="F571" s="18" t="s">
        <v>306</v>
      </c>
      <c r="G571" s="18" t="s">
        <v>306</v>
      </c>
      <c r="H571" s="7" t="s">
        <v>825</v>
      </c>
      <c r="I571" s="5" t="str">
        <f t="shared" si="41"/>
        <v>2018-01-01</v>
      </c>
      <c r="J571" t="s">
        <v>36</v>
      </c>
      <c r="M571" t="s">
        <v>107</v>
      </c>
      <c r="N571">
        <v>7</v>
      </c>
      <c r="O571">
        <v>2</v>
      </c>
      <c r="P571" t="str">
        <f t="shared" si="42"/>
        <v>EF.7</v>
      </c>
      <c r="Q571" t="str">
        <f t="shared" si="43"/>
        <v>EF.7.2</v>
      </c>
      <c r="R571" s="49" t="s">
        <v>567</v>
      </c>
      <c r="S571" s="27">
        <v>19</v>
      </c>
      <c r="U571" s="21" t="s">
        <v>499</v>
      </c>
      <c r="V571" s="105">
        <f>S571</f>
        <v>19</v>
      </c>
      <c r="W571" s="19" t="str">
        <f>U571</f>
        <v>minutes</v>
      </c>
      <c r="X571" t="s">
        <v>329</v>
      </c>
      <c r="Y571">
        <v>3</v>
      </c>
      <c r="AA571" t="s">
        <v>275</v>
      </c>
      <c r="AB571" t="s">
        <v>321</v>
      </c>
      <c r="AC571" t="s">
        <v>547</v>
      </c>
      <c r="AD571" s="7" t="s">
        <v>749</v>
      </c>
      <c r="AE571" t="s">
        <v>320</v>
      </c>
      <c r="AF571" t="s">
        <v>320</v>
      </c>
    </row>
    <row r="572" spans="1:33" ht="13.25" customHeight="1" x14ac:dyDescent="0.2">
      <c r="A572" s="18" t="s">
        <v>328</v>
      </c>
      <c r="B572" s="18" t="s">
        <v>327</v>
      </c>
      <c r="C572" s="18" t="s">
        <v>304</v>
      </c>
      <c r="D572" s="18" t="s">
        <v>305</v>
      </c>
      <c r="E572" s="18" t="s">
        <v>305</v>
      </c>
      <c r="F572" s="18" t="s">
        <v>306</v>
      </c>
      <c r="G572" s="18" t="s">
        <v>306</v>
      </c>
      <c r="H572" s="7" t="s">
        <v>825</v>
      </c>
      <c r="I572" s="5" t="str">
        <f t="shared" si="41"/>
        <v>2018-01-01</v>
      </c>
      <c r="J572" t="s">
        <v>36</v>
      </c>
      <c r="M572" t="s">
        <v>107</v>
      </c>
      <c r="N572">
        <v>7</v>
      </c>
      <c r="O572">
        <v>3</v>
      </c>
      <c r="P572" t="str">
        <f t="shared" si="42"/>
        <v>EF.7</v>
      </c>
      <c r="Q572" t="str">
        <f t="shared" si="43"/>
        <v>EF.7.3</v>
      </c>
      <c r="R572" s="49" t="s">
        <v>568</v>
      </c>
      <c r="S572" s="27">
        <v>0.13</v>
      </c>
      <c r="U572" s="21" t="s">
        <v>587</v>
      </c>
      <c r="V572" s="97">
        <f>S572</f>
        <v>0.13</v>
      </c>
      <c r="W572" t="str">
        <f>U572</f>
        <v>times</v>
      </c>
      <c r="X572" t="s">
        <v>329</v>
      </c>
      <c r="Y572">
        <v>3</v>
      </c>
      <c r="AA572" t="s">
        <v>275</v>
      </c>
      <c r="AB572" t="s">
        <v>321</v>
      </c>
      <c r="AC572" t="s">
        <v>549</v>
      </c>
      <c r="AD572" s="7" t="s">
        <v>749</v>
      </c>
      <c r="AE572" t="s">
        <v>320</v>
      </c>
      <c r="AF572" t="s">
        <v>320</v>
      </c>
    </row>
    <row r="573" spans="1:33" ht="13.25" customHeight="1" x14ac:dyDescent="0.2">
      <c r="A573" s="18" t="s">
        <v>328</v>
      </c>
      <c r="B573" s="18" t="s">
        <v>327</v>
      </c>
      <c r="C573" s="18" t="s">
        <v>304</v>
      </c>
      <c r="D573" s="18" t="s">
        <v>305</v>
      </c>
      <c r="E573" s="18" t="s">
        <v>305</v>
      </c>
      <c r="F573" s="18" t="s">
        <v>306</v>
      </c>
      <c r="G573" s="18" t="s">
        <v>306</v>
      </c>
      <c r="H573" s="7" t="s">
        <v>825</v>
      </c>
      <c r="I573" s="5" t="str">
        <f t="shared" si="41"/>
        <v>2018-01-01</v>
      </c>
      <c r="J573" t="s">
        <v>36</v>
      </c>
      <c r="M573" t="s">
        <v>107</v>
      </c>
      <c r="N573">
        <v>7</v>
      </c>
      <c r="O573">
        <v>4</v>
      </c>
      <c r="P573" t="str">
        <f t="shared" si="42"/>
        <v>EF.7</v>
      </c>
      <c r="Q573" t="str">
        <f t="shared" si="43"/>
        <v>EF.7.4</v>
      </c>
      <c r="R573" s="49" t="s">
        <v>569</v>
      </c>
      <c r="S573" s="27">
        <v>146.15</v>
      </c>
      <c r="U573" s="21" t="s">
        <v>588</v>
      </c>
      <c r="V573" s="105">
        <f>S573</f>
        <v>146.15</v>
      </c>
      <c r="W573" s="19" t="str">
        <f>U573</f>
        <v>minutes/times</v>
      </c>
      <c r="X573" t="s">
        <v>329</v>
      </c>
      <c r="Y573">
        <v>3</v>
      </c>
      <c r="AA573" t="s">
        <v>275</v>
      </c>
      <c r="AB573" t="s">
        <v>321</v>
      </c>
      <c r="AC573" t="s">
        <v>551</v>
      </c>
      <c r="AD573" s="7" t="s">
        <v>749</v>
      </c>
      <c r="AE573" t="s">
        <v>320</v>
      </c>
      <c r="AF573" t="s">
        <v>320</v>
      </c>
    </row>
    <row r="574" spans="1:33" ht="13.25" customHeight="1" x14ac:dyDescent="0.2">
      <c r="A574" s="18" t="s">
        <v>328</v>
      </c>
      <c r="B574" s="18" t="s">
        <v>327</v>
      </c>
      <c r="C574" s="18" t="s">
        <v>304</v>
      </c>
      <c r="D574" s="18" t="s">
        <v>305</v>
      </c>
      <c r="E574" s="18" t="s">
        <v>305</v>
      </c>
      <c r="F574" s="18" t="s">
        <v>306</v>
      </c>
      <c r="G574" s="18" t="s">
        <v>306</v>
      </c>
      <c r="H574" s="7" t="s">
        <v>825</v>
      </c>
      <c r="I574" s="5" t="str">
        <f t="shared" si="41"/>
        <v>2018-01-01</v>
      </c>
      <c r="J574" t="s">
        <v>36</v>
      </c>
      <c r="M574" t="s">
        <v>107</v>
      </c>
      <c r="N574">
        <v>7</v>
      </c>
      <c r="O574">
        <v>5</v>
      </c>
      <c r="P574" t="str">
        <f t="shared" si="42"/>
        <v>EF.7</v>
      </c>
      <c r="Q574" t="str">
        <f t="shared" si="43"/>
        <v>EF.7.5</v>
      </c>
      <c r="R574" t="s">
        <v>715</v>
      </c>
      <c r="U574" s="21" t="s">
        <v>577</v>
      </c>
      <c r="V574" s="108"/>
      <c r="W574" s="21"/>
      <c r="X574" t="s">
        <v>329</v>
      </c>
      <c r="Y574">
        <v>3</v>
      </c>
      <c r="AA574" t="s">
        <v>275</v>
      </c>
      <c r="AB574" t="s">
        <v>321</v>
      </c>
      <c r="AC574" t="s">
        <v>554</v>
      </c>
      <c r="AD574" s="7" t="s">
        <v>749</v>
      </c>
      <c r="AE574" t="s">
        <v>320</v>
      </c>
      <c r="AF574" t="s">
        <v>320</v>
      </c>
      <c r="AG574" s="80"/>
    </row>
    <row r="575" spans="1:33" ht="13.25" customHeight="1" x14ac:dyDescent="0.2">
      <c r="A575" s="18" t="s">
        <v>328</v>
      </c>
      <c r="B575" s="18" t="s">
        <v>327</v>
      </c>
      <c r="C575" s="18" t="s">
        <v>304</v>
      </c>
      <c r="D575" s="18" t="s">
        <v>305</v>
      </c>
      <c r="E575" s="18" t="s">
        <v>305</v>
      </c>
      <c r="F575" s="18" t="s">
        <v>306</v>
      </c>
      <c r="G575" s="18" t="s">
        <v>306</v>
      </c>
      <c r="H575" s="7" t="s">
        <v>825</v>
      </c>
      <c r="I575" s="5" t="str">
        <f t="shared" si="41"/>
        <v>2018-01-01</v>
      </c>
      <c r="J575" t="s">
        <v>36</v>
      </c>
      <c r="M575" t="s">
        <v>107</v>
      </c>
      <c r="N575">
        <v>8</v>
      </c>
      <c r="O575">
        <v>1</v>
      </c>
      <c r="P575" t="str">
        <f t="shared" si="42"/>
        <v>EF.8</v>
      </c>
      <c r="Q575" t="str">
        <f t="shared" si="43"/>
        <v>EF.8.1</v>
      </c>
      <c r="R575" s="49" t="s">
        <v>706</v>
      </c>
      <c r="S575" s="62"/>
      <c r="U575" s="21"/>
      <c r="V575" s="108"/>
      <c r="W575" s="21"/>
      <c r="X575" t="s">
        <v>329</v>
      </c>
      <c r="Y575">
        <v>3</v>
      </c>
      <c r="AA575" t="s">
        <v>275</v>
      </c>
      <c r="AB575" t="s">
        <v>321</v>
      </c>
      <c r="AC575" t="s">
        <v>494</v>
      </c>
      <c r="AD575" s="7" t="s">
        <v>537</v>
      </c>
      <c r="AE575" t="s">
        <v>320</v>
      </c>
      <c r="AF575" t="s">
        <v>320</v>
      </c>
      <c r="AG575" s="82"/>
    </row>
    <row r="576" spans="1:33" ht="13.25" customHeight="1" x14ac:dyDescent="0.2">
      <c r="A576" s="18" t="s">
        <v>328</v>
      </c>
      <c r="B576" s="18" t="s">
        <v>327</v>
      </c>
      <c r="C576" s="18" t="s">
        <v>304</v>
      </c>
      <c r="D576" s="18" t="s">
        <v>305</v>
      </c>
      <c r="E576" s="18" t="s">
        <v>305</v>
      </c>
      <c r="F576" s="18" t="s">
        <v>306</v>
      </c>
      <c r="G576" s="18" t="s">
        <v>306</v>
      </c>
      <c r="H576" s="7" t="s">
        <v>825</v>
      </c>
      <c r="I576" s="5" t="str">
        <f t="shared" si="41"/>
        <v>2018-01-01</v>
      </c>
      <c r="J576" t="s">
        <v>36</v>
      </c>
      <c r="M576" t="s">
        <v>107</v>
      </c>
      <c r="N576">
        <v>8</v>
      </c>
      <c r="O576">
        <v>2</v>
      </c>
      <c r="P576" t="str">
        <f t="shared" si="42"/>
        <v>EF.8</v>
      </c>
      <c r="Q576" t="str">
        <f t="shared" si="43"/>
        <v>EF.8.2</v>
      </c>
      <c r="R576" t="s">
        <v>707</v>
      </c>
      <c r="S576" s="62"/>
      <c r="U576" s="21"/>
      <c r="V576" s="108"/>
      <c r="W576" s="21"/>
      <c r="X576" t="s">
        <v>329</v>
      </c>
      <c r="Y576">
        <v>3</v>
      </c>
      <c r="AA576" t="s">
        <v>275</v>
      </c>
      <c r="AB576" t="s">
        <v>321</v>
      </c>
      <c r="AC576" t="s">
        <v>496</v>
      </c>
      <c r="AD576" s="7" t="s">
        <v>537</v>
      </c>
      <c r="AE576" t="s">
        <v>320</v>
      </c>
      <c r="AF576" t="s">
        <v>320</v>
      </c>
      <c r="AG576" s="82"/>
    </row>
    <row r="577" spans="1:33" ht="13.25" customHeight="1" x14ac:dyDescent="0.2">
      <c r="A577" s="18" t="s">
        <v>328</v>
      </c>
      <c r="B577" s="18" t="s">
        <v>327</v>
      </c>
      <c r="C577" s="18" t="s">
        <v>304</v>
      </c>
      <c r="D577" s="18" t="s">
        <v>305</v>
      </c>
      <c r="E577" s="18" t="s">
        <v>305</v>
      </c>
      <c r="F577" s="18" t="s">
        <v>306</v>
      </c>
      <c r="G577" s="18" t="s">
        <v>306</v>
      </c>
      <c r="H577" s="7" t="s">
        <v>825</v>
      </c>
      <c r="I577" s="5" t="str">
        <f t="shared" si="41"/>
        <v>2018-01-01</v>
      </c>
      <c r="J577" t="s">
        <v>36</v>
      </c>
      <c r="M577" t="s">
        <v>107</v>
      </c>
      <c r="N577">
        <v>8</v>
      </c>
      <c r="O577">
        <v>3</v>
      </c>
      <c r="P577" t="str">
        <f t="shared" si="42"/>
        <v>EF.8</v>
      </c>
      <c r="Q577" t="str">
        <f t="shared" si="43"/>
        <v>EF.8.3</v>
      </c>
      <c r="R577" s="49" t="s">
        <v>708</v>
      </c>
      <c r="S577" s="62"/>
      <c r="U577" s="21"/>
      <c r="V577" s="108"/>
      <c r="W577" s="21"/>
      <c r="X577" t="s">
        <v>329</v>
      </c>
      <c r="Y577">
        <v>3</v>
      </c>
      <c r="AA577" t="s">
        <v>275</v>
      </c>
      <c r="AB577" t="s">
        <v>321</v>
      </c>
      <c r="AC577" t="s">
        <v>520</v>
      </c>
      <c r="AD577" s="7" t="s">
        <v>746</v>
      </c>
      <c r="AE577" t="s">
        <v>320</v>
      </c>
      <c r="AF577" t="s">
        <v>320</v>
      </c>
      <c r="AG577" s="80"/>
    </row>
    <row r="578" spans="1:33" ht="13.25" customHeight="1" x14ac:dyDescent="0.2">
      <c r="A578" s="18" t="s">
        <v>328</v>
      </c>
      <c r="B578" s="18" t="s">
        <v>327</v>
      </c>
      <c r="C578" s="18" t="s">
        <v>304</v>
      </c>
      <c r="D578" s="18" t="s">
        <v>305</v>
      </c>
      <c r="E578" s="18" t="s">
        <v>305</v>
      </c>
      <c r="F578" s="18" t="s">
        <v>306</v>
      </c>
      <c r="G578" s="18" t="s">
        <v>306</v>
      </c>
      <c r="H578" s="7" t="s">
        <v>825</v>
      </c>
      <c r="I578" s="5" t="str">
        <f t="shared" ref="I578:I641" si="45">_xlfn.CONCAT(SUBSTITUTE(J578,"FY","20"),"-01-01")</f>
        <v>2018-01-01</v>
      </c>
      <c r="J578" t="s">
        <v>36</v>
      </c>
      <c r="M578" t="s">
        <v>107</v>
      </c>
      <c r="N578">
        <v>8</v>
      </c>
      <c r="O578">
        <v>4</v>
      </c>
      <c r="P578" t="str">
        <f t="shared" ref="P578:P641" si="46">_xlfn.CONCAT(M578,".",N578)</f>
        <v>EF.8</v>
      </c>
      <c r="Q578" t="str">
        <f t="shared" ref="Q578:Q641" si="47">_xlfn.CONCAT(M578,".",N578,".",O578)</f>
        <v>EF.8.4</v>
      </c>
      <c r="R578" t="s">
        <v>709</v>
      </c>
      <c r="S578" s="61"/>
      <c r="U578" s="21" t="s">
        <v>539</v>
      </c>
      <c r="V578" s="108"/>
      <c r="W578" s="21"/>
      <c r="X578" t="s">
        <v>329</v>
      </c>
      <c r="Y578">
        <v>3</v>
      </c>
      <c r="AA578" t="s">
        <v>275</v>
      </c>
      <c r="AB578" t="s">
        <v>321</v>
      </c>
      <c r="AC578" t="s">
        <v>522</v>
      </c>
      <c r="AD578" s="7" t="s">
        <v>746</v>
      </c>
      <c r="AE578" t="s">
        <v>320</v>
      </c>
      <c r="AF578" t="s">
        <v>320</v>
      </c>
      <c r="AG578" s="61" t="s">
        <v>586</v>
      </c>
    </row>
    <row r="579" spans="1:33" s="32" customFormat="1" ht="13.25" customHeight="1" x14ac:dyDescent="0.2">
      <c r="A579" s="18" t="s">
        <v>328</v>
      </c>
      <c r="B579" s="18" t="s">
        <v>327</v>
      </c>
      <c r="C579" s="18" t="s">
        <v>304</v>
      </c>
      <c r="D579" s="18" t="s">
        <v>305</v>
      </c>
      <c r="E579" s="18" t="s">
        <v>305</v>
      </c>
      <c r="F579" s="18" t="s">
        <v>306</v>
      </c>
      <c r="G579" s="18" t="s">
        <v>306</v>
      </c>
      <c r="H579" s="7" t="s">
        <v>825</v>
      </c>
      <c r="I579" s="5" t="str">
        <f t="shared" si="45"/>
        <v>2018-01-01</v>
      </c>
      <c r="J579" t="s">
        <v>36</v>
      </c>
      <c r="K579"/>
      <c r="L579"/>
      <c r="M579" t="s">
        <v>107</v>
      </c>
      <c r="N579">
        <v>8</v>
      </c>
      <c r="O579">
        <v>5</v>
      </c>
      <c r="P579" t="str">
        <f t="shared" si="46"/>
        <v>EF.8</v>
      </c>
      <c r="Q579" t="str">
        <f t="shared" si="47"/>
        <v>EF.8.5</v>
      </c>
      <c r="R579" t="s">
        <v>710</v>
      </c>
      <c r="S579" s="27"/>
      <c r="T579"/>
      <c r="U579" s="21"/>
      <c r="V579" s="108"/>
      <c r="W579" s="21"/>
      <c r="X579" t="s">
        <v>329</v>
      </c>
      <c r="Y579">
        <v>3</v>
      </c>
      <c r="Z579"/>
      <c r="AA579" t="s">
        <v>275</v>
      </c>
      <c r="AB579" t="s">
        <v>321</v>
      </c>
      <c r="AC579" t="s">
        <v>525</v>
      </c>
      <c r="AD579" s="7" t="s">
        <v>747</v>
      </c>
      <c r="AE579" t="s">
        <v>320</v>
      </c>
      <c r="AF579" t="s">
        <v>320</v>
      </c>
      <c r="AG579" s="80"/>
    </row>
    <row r="580" spans="1:33" ht="13.25" customHeight="1" x14ac:dyDescent="0.2">
      <c r="A580" s="18" t="s">
        <v>328</v>
      </c>
      <c r="B580" s="18" t="s">
        <v>327</v>
      </c>
      <c r="C580" s="18" t="s">
        <v>304</v>
      </c>
      <c r="D580" s="18" t="s">
        <v>305</v>
      </c>
      <c r="E580" s="18" t="s">
        <v>305</v>
      </c>
      <c r="F580" s="18" t="s">
        <v>306</v>
      </c>
      <c r="G580" s="18" t="s">
        <v>306</v>
      </c>
      <c r="H580" s="7" t="s">
        <v>825</v>
      </c>
      <c r="I580" s="5" t="str">
        <f t="shared" si="45"/>
        <v>2018-01-01</v>
      </c>
      <c r="J580" t="s">
        <v>36</v>
      </c>
      <c r="M580" t="s">
        <v>107</v>
      </c>
      <c r="N580">
        <v>8</v>
      </c>
      <c r="O580">
        <v>6</v>
      </c>
      <c r="P580" t="str">
        <f t="shared" si="46"/>
        <v>EF.8</v>
      </c>
      <c r="Q580" t="str">
        <f t="shared" si="47"/>
        <v>EF.8.6</v>
      </c>
      <c r="R580" t="s">
        <v>711</v>
      </c>
      <c r="U580" s="21"/>
      <c r="V580" s="108"/>
      <c r="W580" s="21"/>
      <c r="X580" t="s">
        <v>329</v>
      </c>
      <c r="Y580">
        <v>3</v>
      </c>
      <c r="AA580" t="s">
        <v>275</v>
      </c>
      <c r="AB580" t="s">
        <v>321</v>
      </c>
      <c r="AC580" t="s">
        <v>527</v>
      </c>
      <c r="AD580" s="7" t="s">
        <v>747</v>
      </c>
      <c r="AE580" t="s">
        <v>320</v>
      </c>
      <c r="AF580" t="s">
        <v>320</v>
      </c>
      <c r="AG580" s="80"/>
    </row>
    <row r="581" spans="1:33" ht="13.25" customHeight="1" x14ac:dyDescent="0.2">
      <c r="A581" s="18" t="s">
        <v>328</v>
      </c>
      <c r="B581" s="18" t="s">
        <v>327</v>
      </c>
      <c r="C581" s="18" t="s">
        <v>304</v>
      </c>
      <c r="D581" s="18" t="s">
        <v>305</v>
      </c>
      <c r="E581" s="18" t="s">
        <v>305</v>
      </c>
      <c r="F581" s="18" t="s">
        <v>306</v>
      </c>
      <c r="G581" s="18" t="s">
        <v>306</v>
      </c>
      <c r="H581" s="7" t="s">
        <v>825</v>
      </c>
      <c r="I581" s="5" t="str">
        <f t="shared" si="45"/>
        <v>2018-01-01</v>
      </c>
      <c r="J581" t="s">
        <v>36</v>
      </c>
      <c r="M581" t="s">
        <v>107</v>
      </c>
      <c r="N581">
        <v>9</v>
      </c>
      <c r="O581">
        <v>1</v>
      </c>
      <c r="P581" t="str">
        <f t="shared" si="46"/>
        <v>EF.9</v>
      </c>
      <c r="Q581" t="str">
        <f t="shared" si="47"/>
        <v>EF.9.1</v>
      </c>
      <c r="R581" s="49" t="s">
        <v>698</v>
      </c>
      <c r="S581" s="27">
        <v>24.47</v>
      </c>
      <c r="U581" s="21" t="s">
        <v>584</v>
      </c>
      <c r="V581" s="97">
        <f t="shared" ref="V581:V586" si="48">S581</f>
        <v>24.47</v>
      </c>
      <c r="W581" t="str">
        <f t="shared" ref="W581:W586" si="49">U581</f>
        <v>yen</v>
      </c>
      <c r="X581" t="s">
        <v>329</v>
      </c>
      <c r="Y581">
        <v>3</v>
      </c>
      <c r="AA581" t="s">
        <v>275</v>
      </c>
      <c r="AB581" t="s">
        <v>321</v>
      </c>
      <c r="AC581" t="s">
        <v>477</v>
      </c>
      <c r="AD581" s="7" t="s">
        <v>744</v>
      </c>
      <c r="AE581" t="s">
        <v>320</v>
      </c>
      <c r="AF581" t="s">
        <v>320</v>
      </c>
    </row>
    <row r="582" spans="1:33" ht="13.25" customHeight="1" x14ac:dyDescent="0.2">
      <c r="A582" s="18" t="s">
        <v>328</v>
      </c>
      <c r="B582" s="18" t="s">
        <v>327</v>
      </c>
      <c r="C582" s="18" t="s">
        <v>304</v>
      </c>
      <c r="D582" s="18" t="s">
        <v>305</v>
      </c>
      <c r="E582" s="18" t="s">
        <v>305</v>
      </c>
      <c r="F582" s="18" t="s">
        <v>306</v>
      </c>
      <c r="G582" s="18" t="s">
        <v>306</v>
      </c>
      <c r="H582" s="7" t="s">
        <v>825</v>
      </c>
      <c r="I582" s="5" t="str">
        <f t="shared" si="45"/>
        <v>2018-01-01</v>
      </c>
      <c r="J582" t="s">
        <v>36</v>
      </c>
      <c r="M582" t="s">
        <v>107</v>
      </c>
      <c r="N582">
        <v>9</v>
      </c>
      <c r="O582">
        <v>2</v>
      </c>
      <c r="P582" t="str">
        <f t="shared" si="46"/>
        <v>EF.9</v>
      </c>
      <c r="Q582" t="str">
        <f t="shared" si="47"/>
        <v>EF.9.2</v>
      </c>
      <c r="R582" s="49" t="s">
        <v>699</v>
      </c>
      <c r="S582" s="27">
        <v>23.05</v>
      </c>
      <c r="U582" s="21" t="s">
        <v>584</v>
      </c>
      <c r="V582" s="97">
        <f t="shared" si="48"/>
        <v>23.05</v>
      </c>
      <c r="W582" t="str">
        <f t="shared" si="49"/>
        <v>yen</v>
      </c>
      <c r="X582" t="s">
        <v>329</v>
      </c>
      <c r="Y582">
        <v>3</v>
      </c>
      <c r="AA582" t="s">
        <v>275</v>
      </c>
      <c r="AB582" t="s">
        <v>321</v>
      </c>
      <c r="AC582" t="s">
        <v>479</v>
      </c>
      <c r="AD582" s="7" t="s">
        <v>744</v>
      </c>
      <c r="AE582" t="s">
        <v>320</v>
      </c>
      <c r="AF582" t="s">
        <v>320</v>
      </c>
    </row>
    <row r="583" spans="1:33" ht="13.25" customHeight="1" x14ac:dyDescent="0.2">
      <c r="A583" s="18" t="s">
        <v>328</v>
      </c>
      <c r="B583" s="18" t="s">
        <v>327</v>
      </c>
      <c r="C583" s="18" t="s">
        <v>304</v>
      </c>
      <c r="D583" s="18" t="s">
        <v>305</v>
      </c>
      <c r="E583" s="18" t="s">
        <v>305</v>
      </c>
      <c r="F583" s="18" t="s">
        <v>306</v>
      </c>
      <c r="G583" s="18" t="s">
        <v>306</v>
      </c>
      <c r="H583" s="7" t="s">
        <v>825</v>
      </c>
      <c r="I583" s="5" t="str">
        <f t="shared" si="45"/>
        <v>2018-01-01</v>
      </c>
      <c r="J583" t="s">
        <v>36</v>
      </c>
      <c r="M583" t="s">
        <v>107</v>
      </c>
      <c r="N583">
        <v>9</v>
      </c>
      <c r="O583">
        <v>3</v>
      </c>
      <c r="P583" t="str">
        <f t="shared" si="46"/>
        <v>EF.9</v>
      </c>
      <c r="Q583" t="str">
        <f t="shared" si="47"/>
        <v>EF.9.3</v>
      </c>
      <c r="R583" s="49" t="s">
        <v>700</v>
      </c>
      <c r="S583" s="27">
        <v>23.05</v>
      </c>
      <c r="U583" s="21" t="s">
        <v>584</v>
      </c>
      <c r="V583" s="97">
        <f t="shared" si="48"/>
        <v>23.05</v>
      </c>
      <c r="W583" t="str">
        <f t="shared" si="49"/>
        <v>yen</v>
      </c>
      <c r="X583" t="s">
        <v>329</v>
      </c>
      <c r="Y583">
        <v>3</v>
      </c>
      <c r="AA583" t="s">
        <v>275</v>
      </c>
      <c r="AB583" t="s">
        <v>321</v>
      </c>
      <c r="AC583" t="s">
        <v>481</v>
      </c>
      <c r="AD583" s="7" t="s">
        <v>744</v>
      </c>
      <c r="AE583" t="s">
        <v>320</v>
      </c>
      <c r="AF583" t="s">
        <v>320</v>
      </c>
    </row>
    <row r="584" spans="1:33" ht="13.25" customHeight="1" x14ac:dyDescent="0.2">
      <c r="A584" s="18" t="s">
        <v>328</v>
      </c>
      <c r="B584" s="18" t="s">
        <v>327</v>
      </c>
      <c r="C584" s="18" t="s">
        <v>304</v>
      </c>
      <c r="D584" s="18" t="s">
        <v>305</v>
      </c>
      <c r="E584" s="18" t="s">
        <v>305</v>
      </c>
      <c r="F584" s="18" t="s">
        <v>306</v>
      </c>
      <c r="G584" s="18" t="s">
        <v>306</v>
      </c>
      <c r="H584" s="7" t="s">
        <v>825</v>
      </c>
      <c r="I584" s="5" t="str">
        <f t="shared" si="45"/>
        <v>2018-01-01</v>
      </c>
      <c r="J584" t="s">
        <v>36</v>
      </c>
      <c r="M584" t="s">
        <v>107</v>
      </c>
      <c r="N584">
        <v>9</v>
      </c>
      <c r="O584">
        <v>4</v>
      </c>
      <c r="P584" t="str">
        <f t="shared" si="46"/>
        <v>EF.9</v>
      </c>
      <c r="Q584" t="str">
        <f t="shared" si="47"/>
        <v>EF.9.4</v>
      </c>
      <c r="R584" s="49" t="s">
        <v>701</v>
      </c>
      <c r="S584" s="27">
        <v>13188</v>
      </c>
      <c r="U584" s="21" t="s">
        <v>584</v>
      </c>
      <c r="V584" s="97">
        <f t="shared" si="48"/>
        <v>13188</v>
      </c>
      <c r="W584" t="str">
        <f t="shared" si="49"/>
        <v>yen</v>
      </c>
      <c r="X584" t="s">
        <v>329</v>
      </c>
      <c r="Y584">
        <v>3</v>
      </c>
      <c r="AA584" t="s">
        <v>275</v>
      </c>
      <c r="AB584" t="s">
        <v>321</v>
      </c>
      <c r="AC584" t="s">
        <v>484</v>
      </c>
      <c r="AD584" s="7" t="s">
        <v>745</v>
      </c>
      <c r="AE584" t="s">
        <v>320</v>
      </c>
      <c r="AF584" t="s">
        <v>320</v>
      </c>
    </row>
    <row r="585" spans="1:33" ht="13.25" customHeight="1" x14ac:dyDescent="0.2">
      <c r="A585" s="18" t="s">
        <v>328</v>
      </c>
      <c r="B585" s="18" t="s">
        <v>327</v>
      </c>
      <c r="C585" s="18" t="s">
        <v>304</v>
      </c>
      <c r="D585" s="18" t="s">
        <v>305</v>
      </c>
      <c r="E585" s="18" t="s">
        <v>305</v>
      </c>
      <c r="F585" s="18" t="s">
        <v>306</v>
      </c>
      <c r="G585" s="18" t="s">
        <v>306</v>
      </c>
      <c r="H585" s="7" t="s">
        <v>825</v>
      </c>
      <c r="I585" s="5" t="str">
        <f t="shared" si="45"/>
        <v>2018-01-01</v>
      </c>
      <c r="J585" t="s">
        <v>36</v>
      </c>
      <c r="M585" t="s">
        <v>107</v>
      </c>
      <c r="N585">
        <v>9</v>
      </c>
      <c r="O585">
        <v>5</v>
      </c>
      <c r="P585" t="str">
        <f t="shared" si="46"/>
        <v>EF.9</v>
      </c>
      <c r="Q585" t="str">
        <f t="shared" si="47"/>
        <v>EF.9.5</v>
      </c>
      <c r="R585" s="49" t="s">
        <v>702</v>
      </c>
      <c r="S585" s="27">
        <v>28453</v>
      </c>
      <c r="U585" s="21" t="s">
        <v>584</v>
      </c>
      <c r="V585" s="97">
        <f t="shared" si="48"/>
        <v>28453</v>
      </c>
      <c r="W585" t="str">
        <f t="shared" si="49"/>
        <v>yen</v>
      </c>
      <c r="X585" t="s">
        <v>329</v>
      </c>
      <c r="Y585">
        <v>3</v>
      </c>
      <c r="AA585" t="s">
        <v>275</v>
      </c>
      <c r="AB585" t="s">
        <v>321</v>
      </c>
      <c r="AC585" t="s">
        <v>487</v>
      </c>
      <c r="AD585" s="7" t="s">
        <v>745</v>
      </c>
      <c r="AE585" t="s">
        <v>320</v>
      </c>
      <c r="AF585" t="s">
        <v>320</v>
      </c>
    </row>
    <row r="586" spans="1:33" ht="13.25" customHeight="1" x14ac:dyDescent="0.2">
      <c r="A586" s="18" t="s">
        <v>328</v>
      </c>
      <c r="B586" s="18" t="s">
        <v>327</v>
      </c>
      <c r="C586" s="18" t="s">
        <v>304</v>
      </c>
      <c r="D586" s="18" t="s">
        <v>305</v>
      </c>
      <c r="E586" s="18" t="s">
        <v>305</v>
      </c>
      <c r="F586" s="18" t="s">
        <v>306</v>
      </c>
      <c r="G586" s="18" t="s">
        <v>306</v>
      </c>
      <c r="H586" s="7" t="s">
        <v>825</v>
      </c>
      <c r="I586" s="5" t="str">
        <f t="shared" si="45"/>
        <v>2018-01-01</v>
      </c>
      <c r="J586" t="s">
        <v>36</v>
      </c>
      <c r="M586" t="s">
        <v>107</v>
      </c>
      <c r="N586">
        <v>9</v>
      </c>
      <c r="O586">
        <v>6</v>
      </c>
      <c r="P586" t="str">
        <f t="shared" si="46"/>
        <v>EF.9</v>
      </c>
      <c r="Q586" t="str">
        <f t="shared" si="47"/>
        <v>EF.9.6</v>
      </c>
      <c r="R586" s="49" t="s">
        <v>703</v>
      </c>
      <c r="S586" s="27">
        <v>50435</v>
      </c>
      <c r="U586" s="21" t="s">
        <v>577</v>
      </c>
      <c r="V586" s="97">
        <f t="shared" si="48"/>
        <v>50435</v>
      </c>
      <c r="W586" t="str">
        <f t="shared" si="49"/>
        <v>number</v>
      </c>
      <c r="X586" t="s">
        <v>329</v>
      </c>
      <c r="Y586">
        <v>3</v>
      </c>
      <c r="AA586" t="s">
        <v>275</v>
      </c>
      <c r="AB586" t="s">
        <v>321</v>
      </c>
      <c r="AC586" t="s">
        <v>490</v>
      </c>
      <c r="AD586" s="7" t="s">
        <v>743</v>
      </c>
      <c r="AE586" t="s">
        <v>320</v>
      </c>
      <c r="AF586" t="s">
        <v>320</v>
      </c>
      <c r="AG586" s="82"/>
    </row>
    <row r="587" spans="1:33" ht="13.25" customHeight="1" x14ac:dyDescent="0.2">
      <c r="A587" s="18" t="s">
        <v>328</v>
      </c>
      <c r="B587" s="18" t="s">
        <v>327</v>
      </c>
      <c r="C587" s="18" t="s">
        <v>304</v>
      </c>
      <c r="D587" s="18" t="s">
        <v>305</v>
      </c>
      <c r="E587" s="18" t="s">
        <v>305</v>
      </c>
      <c r="F587" s="18" t="s">
        <v>306</v>
      </c>
      <c r="G587" s="18" t="s">
        <v>306</v>
      </c>
      <c r="H587" s="7" t="s">
        <v>825</v>
      </c>
      <c r="I587" s="5" t="str">
        <f t="shared" si="45"/>
        <v>2018-01-01</v>
      </c>
      <c r="J587" t="s">
        <v>36</v>
      </c>
      <c r="M587" t="s">
        <v>107</v>
      </c>
      <c r="N587">
        <v>9</v>
      </c>
      <c r="O587">
        <v>7</v>
      </c>
      <c r="P587" t="str">
        <f t="shared" si="46"/>
        <v>EF.9</v>
      </c>
      <c r="Q587" t="str">
        <f t="shared" si="47"/>
        <v>EF.9.7</v>
      </c>
      <c r="R587" t="s">
        <v>704</v>
      </c>
      <c r="S587" s="62"/>
      <c r="U587" s="21"/>
      <c r="V587" s="108"/>
      <c r="W587" s="21"/>
      <c r="X587" t="s">
        <v>329</v>
      </c>
      <c r="Y587">
        <v>3</v>
      </c>
      <c r="AA587" t="s">
        <v>275</v>
      </c>
      <c r="AB587" t="s">
        <v>321</v>
      </c>
      <c r="AC587" t="s">
        <v>492</v>
      </c>
      <c r="AD587" s="7" t="s">
        <v>743</v>
      </c>
      <c r="AE587" t="s">
        <v>320</v>
      </c>
      <c r="AF587" t="s">
        <v>320</v>
      </c>
      <c r="AG587" s="81"/>
    </row>
    <row r="588" spans="1:33" ht="13.25" customHeight="1" x14ac:dyDescent="0.2">
      <c r="A588" s="18" t="s">
        <v>328</v>
      </c>
      <c r="B588" s="18" t="s">
        <v>327</v>
      </c>
      <c r="C588" s="18" t="s">
        <v>304</v>
      </c>
      <c r="D588" s="18" t="s">
        <v>305</v>
      </c>
      <c r="E588" s="18" t="s">
        <v>305</v>
      </c>
      <c r="F588" s="18" t="s">
        <v>306</v>
      </c>
      <c r="G588" s="18" t="s">
        <v>306</v>
      </c>
      <c r="H588" s="7" t="s">
        <v>825</v>
      </c>
      <c r="I588" s="5" t="str">
        <f t="shared" si="45"/>
        <v>2018-01-01</v>
      </c>
      <c r="J588" t="s">
        <v>36</v>
      </c>
      <c r="M588" t="s">
        <v>107</v>
      </c>
      <c r="N588">
        <v>9</v>
      </c>
      <c r="O588">
        <v>8</v>
      </c>
      <c r="P588" t="str">
        <f t="shared" si="46"/>
        <v>EF.9</v>
      </c>
      <c r="Q588" t="str">
        <f t="shared" si="47"/>
        <v>EF.9.8</v>
      </c>
      <c r="R588" t="s">
        <v>712</v>
      </c>
      <c r="S588" s="61"/>
      <c r="U588" s="21" t="s">
        <v>539</v>
      </c>
      <c r="V588" s="108"/>
      <c r="W588" s="21"/>
      <c r="X588" t="s">
        <v>329</v>
      </c>
      <c r="Y588">
        <v>3</v>
      </c>
      <c r="AA588" t="s">
        <v>275</v>
      </c>
      <c r="AB588" t="s">
        <v>321</v>
      </c>
      <c r="AC588" t="s">
        <v>532</v>
      </c>
      <c r="AD588" s="7" t="s">
        <v>742</v>
      </c>
      <c r="AE588" t="s">
        <v>320</v>
      </c>
      <c r="AF588" t="s">
        <v>320</v>
      </c>
      <c r="AG588" s="61" t="s">
        <v>585</v>
      </c>
    </row>
    <row r="589" spans="1:33" ht="13.25" customHeight="1" x14ac:dyDescent="0.2">
      <c r="A589" s="18" t="s">
        <v>328</v>
      </c>
      <c r="B589" s="18" t="s">
        <v>327</v>
      </c>
      <c r="C589" s="18" t="s">
        <v>304</v>
      </c>
      <c r="D589" s="18" t="s">
        <v>305</v>
      </c>
      <c r="E589" s="18" t="s">
        <v>305</v>
      </c>
      <c r="F589" s="18" t="s">
        <v>306</v>
      </c>
      <c r="G589" s="18" t="s">
        <v>306</v>
      </c>
      <c r="H589" s="7" t="s">
        <v>825</v>
      </c>
      <c r="I589" s="5" t="str">
        <f t="shared" si="45"/>
        <v>2018-01-01</v>
      </c>
      <c r="J589" s="22" t="s">
        <v>36</v>
      </c>
      <c r="M589" t="s">
        <v>38</v>
      </c>
      <c r="N589">
        <v>1</v>
      </c>
      <c r="O589">
        <v>1</v>
      </c>
      <c r="P589" t="str">
        <f t="shared" si="46"/>
        <v>Em.1</v>
      </c>
      <c r="Q589" t="str">
        <f t="shared" si="47"/>
        <v>Em.1.1</v>
      </c>
      <c r="R589" t="s">
        <v>307</v>
      </c>
      <c r="S589" s="27">
        <v>81600000</v>
      </c>
      <c r="U589" t="s">
        <v>326</v>
      </c>
      <c r="V589" s="106">
        <f>S589</f>
        <v>81600000</v>
      </c>
      <c r="W589" s="7" t="s">
        <v>39</v>
      </c>
      <c r="X589" t="s">
        <v>329</v>
      </c>
      <c r="Y589">
        <v>3</v>
      </c>
      <c r="AA589" t="s">
        <v>275</v>
      </c>
      <c r="AB589" t="s">
        <v>321</v>
      </c>
      <c r="AC589" t="s">
        <v>309</v>
      </c>
      <c r="AD589" s="7" t="s">
        <v>786</v>
      </c>
      <c r="AE589" t="s">
        <v>322</v>
      </c>
      <c r="AF589" t="s">
        <v>323</v>
      </c>
      <c r="AG589" s="80"/>
    </row>
    <row r="590" spans="1:33" ht="13.25" customHeight="1" x14ac:dyDescent="0.2">
      <c r="A590" s="18" t="s">
        <v>328</v>
      </c>
      <c r="B590" s="18" t="s">
        <v>327</v>
      </c>
      <c r="C590" s="18" t="s">
        <v>304</v>
      </c>
      <c r="D590" s="18" t="s">
        <v>305</v>
      </c>
      <c r="E590" s="18" t="s">
        <v>305</v>
      </c>
      <c r="F590" s="18" t="s">
        <v>306</v>
      </c>
      <c r="G590" s="18" t="s">
        <v>306</v>
      </c>
      <c r="H590" s="7" t="s">
        <v>825</v>
      </c>
      <c r="I590" s="5" t="str">
        <f t="shared" si="45"/>
        <v>2018-01-01</v>
      </c>
      <c r="J590" t="s">
        <v>36</v>
      </c>
      <c r="M590" t="s">
        <v>38</v>
      </c>
      <c r="N590">
        <v>14</v>
      </c>
      <c r="O590">
        <v>7</v>
      </c>
      <c r="P590" t="str">
        <f t="shared" si="46"/>
        <v>Em.14</v>
      </c>
      <c r="Q590" t="str">
        <f t="shared" si="47"/>
        <v>Em.14.7</v>
      </c>
      <c r="R590" t="s">
        <v>752</v>
      </c>
      <c r="S590" s="61"/>
      <c r="U590" s="21" t="s">
        <v>539</v>
      </c>
      <c r="V590" s="108"/>
      <c r="W590" s="21"/>
      <c r="X590" t="s">
        <v>329</v>
      </c>
      <c r="Y590">
        <v>3</v>
      </c>
      <c r="AA590" t="s">
        <v>275</v>
      </c>
      <c r="AB590" t="s">
        <v>321</v>
      </c>
      <c r="AC590" t="s">
        <v>443</v>
      </c>
      <c r="AD590" s="7" t="s">
        <v>742</v>
      </c>
      <c r="AE590" t="s">
        <v>320</v>
      </c>
      <c r="AF590" t="s">
        <v>320</v>
      </c>
      <c r="AG590" s="61" t="s">
        <v>581</v>
      </c>
    </row>
    <row r="591" spans="1:33" ht="13.25" customHeight="1" x14ac:dyDescent="0.2">
      <c r="A591" s="18" t="s">
        <v>328</v>
      </c>
      <c r="B591" s="18" t="s">
        <v>327</v>
      </c>
      <c r="C591" s="18" t="s">
        <v>304</v>
      </c>
      <c r="D591" s="18" t="s">
        <v>305</v>
      </c>
      <c r="E591" s="18" t="s">
        <v>305</v>
      </c>
      <c r="F591" s="18" t="s">
        <v>306</v>
      </c>
      <c r="G591" s="18" t="s">
        <v>306</v>
      </c>
      <c r="H591" s="7" t="s">
        <v>825</v>
      </c>
      <c r="I591" s="5" t="str">
        <f t="shared" si="45"/>
        <v>2018-01-01</v>
      </c>
      <c r="J591" s="22" t="s">
        <v>36</v>
      </c>
      <c r="M591" t="s">
        <v>38</v>
      </c>
      <c r="N591">
        <v>17</v>
      </c>
      <c r="O591">
        <v>10</v>
      </c>
      <c r="P591" t="str">
        <f t="shared" si="46"/>
        <v>Em.17</v>
      </c>
      <c r="Q591" t="str">
        <f t="shared" si="47"/>
        <v>Em.17.10</v>
      </c>
      <c r="R591" t="s">
        <v>735</v>
      </c>
      <c r="S591" s="27">
        <v>18000</v>
      </c>
      <c r="U591" t="s">
        <v>346</v>
      </c>
      <c r="V591" s="104">
        <f>S591</f>
        <v>18000</v>
      </c>
      <c r="W591" s="7" t="s">
        <v>784</v>
      </c>
      <c r="X591" t="s">
        <v>329</v>
      </c>
      <c r="Y591">
        <v>3</v>
      </c>
      <c r="AA591" t="s">
        <v>275</v>
      </c>
      <c r="AB591" t="s">
        <v>321</v>
      </c>
      <c r="AC591" t="s">
        <v>342</v>
      </c>
      <c r="AD591" s="7" t="s">
        <v>789</v>
      </c>
      <c r="AE591" t="s">
        <v>320</v>
      </c>
      <c r="AF591" t="s">
        <v>320</v>
      </c>
    </row>
    <row r="592" spans="1:33" ht="13.25" customHeight="1" x14ac:dyDescent="0.2">
      <c r="A592" s="18" t="s">
        <v>328</v>
      </c>
      <c r="B592" s="18" t="s">
        <v>327</v>
      </c>
      <c r="C592" s="18" t="s">
        <v>304</v>
      </c>
      <c r="D592" s="18" t="s">
        <v>305</v>
      </c>
      <c r="E592" s="18" t="s">
        <v>305</v>
      </c>
      <c r="F592" s="18" t="s">
        <v>306</v>
      </c>
      <c r="G592" s="18" t="s">
        <v>306</v>
      </c>
      <c r="H592" s="7" t="s">
        <v>825</v>
      </c>
      <c r="I592" s="5" t="str">
        <f t="shared" si="45"/>
        <v>2018-01-01</v>
      </c>
      <c r="J592" s="22" t="s">
        <v>36</v>
      </c>
      <c r="M592" t="s">
        <v>38</v>
      </c>
      <c r="N592">
        <v>17</v>
      </c>
      <c r="O592">
        <v>11</v>
      </c>
      <c r="P592" t="str">
        <f t="shared" si="46"/>
        <v>Em.17</v>
      </c>
      <c r="Q592" t="str">
        <f t="shared" si="47"/>
        <v>Em.17.11</v>
      </c>
      <c r="R592" t="s">
        <v>737</v>
      </c>
      <c r="X592" t="s">
        <v>329</v>
      </c>
      <c r="Y592">
        <v>3</v>
      </c>
      <c r="AA592" t="s">
        <v>275</v>
      </c>
      <c r="AB592" t="s">
        <v>321</v>
      </c>
      <c r="AC592" t="s">
        <v>353</v>
      </c>
      <c r="AD592" s="7" t="s">
        <v>789</v>
      </c>
      <c r="AE592" t="s">
        <v>320</v>
      </c>
      <c r="AF592" t="s">
        <v>320</v>
      </c>
      <c r="AG592" s="80"/>
    </row>
    <row r="593" spans="1:33" ht="13.25" customHeight="1" x14ac:dyDescent="0.2">
      <c r="A593" s="18" t="s">
        <v>328</v>
      </c>
      <c r="B593" s="18" t="s">
        <v>327</v>
      </c>
      <c r="C593" s="18" t="s">
        <v>304</v>
      </c>
      <c r="D593" s="18" t="s">
        <v>305</v>
      </c>
      <c r="E593" s="18" t="s">
        <v>305</v>
      </c>
      <c r="F593" s="18" t="s">
        <v>306</v>
      </c>
      <c r="G593" s="18" t="s">
        <v>306</v>
      </c>
      <c r="H593" s="7" t="s">
        <v>825</v>
      </c>
      <c r="I593" s="5" t="str">
        <f t="shared" si="45"/>
        <v>2018-01-01</v>
      </c>
      <c r="J593" s="22" t="s">
        <v>36</v>
      </c>
      <c r="M593" t="s">
        <v>38</v>
      </c>
      <c r="N593">
        <v>17</v>
      </c>
      <c r="O593">
        <v>13</v>
      </c>
      <c r="P593" t="str">
        <f t="shared" si="46"/>
        <v>Em.17</v>
      </c>
      <c r="Q593" t="str">
        <f t="shared" si="47"/>
        <v>Em.17.13</v>
      </c>
      <c r="R593" t="s">
        <v>739</v>
      </c>
      <c r="S593" s="27">
        <v>6000</v>
      </c>
      <c r="V593" s="104">
        <f>S593</f>
        <v>6000</v>
      </c>
      <c r="W593" s="7" t="s">
        <v>784</v>
      </c>
      <c r="X593" t="s">
        <v>329</v>
      </c>
      <c r="Y593">
        <v>3</v>
      </c>
      <c r="AA593" t="s">
        <v>275</v>
      </c>
      <c r="AB593" t="s">
        <v>321</v>
      </c>
      <c r="AC593" t="s">
        <v>361</v>
      </c>
      <c r="AD593" s="7" t="s">
        <v>789</v>
      </c>
      <c r="AE593" t="s">
        <v>320</v>
      </c>
      <c r="AF593" t="s">
        <v>320</v>
      </c>
    </row>
    <row r="594" spans="1:33" ht="13.25" customHeight="1" x14ac:dyDescent="0.2">
      <c r="A594" s="18" t="s">
        <v>328</v>
      </c>
      <c r="B594" s="18" t="s">
        <v>327</v>
      </c>
      <c r="C594" s="18" t="s">
        <v>304</v>
      </c>
      <c r="D594" s="18" t="s">
        <v>305</v>
      </c>
      <c r="E594" s="18" t="s">
        <v>305</v>
      </c>
      <c r="F594" s="18" t="s">
        <v>306</v>
      </c>
      <c r="G594" s="18" t="s">
        <v>306</v>
      </c>
      <c r="H594" s="7" t="s">
        <v>825</v>
      </c>
      <c r="I594" s="5" t="str">
        <f t="shared" si="45"/>
        <v>2018-01-01</v>
      </c>
      <c r="J594" s="22" t="s">
        <v>36</v>
      </c>
      <c r="M594" t="s">
        <v>38</v>
      </c>
      <c r="N594">
        <v>17</v>
      </c>
      <c r="O594">
        <v>6</v>
      </c>
      <c r="P594" t="str">
        <f t="shared" si="46"/>
        <v>Em.17</v>
      </c>
      <c r="Q594" t="str">
        <f t="shared" si="47"/>
        <v>Em.17.6</v>
      </c>
      <c r="R594" t="s">
        <v>755</v>
      </c>
      <c r="X594" t="s">
        <v>329</v>
      </c>
      <c r="Y594">
        <v>3</v>
      </c>
      <c r="AA594" t="s">
        <v>275</v>
      </c>
      <c r="AB594" t="s">
        <v>321</v>
      </c>
      <c r="AC594" t="s">
        <v>452</v>
      </c>
      <c r="AD594" s="7" t="s">
        <v>789</v>
      </c>
      <c r="AE594" t="s">
        <v>320</v>
      </c>
      <c r="AF594" t="s">
        <v>320</v>
      </c>
      <c r="AG594" s="80"/>
    </row>
    <row r="595" spans="1:33" ht="13.25" customHeight="1" x14ac:dyDescent="0.2">
      <c r="A595" s="18" t="s">
        <v>328</v>
      </c>
      <c r="B595" s="18" t="s">
        <v>327</v>
      </c>
      <c r="C595" s="18" t="s">
        <v>304</v>
      </c>
      <c r="D595" s="18" t="s">
        <v>305</v>
      </c>
      <c r="E595" s="18" t="s">
        <v>305</v>
      </c>
      <c r="F595" s="18" t="s">
        <v>306</v>
      </c>
      <c r="G595" s="18" t="s">
        <v>306</v>
      </c>
      <c r="H595" s="7" t="s">
        <v>825</v>
      </c>
      <c r="I595" s="5" t="str">
        <f t="shared" si="45"/>
        <v>2018-01-01</v>
      </c>
      <c r="J595" s="22" t="s">
        <v>36</v>
      </c>
      <c r="M595" t="s">
        <v>38</v>
      </c>
      <c r="N595">
        <v>17</v>
      </c>
      <c r="O595">
        <v>8</v>
      </c>
      <c r="P595" t="str">
        <f t="shared" si="46"/>
        <v>Em.17</v>
      </c>
      <c r="Q595" t="str">
        <f t="shared" si="47"/>
        <v>Em.17.8</v>
      </c>
      <c r="R595" t="s">
        <v>759</v>
      </c>
      <c r="X595" t="s">
        <v>329</v>
      </c>
      <c r="Y595">
        <v>3</v>
      </c>
      <c r="AA595" t="s">
        <v>275</v>
      </c>
      <c r="AB595" t="s">
        <v>321</v>
      </c>
      <c r="AC595" t="s">
        <v>456</v>
      </c>
      <c r="AD595" s="7" t="s">
        <v>789</v>
      </c>
      <c r="AE595" t="s">
        <v>320</v>
      </c>
      <c r="AF595" t="s">
        <v>320</v>
      </c>
      <c r="AG595" s="80"/>
    </row>
    <row r="596" spans="1:33" ht="13.25" customHeight="1" x14ac:dyDescent="0.2">
      <c r="A596" s="18" t="s">
        <v>328</v>
      </c>
      <c r="B596" s="18" t="s">
        <v>327</v>
      </c>
      <c r="C596" s="18" t="s">
        <v>304</v>
      </c>
      <c r="D596" s="18" t="s">
        <v>305</v>
      </c>
      <c r="E596" s="18" t="s">
        <v>305</v>
      </c>
      <c r="F596" s="18" t="s">
        <v>306</v>
      </c>
      <c r="G596" s="18" t="s">
        <v>306</v>
      </c>
      <c r="H596" s="7" t="s">
        <v>825</v>
      </c>
      <c r="I596" s="5" t="str">
        <f t="shared" si="45"/>
        <v>2018-01-01</v>
      </c>
      <c r="J596" t="s">
        <v>36</v>
      </c>
      <c r="M596" t="s">
        <v>38</v>
      </c>
      <c r="N596">
        <v>2</v>
      </c>
      <c r="O596">
        <v>1</v>
      </c>
      <c r="P596" t="str">
        <f t="shared" si="46"/>
        <v>Em.2</v>
      </c>
      <c r="Q596" t="str">
        <f t="shared" si="47"/>
        <v>Em.2.1</v>
      </c>
      <c r="R596" t="s">
        <v>434</v>
      </c>
      <c r="S596" s="62"/>
      <c r="U596" s="21"/>
      <c r="V596" s="109"/>
      <c r="W596" s="21"/>
      <c r="X596" t="s">
        <v>329</v>
      </c>
      <c r="Y596">
        <v>3</v>
      </c>
      <c r="AA596" t="s">
        <v>275</v>
      </c>
      <c r="AB596" t="s">
        <v>321</v>
      </c>
      <c r="AC596" t="s">
        <v>435</v>
      </c>
      <c r="AD596" s="7" t="s">
        <v>786</v>
      </c>
      <c r="AE596" t="s">
        <v>320</v>
      </c>
      <c r="AF596" t="s">
        <v>320</v>
      </c>
      <c r="AG596" s="81"/>
    </row>
    <row r="597" spans="1:33" ht="13.25" customHeight="1" x14ac:dyDescent="0.2">
      <c r="A597" s="18" t="s">
        <v>328</v>
      </c>
      <c r="B597" s="18" t="s">
        <v>327</v>
      </c>
      <c r="C597" s="18" t="s">
        <v>304</v>
      </c>
      <c r="D597" s="18" t="s">
        <v>305</v>
      </c>
      <c r="E597" s="18" t="s">
        <v>305</v>
      </c>
      <c r="F597" s="18" t="s">
        <v>306</v>
      </c>
      <c r="G597" s="18" t="s">
        <v>306</v>
      </c>
      <c r="H597" s="7" t="s">
        <v>825</v>
      </c>
      <c r="I597" s="5" t="str">
        <f t="shared" si="45"/>
        <v>2018-01-01</v>
      </c>
      <c r="J597" t="s">
        <v>36</v>
      </c>
      <c r="M597" t="s">
        <v>38</v>
      </c>
      <c r="N597">
        <v>2</v>
      </c>
      <c r="O597">
        <v>2</v>
      </c>
      <c r="P597" t="str">
        <f t="shared" si="46"/>
        <v>Em.2</v>
      </c>
      <c r="Q597" t="str">
        <f t="shared" si="47"/>
        <v>Em.2.2</v>
      </c>
      <c r="R597" t="s">
        <v>437</v>
      </c>
      <c r="S597" s="62"/>
      <c r="U597" s="21"/>
      <c r="V597" s="109"/>
      <c r="W597" s="21"/>
      <c r="X597" t="s">
        <v>329</v>
      </c>
      <c r="Y597">
        <v>3</v>
      </c>
      <c r="AA597" t="s">
        <v>275</v>
      </c>
      <c r="AB597" t="s">
        <v>321</v>
      </c>
      <c r="AC597" t="s">
        <v>438</v>
      </c>
      <c r="AD597" s="7" t="s">
        <v>786</v>
      </c>
      <c r="AE597" t="s">
        <v>320</v>
      </c>
      <c r="AF597" t="s">
        <v>320</v>
      </c>
      <c r="AG597" s="81"/>
    </row>
    <row r="598" spans="1:33" ht="13.25" customHeight="1" x14ac:dyDescent="0.2">
      <c r="A598" s="18" t="s">
        <v>328</v>
      </c>
      <c r="B598" s="18" t="s">
        <v>327</v>
      </c>
      <c r="C598" s="18" t="s">
        <v>304</v>
      </c>
      <c r="D598" s="18" t="s">
        <v>305</v>
      </c>
      <c r="E598" s="18" t="s">
        <v>305</v>
      </c>
      <c r="F598" s="18" t="s">
        <v>306</v>
      </c>
      <c r="G598" s="18" t="s">
        <v>306</v>
      </c>
      <c r="H598" s="7" t="s">
        <v>825</v>
      </c>
      <c r="I598" s="5" t="str">
        <f t="shared" si="45"/>
        <v>2018-01-01</v>
      </c>
      <c r="J598" t="s">
        <v>36</v>
      </c>
      <c r="M598" t="s">
        <v>38</v>
      </c>
      <c r="N598">
        <v>5</v>
      </c>
      <c r="O598">
        <v>5</v>
      </c>
      <c r="P598" t="str">
        <f t="shared" si="46"/>
        <v>Em.5</v>
      </c>
      <c r="Q598" t="str">
        <f t="shared" si="47"/>
        <v>Em.5.5</v>
      </c>
      <c r="R598" s="49" t="s">
        <v>440</v>
      </c>
      <c r="S598" s="27">
        <v>108000000</v>
      </c>
      <c r="U598" s="21" t="s">
        <v>326</v>
      </c>
      <c r="V598" s="106">
        <f>S598</f>
        <v>108000000</v>
      </c>
      <c r="W598" s="7" t="s">
        <v>39</v>
      </c>
      <c r="X598" t="s">
        <v>329</v>
      </c>
      <c r="Y598">
        <v>3</v>
      </c>
      <c r="AA598" t="s">
        <v>275</v>
      </c>
      <c r="AB598" t="s">
        <v>321</v>
      </c>
      <c r="AC598" t="s">
        <v>441</v>
      </c>
      <c r="AD598" s="7" t="s">
        <v>792</v>
      </c>
      <c r="AE598" t="s">
        <v>320</v>
      </c>
      <c r="AF598" t="s">
        <v>320</v>
      </c>
      <c r="AG598" s="80"/>
    </row>
    <row r="599" spans="1:33" ht="13.25" customHeight="1" x14ac:dyDescent="0.2">
      <c r="A599" s="18" t="s">
        <v>328</v>
      </c>
      <c r="B599" s="18" t="s">
        <v>327</v>
      </c>
      <c r="C599" s="18" t="s">
        <v>304</v>
      </c>
      <c r="D599" s="18" t="s">
        <v>305</v>
      </c>
      <c r="E599" s="18" t="s">
        <v>305</v>
      </c>
      <c r="F599" s="18" t="s">
        <v>306</v>
      </c>
      <c r="G599" s="18" t="s">
        <v>306</v>
      </c>
      <c r="H599" s="7" t="s">
        <v>825</v>
      </c>
      <c r="I599" s="5" t="str">
        <f t="shared" si="45"/>
        <v>2018-01-01</v>
      </c>
      <c r="J599" s="22" t="s">
        <v>36</v>
      </c>
      <c r="M599" t="s">
        <v>221</v>
      </c>
      <c r="N599">
        <v>1</v>
      </c>
      <c r="O599">
        <v>1</v>
      </c>
      <c r="P599" t="str">
        <f t="shared" si="46"/>
        <v>WR.1</v>
      </c>
      <c r="Q599" t="str">
        <f t="shared" si="47"/>
        <v>WR.1.1</v>
      </c>
      <c r="R599" t="s">
        <v>395</v>
      </c>
      <c r="S599" s="27">
        <v>9939</v>
      </c>
      <c r="U599" s="21" t="s">
        <v>397</v>
      </c>
      <c r="V599" s="101">
        <f>S599</f>
        <v>9939</v>
      </c>
      <c r="W599" t="s">
        <v>782</v>
      </c>
      <c r="X599" t="s">
        <v>329</v>
      </c>
      <c r="Y599">
        <v>3</v>
      </c>
      <c r="AA599" t="s">
        <v>275</v>
      </c>
      <c r="AB599" t="s">
        <v>321</v>
      </c>
      <c r="AC599" t="s">
        <v>391</v>
      </c>
      <c r="AD599" s="7" t="s">
        <v>733</v>
      </c>
      <c r="AE599" t="s">
        <v>320</v>
      </c>
      <c r="AF599" t="s">
        <v>320</v>
      </c>
    </row>
    <row r="600" spans="1:33" ht="13.25" customHeight="1" x14ac:dyDescent="0.2">
      <c r="A600" s="18" t="s">
        <v>328</v>
      </c>
      <c r="B600" s="18" t="s">
        <v>327</v>
      </c>
      <c r="C600" s="18" t="s">
        <v>304</v>
      </c>
      <c r="D600" s="18" t="s">
        <v>305</v>
      </c>
      <c r="E600" s="18" t="s">
        <v>305</v>
      </c>
      <c r="F600" s="18" t="s">
        <v>306</v>
      </c>
      <c r="G600" s="18" t="s">
        <v>306</v>
      </c>
      <c r="H600" s="7" t="s">
        <v>825</v>
      </c>
      <c r="I600" s="5" t="str">
        <f t="shared" si="45"/>
        <v>2018-01-01</v>
      </c>
      <c r="J600" t="s">
        <v>36</v>
      </c>
      <c r="M600" t="s">
        <v>221</v>
      </c>
      <c r="N600">
        <v>1</v>
      </c>
      <c r="O600">
        <v>3</v>
      </c>
      <c r="P600" t="str">
        <f t="shared" si="46"/>
        <v>WR.1</v>
      </c>
      <c r="Q600" t="str">
        <f t="shared" si="47"/>
        <v>WR.1.3</v>
      </c>
      <c r="R600" t="s">
        <v>754</v>
      </c>
      <c r="S600" s="62"/>
      <c r="U600" s="21"/>
      <c r="V600" s="108"/>
      <c r="W600" s="21"/>
      <c r="X600" t="s">
        <v>329</v>
      </c>
      <c r="Y600">
        <v>3</v>
      </c>
      <c r="AA600" t="s">
        <v>275</v>
      </c>
      <c r="AB600" t="s">
        <v>321</v>
      </c>
      <c r="AC600" t="s">
        <v>474</v>
      </c>
      <c r="AD600" s="7" t="s">
        <v>733</v>
      </c>
      <c r="AE600" t="s">
        <v>320</v>
      </c>
      <c r="AF600" t="s">
        <v>320</v>
      </c>
      <c r="AG600" s="81"/>
    </row>
    <row r="601" spans="1:33" ht="13.25" customHeight="1" x14ac:dyDescent="0.2">
      <c r="A601" s="18" t="s">
        <v>328</v>
      </c>
      <c r="B601" s="18" t="s">
        <v>327</v>
      </c>
      <c r="C601" s="18" t="s">
        <v>304</v>
      </c>
      <c r="D601" s="18" t="s">
        <v>305</v>
      </c>
      <c r="E601" s="18" t="s">
        <v>305</v>
      </c>
      <c r="F601" s="18" t="s">
        <v>306</v>
      </c>
      <c r="G601" s="18" t="s">
        <v>306</v>
      </c>
      <c r="H601" s="7" t="s">
        <v>825</v>
      </c>
      <c r="I601" s="5" t="str">
        <f t="shared" si="45"/>
        <v>2018-01-01</v>
      </c>
      <c r="J601" s="22" t="s">
        <v>36</v>
      </c>
      <c r="M601" t="s">
        <v>221</v>
      </c>
      <c r="N601">
        <v>2</v>
      </c>
      <c r="O601">
        <v>1</v>
      </c>
      <c r="P601" t="str">
        <f t="shared" si="46"/>
        <v>WR.2</v>
      </c>
      <c r="Q601" t="str">
        <f t="shared" si="47"/>
        <v>WR.2.1</v>
      </c>
      <c r="R601" t="s">
        <v>402</v>
      </c>
      <c r="S601" s="27">
        <v>56289497</v>
      </c>
      <c r="U601" s="21" t="s">
        <v>397</v>
      </c>
      <c r="V601" s="101">
        <f>S601</f>
        <v>56289497</v>
      </c>
      <c r="W601" t="s">
        <v>782</v>
      </c>
      <c r="X601" t="s">
        <v>329</v>
      </c>
      <c r="Y601">
        <v>3</v>
      </c>
      <c r="AA601" t="s">
        <v>275</v>
      </c>
      <c r="AB601" t="s">
        <v>321</v>
      </c>
      <c r="AC601" t="s">
        <v>399</v>
      </c>
      <c r="AD601" s="7" t="s">
        <v>733</v>
      </c>
      <c r="AE601" t="s">
        <v>320</v>
      </c>
      <c r="AF601" t="s">
        <v>320</v>
      </c>
      <c r="AG601" s="80"/>
    </row>
    <row r="602" spans="1:33" ht="13.25" customHeight="1" x14ac:dyDescent="0.2">
      <c r="A602" s="18" t="s">
        <v>328</v>
      </c>
      <c r="B602" s="18" t="s">
        <v>327</v>
      </c>
      <c r="C602" s="18" t="s">
        <v>304</v>
      </c>
      <c r="D602" s="18" t="s">
        <v>305</v>
      </c>
      <c r="E602" s="18" t="s">
        <v>305</v>
      </c>
      <c r="F602" s="18" t="s">
        <v>306</v>
      </c>
      <c r="G602" s="18" t="s">
        <v>306</v>
      </c>
      <c r="H602" s="7" t="s">
        <v>825</v>
      </c>
      <c r="I602" s="5" t="str">
        <f t="shared" si="45"/>
        <v>2018-01-01</v>
      </c>
      <c r="J602" t="s">
        <v>36</v>
      </c>
      <c r="M602" t="s">
        <v>221</v>
      </c>
      <c r="N602">
        <v>2</v>
      </c>
      <c r="O602">
        <v>3</v>
      </c>
      <c r="P602" t="str">
        <f t="shared" si="46"/>
        <v>WR.2</v>
      </c>
      <c r="Q602" t="str">
        <f t="shared" si="47"/>
        <v>WR.2.3</v>
      </c>
      <c r="R602" t="s">
        <v>753</v>
      </c>
      <c r="S602" s="62"/>
      <c r="U602" s="21"/>
      <c r="V602" s="108"/>
      <c r="W602" s="21"/>
      <c r="X602" t="s">
        <v>329</v>
      </c>
      <c r="Y602">
        <v>3</v>
      </c>
      <c r="AA602" t="s">
        <v>275</v>
      </c>
      <c r="AB602" t="s">
        <v>321</v>
      </c>
      <c r="AC602" t="s">
        <v>472</v>
      </c>
      <c r="AD602" s="7" t="s">
        <v>733</v>
      </c>
      <c r="AE602" t="s">
        <v>320</v>
      </c>
      <c r="AF602" t="s">
        <v>320</v>
      </c>
      <c r="AG602" s="81"/>
    </row>
    <row r="603" spans="1:33" ht="13.25" customHeight="1" x14ac:dyDescent="0.2">
      <c r="A603" s="18" t="s">
        <v>328</v>
      </c>
      <c r="B603" s="18" t="s">
        <v>327</v>
      </c>
      <c r="C603" s="18" t="s">
        <v>304</v>
      </c>
      <c r="D603" s="18" t="s">
        <v>305</v>
      </c>
      <c r="E603" s="18" t="s">
        <v>305</v>
      </c>
      <c r="F603" s="18" t="s">
        <v>306</v>
      </c>
      <c r="G603" s="18" t="s">
        <v>306</v>
      </c>
      <c r="H603" s="7" t="s">
        <v>825</v>
      </c>
      <c r="I603" s="5" t="str">
        <f t="shared" si="45"/>
        <v>2018-01-01</v>
      </c>
      <c r="J603" s="22" t="s">
        <v>36</v>
      </c>
      <c r="M603" t="s">
        <v>221</v>
      </c>
      <c r="N603">
        <v>3</v>
      </c>
      <c r="O603">
        <v>1</v>
      </c>
      <c r="P603" t="str">
        <f t="shared" si="46"/>
        <v>WR.3</v>
      </c>
      <c r="Q603" t="str">
        <f t="shared" si="47"/>
        <v>WR.3.1</v>
      </c>
      <c r="R603" t="s">
        <v>757</v>
      </c>
      <c r="S603" s="27">
        <v>0</v>
      </c>
      <c r="U603" s="21" t="s">
        <v>577</v>
      </c>
      <c r="V603" s="97">
        <f>S603</f>
        <v>0</v>
      </c>
      <c r="W603" t="str">
        <f>U603</f>
        <v>number</v>
      </c>
      <c r="X603" t="s">
        <v>329</v>
      </c>
      <c r="Y603">
        <v>3</v>
      </c>
      <c r="AA603" t="s">
        <v>275</v>
      </c>
      <c r="AB603" t="s">
        <v>321</v>
      </c>
      <c r="AC603" t="s">
        <v>556</v>
      </c>
      <c r="AD603" s="7" t="s">
        <v>748</v>
      </c>
      <c r="AE603" t="s">
        <v>320</v>
      </c>
      <c r="AF603" t="s">
        <v>320</v>
      </c>
    </row>
    <row r="604" spans="1:33" ht="13.25" customHeight="1" x14ac:dyDescent="0.2">
      <c r="A604" s="18" t="s">
        <v>328</v>
      </c>
      <c r="B604" s="18" t="s">
        <v>327</v>
      </c>
      <c r="C604" s="18" t="s">
        <v>304</v>
      </c>
      <c r="D604" s="18" t="s">
        <v>305</v>
      </c>
      <c r="E604" s="18" t="s">
        <v>305</v>
      </c>
      <c r="F604" s="18" t="s">
        <v>306</v>
      </c>
      <c r="G604" s="18" t="s">
        <v>306</v>
      </c>
      <c r="H604" s="7" t="s">
        <v>825</v>
      </c>
      <c r="I604" s="5" t="str">
        <f t="shared" si="45"/>
        <v>2018-01-01</v>
      </c>
      <c r="J604" t="s">
        <v>36</v>
      </c>
      <c r="M604" t="s">
        <v>221</v>
      </c>
      <c r="N604">
        <v>3</v>
      </c>
      <c r="O604">
        <v>2</v>
      </c>
      <c r="P604" t="str">
        <f t="shared" si="46"/>
        <v>WR.3</v>
      </c>
      <c r="Q604" t="str">
        <f t="shared" si="47"/>
        <v>WR.3.2</v>
      </c>
      <c r="R604" t="s">
        <v>758</v>
      </c>
      <c r="S604" s="61"/>
      <c r="U604" s="21" t="s">
        <v>539</v>
      </c>
      <c r="V604" s="108"/>
      <c r="W604" s="21"/>
      <c r="X604" t="s">
        <v>329</v>
      </c>
      <c r="Y604">
        <v>3</v>
      </c>
      <c r="AA604" t="s">
        <v>275</v>
      </c>
      <c r="AB604" t="s">
        <v>321</v>
      </c>
      <c r="AC604" t="s">
        <v>558</v>
      </c>
      <c r="AD604" s="7" t="s">
        <v>742</v>
      </c>
      <c r="AE604" t="s">
        <v>320</v>
      </c>
      <c r="AF604" t="s">
        <v>320</v>
      </c>
      <c r="AG604" s="61" t="s">
        <v>583</v>
      </c>
    </row>
    <row r="605" spans="1:33" ht="13.25" customHeight="1" x14ac:dyDescent="0.2">
      <c r="A605" s="18" t="s">
        <v>280</v>
      </c>
      <c r="B605" s="18" t="s">
        <v>279</v>
      </c>
      <c r="C605" s="18" t="s">
        <v>266</v>
      </c>
      <c r="D605" s="18" t="s">
        <v>267</v>
      </c>
      <c r="E605" s="18" t="s">
        <v>268</v>
      </c>
      <c r="F605" s="18" t="s">
        <v>269</v>
      </c>
      <c r="G605" s="18" t="s">
        <v>269</v>
      </c>
      <c r="H605" s="7" t="s">
        <v>826</v>
      </c>
      <c r="I605" s="5" t="str">
        <f t="shared" si="45"/>
        <v>2018-01-01</v>
      </c>
      <c r="J605" t="s">
        <v>36</v>
      </c>
      <c r="M605" t="s">
        <v>38</v>
      </c>
      <c r="N605">
        <v>1</v>
      </c>
      <c r="O605">
        <v>1</v>
      </c>
      <c r="P605" t="str">
        <f t="shared" si="46"/>
        <v>Em.1</v>
      </c>
      <c r="Q605" t="str">
        <f t="shared" si="47"/>
        <v>Em.1.1</v>
      </c>
      <c r="R605" t="s">
        <v>307</v>
      </c>
      <c r="S605" s="27">
        <v>13</v>
      </c>
      <c r="U605" s="21" t="s">
        <v>39</v>
      </c>
      <c r="V605" s="109">
        <f>S605</f>
        <v>13</v>
      </c>
      <c r="W605" s="7" t="s">
        <v>39</v>
      </c>
      <c r="X605" t="s">
        <v>282</v>
      </c>
      <c r="Y605">
        <v>103</v>
      </c>
      <c r="AA605" t="s">
        <v>275</v>
      </c>
      <c r="AB605" t="s">
        <v>276</v>
      </c>
      <c r="AC605" t="s">
        <v>331</v>
      </c>
      <c r="AD605" s="7" t="s">
        <v>786</v>
      </c>
      <c r="AE605" t="s">
        <v>322</v>
      </c>
      <c r="AF605" t="s">
        <v>323</v>
      </c>
    </row>
    <row r="606" spans="1:33" ht="13.25" customHeight="1" x14ac:dyDescent="0.2">
      <c r="A606" s="18" t="s">
        <v>280</v>
      </c>
      <c r="B606" s="18" t="s">
        <v>279</v>
      </c>
      <c r="C606" s="18" t="s">
        <v>266</v>
      </c>
      <c r="D606" s="18" t="s">
        <v>267</v>
      </c>
      <c r="E606" s="18" t="s">
        <v>268</v>
      </c>
      <c r="F606" s="18" t="s">
        <v>269</v>
      </c>
      <c r="G606" s="18" t="s">
        <v>269</v>
      </c>
      <c r="H606" s="7" t="s">
        <v>826</v>
      </c>
      <c r="I606" s="5" t="str">
        <f t="shared" si="45"/>
        <v>2018-01-01</v>
      </c>
      <c r="J606" t="s">
        <v>36</v>
      </c>
      <c r="M606" t="s">
        <v>38</v>
      </c>
      <c r="N606">
        <v>17</v>
      </c>
      <c r="O606">
        <v>10</v>
      </c>
      <c r="P606" t="str">
        <f t="shared" si="46"/>
        <v>Em.17</v>
      </c>
      <c r="Q606" t="str">
        <f t="shared" si="47"/>
        <v>Em.17.10</v>
      </c>
      <c r="R606" t="s">
        <v>736</v>
      </c>
      <c r="S606" s="27">
        <v>81.900000000000006</v>
      </c>
      <c r="U606" s="21" t="s">
        <v>349</v>
      </c>
      <c r="V606" s="104">
        <f>S606*1000</f>
        <v>81900</v>
      </c>
      <c r="W606" s="7" t="s">
        <v>784</v>
      </c>
      <c r="X606" t="s">
        <v>282</v>
      </c>
      <c r="Y606">
        <v>109</v>
      </c>
      <c r="AA606" t="s">
        <v>275</v>
      </c>
      <c r="AB606" t="s">
        <v>276</v>
      </c>
      <c r="AC606" t="s">
        <v>348</v>
      </c>
      <c r="AD606" s="7" t="s">
        <v>788</v>
      </c>
      <c r="AE606" t="s">
        <v>320</v>
      </c>
      <c r="AF606" t="s">
        <v>320</v>
      </c>
    </row>
    <row r="607" spans="1:33" ht="13.25" customHeight="1" x14ac:dyDescent="0.2">
      <c r="A607" s="18" t="s">
        <v>280</v>
      </c>
      <c r="B607" s="18" t="s">
        <v>279</v>
      </c>
      <c r="C607" s="18" t="s">
        <v>266</v>
      </c>
      <c r="D607" s="18" t="s">
        <v>267</v>
      </c>
      <c r="E607" s="18" t="s">
        <v>268</v>
      </c>
      <c r="F607" s="18" t="s">
        <v>269</v>
      </c>
      <c r="G607" s="18" t="s">
        <v>269</v>
      </c>
      <c r="H607" s="7" t="s">
        <v>826</v>
      </c>
      <c r="I607" s="5" t="str">
        <f t="shared" si="45"/>
        <v>2018-01-01</v>
      </c>
      <c r="J607" t="s">
        <v>36</v>
      </c>
      <c r="M607" t="s">
        <v>38</v>
      </c>
      <c r="N607">
        <v>17</v>
      </c>
      <c r="O607">
        <v>11</v>
      </c>
      <c r="P607" t="str">
        <f t="shared" si="46"/>
        <v>Em.17</v>
      </c>
      <c r="Q607" t="str">
        <f t="shared" si="47"/>
        <v>Em.17.11</v>
      </c>
      <c r="R607" t="s">
        <v>738</v>
      </c>
      <c r="S607" s="27">
        <v>8.1</v>
      </c>
      <c r="U607" s="21" t="s">
        <v>349</v>
      </c>
      <c r="V607" s="104">
        <f>S607*1000</f>
        <v>8100</v>
      </c>
      <c r="W607" s="7" t="s">
        <v>784</v>
      </c>
      <c r="X607" t="s">
        <v>282</v>
      </c>
      <c r="Y607">
        <v>108</v>
      </c>
      <c r="AA607" t="s">
        <v>275</v>
      </c>
      <c r="AB607" t="s">
        <v>276</v>
      </c>
      <c r="AC607" t="s">
        <v>356</v>
      </c>
      <c r="AD607" s="7" t="s">
        <v>788</v>
      </c>
      <c r="AE607" t="s">
        <v>320</v>
      </c>
      <c r="AF607" t="s">
        <v>320</v>
      </c>
    </row>
    <row r="608" spans="1:33" ht="13.25" customHeight="1" x14ac:dyDescent="0.2">
      <c r="A608" s="18" t="s">
        <v>280</v>
      </c>
      <c r="B608" s="18" t="s">
        <v>279</v>
      </c>
      <c r="C608" s="18" t="s">
        <v>266</v>
      </c>
      <c r="D608" s="18" t="s">
        <v>267</v>
      </c>
      <c r="E608" s="18" t="s">
        <v>268</v>
      </c>
      <c r="F608" s="18" t="s">
        <v>269</v>
      </c>
      <c r="G608" s="18" t="s">
        <v>269</v>
      </c>
      <c r="H608" s="7" t="s">
        <v>826</v>
      </c>
      <c r="I608" s="5" t="str">
        <f t="shared" si="45"/>
        <v>2018-01-01</v>
      </c>
      <c r="J608" t="s">
        <v>36</v>
      </c>
      <c r="M608" t="s">
        <v>38</v>
      </c>
      <c r="N608">
        <v>17</v>
      </c>
      <c r="O608">
        <v>13</v>
      </c>
      <c r="P608" t="str">
        <f t="shared" si="46"/>
        <v>Em.17</v>
      </c>
      <c r="Q608" t="str">
        <f t="shared" si="47"/>
        <v>Em.17.13</v>
      </c>
      <c r="R608" t="s">
        <v>740</v>
      </c>
      <c r="S608" s="27">
        <v>170.7</v>
      </c>
      <c r="U608" s="21" t="s">
        <v>349</v>
      </c>
      <c r="V608" s="104">
        <f>S608*1000</f>
        <v>170700</v>
      </c>
      <c r="W608" s="7" t="s">
        <v>784</v>
      </c>
      <c r="X608" t="s">
        <v>282</v>
      </c>
      <c r="Y608">
        <v>109</v>
      </c>
      <c r="AA608" t="s">
        <v>275</v>
      </c>
      <c r="AB608" t="s">
        <v>276</v>
      </c>
      <c r="AC608" t="s">
        <v>365</v>
      </c>
      <c r="AD608" s="7" t="s">
        <v>788</v>
      </c>
      <c r="AE608" t="s">
        <v>320</v>
      </c>
      <c r="AF608" t="s">
        <v>320</v>
      </c>
    </row>
    <row r="609" spans="1:33" ht="13.25" customHeight="1" x14ac:dyDescent="0.15">
      <c r="A609" t="s">
        <v>316</v>
      </c>
      <c r="B609" t="s">
        <v>315</v>
      </c>
      <c r="C609" t="s">
        <v>304</v>
      </c>
      <c r="D609" t="s">
        <v>305</v>
      </c>
      <c r="E609" t="s">
        <v>305</v>
      </c>
      <c r="F609" t="s">
        <v>306</v>
      </c>
      <c r="G609" t="s">
        <v>306</v>
      </c>
      <c r="H609" t="s">
        <v>82</v>
      </c>
      <c r="I609" s="5" t="str">
        <f t="shared" si="45"/>
        <v>2019-01-01</v>
      </c>
      <c r="J609" t="s">
        <v>278</v>
      </c>
      <c r="M609" t="s">
        <v>107</v>
      </c>
      <c r="N609">
        <v>6</v>
      </c>
      <c r="O609">
        <v>1</v>
      </c>
      <c r="P609" t="str">
        <f t="shared" si="46"/>
        <v>EF.6</v>
      </c>
      <c r="Q609" t="str">
        <f t="shared" si="47"/>
        <v>EF.6.1</v>
      </c>
      <c r="R609" t="s">
        <v>688</v>
      </c>
      <c r="S609" s="27">
        <v>3386683</v>
      </c>
      <c r="U609" t="s">
        <v>536</v>
      </c>
      <c r="V609" s="97">
        <f>S609</f>
        <v>3386683</v>
      </c>
      <c r="W609" t="s">
        <v>445</v>
      </c>
      <c r="X609" t="s">
        <v>518</v>
      </c>
      <c r="AA609" t="s">
        <v>275</v>
      </c>
      <c r="AB609" t="s">
        <v>321</v>
      </c>
      <c r="AC609" t="s">
        <v>446</v>
      </c>
      <c r="AD609" s="7" t="s">
        <v>743</v>
      </c>
      <c r="AE609" t="s">
        <v>320</v>
      </c>
      <c r="AF609" t="s">
        <v>320</v>
      </c>
      <c r="AG609" s="81"/>
    </row>
    <row r="610" spans="1:33" ht="13.25" customHeight="1" x14ac:dyDescent="0.15">
      <c r="A610" t="s">
        <v>316</v>
      </c>
      <c r="B610" t="s">
        <v>315</v>
      </c>
      <c r="C610" t="s">
        <v>304</v>
      </c>
      <c r="D610" t="s">
        <v>305</v>
      </c>
      <c r="E610" t="s">
        <v>305</v>
      </c>
      <c r="F610" t="s">
        <v>306</v>
      </c>
      <c r="G610" t="s">
        <v>306</v>
      </c>
      <c r="H610" t="s">
        <v>82</v>
      </c>
      <c r="I610" s="5" t="str">
        <f t="shared" si="45"/>
        <v>2019-01-01</v>
      </c>
      <c r="J610" t="s">
        <v>278</v>
      </c>
      <c r="M610" t="s">
        <v>107</v>
      </c>
      <c r="N610">
        <v>6</v>
      </c>
      <c r="O610">
        <v>2</v>
      </c>
      <c r="P610" t="str">
        <f t="shared" si="46"/>
        <v>EF.6</v>
      </c>
      <c r="Q610" t="str">
        <f t="shared" si="47"/>
        <v>EF.6.2</v>
      </c>
      <c r="R610" t="s">
        <v>689</v>
      </c>
      <c r="S610" s="64">
        <f>3386683/5452366</f>
        <v>0.62114007020071649</v>
      </c>
      <c r="U610" t="s">
        <v>537</v>
      </c>
      <c r="V610" s="97">
        <f>S610</f>
        <v>0.62114007020071649</v>
      </c>
      <c r="W610" t="s">
        <v>448</v>
      </c>
      <c r="X610" t="s">
        <v>518</v>
      </c>
      <c r="AA610" t="s">
        <v>275</v>
      </c>
      <c r="AB610" t="s">
        <v>321</v>
      </c>
      <c r="AC610" t="s">
        <v>449</v>
      </c>
      <c r="AD610" s="7" t="s">
        <v>743</v>
      </c>
      <c r="AE610" t="s">
        <v>320</v>
      </c>
      <c r="AF610" t="s">
        <v>320</v>
      </c>
    </row>
    <row r="611" spans="1:33" ht="13.25" customHeight="1" x14ac:dyDescent="0.15">
      <c r="A611" t="s">
        <v>316</v>
      </c>
      <c r="B611" t="s">
        <v>315</v>
      </c>
      <c r="C611" t="s">
        <v>304</v>
      </c>
      <c r="D611" t="s">
        <v>305</v>
      </c>
      <c r="E611" t="s">
        <v>305</v>
      </c>
      <c r="F611" t="s">
        <v>306</v>
      </c>
      <c r="G611" t="s">
        <v>306</v>
      </c>
      <c r="H611" t="s">
        <v>82</v>
      </c>
      <c r="I611" s="5" t="str">
        <f t="shared" si="45"/>
        <v>2019-01-01</v>
      </c>
      <c r="J611" t="s">
        <v>278</v>
      </c>
      <c r="M611" t="s">
        <v>107</v>
      </c>
      <c r="N611">
        <v>6</v>
      </c>
      <c r="O611">
        <v>3</v>
      </c>
      <c r="P611" t="str">
        <f t="shared" si="46"/>
        <v>EF.6</v>
      </c>
      <c r="Q611" t="str">
        <f t="shared" si="47"/>
        <v>EF.6.3</v>
      </c>
      <c r="R611" t="s">
        <v>756</v>
      </c>
      <c r="U611" t="s">
        <v>539</v>
      </c>
      <c r="AA611" t="s">
        <v>275</v>
      </c>
      <c r="AB611" t="s">
        <v>321</v>
      </c>
      <c r="AC611" t="s">
        <v>540</v>
      </c>
      <c r="AD611" s="7" t="s">
        <v>743</v>
      </c>
      <c r="AE611" t="s">
        <v>320</v>
      </c>
      <c r="AF611" t="s">
        <v>320</v>
      </c>
      <c r="AG611" s="81"/>
    </row>
    <row r="612" spans="1:33" ht="13.25" customHeight="1" x14ac:dyDescent="0.15">
      <c r="A612" t="s">
        <v>316</v>
      </c>
      <c r="B612" t="s">
        <v>315</v>
      </c>
      <c r="C612" t="s">
        <v>304</v>
      </c>
      <c r="D612" t="s">
        <v>305</v>
      </c>
      <c r="E612" t="s">
        <v>305</v>
      </c>
      <c r="F612" t="s">
        <v>306</v>
      </c>
      <c r="G612" t="s">
        <v>306</v>
      </c>
      <c r="H612" t="s">
        <v>82</v>
      </c>
      <c r="I612" s="5" t="str">
        <f t="shared" si="45"/>
        <v>2019-01-01</v>
      </c>
      <c r="J612" t="s">
        <v>278</v>
      </c>
      <c r="M612" t="s">
        <v>107</v>
      </c>
      <c r="N612">
        <v>7</v>
      </c>
      <c r="O612">
        <v>1</v>
      </c>
      <c r="P612" t="str">
        <f t="shared" si="46"/>
        <v>EF.7</v>
      </c>
      <c r="Q612" t="str">
        <f t="shared" si="47"/>
        <v>EF.7.1</v>
      </c>
      <c r="R612" t="s">
        <v>714</v>
      </c>
      <c r="U612" t="s">
        <v>748</v>
      </c>
      <c r="X612" t="s">
        <v>542</v>
      </c>
      <c r="Y612">
        <v>42</v>
      </c>
      <c r="Z612" t="s">
        <v>543</v>
      </c>
      <c r="AA612" t="s">
        <v>275</v>
      </c>
      <c r="AB612" t="s">
        <v>321</v>
      </c>
      <c r="AC612" t="s">
        <v>544</v>
      </c>
      <c r="AD612" s="7" t="s">
        <v>748</v>
      </c>
      <c r="AE612" t="s">
        <v>320</v>
      </c>
      <c r="AF612" t="s">
        <v>320</v>
      </c>
      <c r="AG612" s="81"/>
    </row>
    <row r="613" spans="1:33" ht="13.25" customHeight="1" x14ac:dyDescent="0.15">
      <c r="A613" t="s">
        <v>316</v>
      </c>
      <c r="B613" t="s">
        <v>315</v>
      </c>
      <c r="C613" t="s">
        <v>304</v>
      </c>
      <c r="D613" t="s">
        <v>305</v>
      </c>
      <c r="E613" t="s">
        <v>305</v>
      </c>
      <c r="F613" t="s">
        <v>306</v>
      </c>
      <c r="G613" t="s">
        <v>306</v>
      </c>
      <c r="H613" t="s">
        <v>82</v>
      </c>
      <c r="I613" s="5" t="str">
        <f t="shared" si="45"/>
        <v>2019-01-01</v>
      </c>
      <c r="J613" t="s">
        <v>278</v>
      </c>
      <c r="M613" t="s">
        <v>107</v>
      </c>
      <c r="N613">
        <v>7</v>
      </c>
      <c r="O613">
        <v>2</v>
      </c>
      <c r="P613" t="str">
        <f t="shared" si="46"/>
        <v>EF.7</v>
      </c>
      <c r="Q613" t="str">
        <f t="shared" si="47"/>
        <v>EF.7.2</v>
      </c>
      <c r="R613" s="19" t="s">
        <v>545</v>
      </c>
      <c r="S613" s="63">
        <v>228.8</v>
      </c>
      <c r="U613" s="19" t="s">
        <v>546</v>
      </c>
      <c r="V613" s="97">
        <f>S613</f>
        <v>228.8</v>
      </c>
      <c r="W613" t="str">
        <f>U613</f>
        <v>Minutes</v>
      </c>
      <c r="X613" t="s">
        <v>317</v>
      </c>
      <c r="AA613" t="s">
        <v>275</v>
      </c>
      <c r="AB613" t="s">
        <v>321</v>
      </c>
      <c r="AC613" t="s">
        <v>547</v>
      </c>
      <c r="AD613" s="7" t="s">
        <v>749</v>
      </c>
      <c r="AE613" t="s">
        <v>320</v>
      </c>
      <c r="AF613" t="s">
        <v>320</v>
      </c>
    </row>
    <row r="614" spans="1:33" ht="13.25" customHeight="1" x14ac:dyDescent="0.15">
      <c r="A614" t="s">
        <v>316</v>
      </c>
      <c r="B614" t="s">
        <v>315</v>
      </c>
      <c r="C614" t="s">
        <v>304</v>
      </c>
      <c r="D614" t="s">
        <v>305</v>
      </c>
      <c r="E614" t="s">
        <v>305</v>
      </c>
      <c r="F614" t="s">
        <v>306</v>
      </c>
      <c r="G614" t="s">
        <v>306</v>
      </c>
      <c r="H614" t="s">
        <v>82</v>
      </c>
      <c r="I614" s="5" t="str">
        <f t="shared" si="45"/>
        <v>2019-01-01</v>
      </c>
      <c r="J614" t="s">
        <v>278</v>
      </c>
      <c r="M614" t="s">
        <v>107</v>
      </c>
      <c r="N614">
        <v>7</v>
      </c>
      <c r="O614">
        <v>3</v>
      </c>
      <c r="P614" t="str">
        <f t="shared" si="46"/>
        <v>EF.7</v>
      </c>
      <c r="Q614" t="str">
        <f t="shared" si="47"/>
        <v>EF.7.3</v>
      </c>
      <c r="R614" s="19" t="s">
        <v>548</v>
      </c>
      <c r="S614" s="63">
        <v>1.4059999999999999</v>
      </c>
      <c r="U614" s="19" t="s">
        <v>546</v>
      </c>
      <c r="V614" s="97">
        <f>S614</f>
        <v>1.4059999999999999</v>
      </c>
      <c r="W614" t="str">
        <f>U614</f>
        <v>Minutes</v>
      </c>
      <c r="X614" t="s">
        <v>317</v>
      </c>
      <c r="AA614" t="s">
        <v>275</v>
      </c>
      <c r="AB614" t="s">
        <v>321</v>
      </c>
      <c r="AC614" t="s">
        <v>549</v>
      </c>
      <c r="AD614" s="7" t="s">
        <v>749</v>
      </c>
      <c r="AE614" t="s">
        <v>320</v>
      </c>
      <c r="AF614" t="s">
        <v>320</v>
      </c>
    </row>
    <row r="615" spans="1:33" ht="13.25" customHeight="1" x14ac:dyDescent="0.15">
      <c r="A615" t="s">
        <v>316</v>
      </c>
      <c r="B615" t="s">
        <v>315</v>
      </c>
      <c r="C615" t="s">
        <v>304</v>
      </c>
      <c r="D615" t="s">
        <v>305</v>
      </c>
      <c r="E615" t="s">
        <v>305</v>
      </c>
      <c r="F615" t="s">
        <v>306</v>
      </c>
      <c r="G615" t="s">
        <v>306</v>
      </c>
      <c r="H615" t="s">
        <v>82</v>
      </c>
      <c r="I615" s="5" t="str">
        <f t="shared" si="45"/>
        <v>2019-01-01</v>
      </c>
      <c r="J615" t="s">
        <v>278</v>
      </c>
      <c r="M615" t="s">
        <v>107</v>
      </c>
      <c r="N615">
        <v>7</v>
      </c>
      <c r="O615">
        <v>4</v>
      </c>
      <c r="P615" t="str">
        <f t="shared" si="46"/>
        <v>EF.7</v>
      </c>
      <c r="Q615" t="str">
        <f t="shared" si="47"/>
        <v>EF.7.4</v>
      </c>
      <c r="R615" s="19" t="s">
        <v>550</v>
      </c>
      <c r="S615" s="63">
        <v>162.80000000000001</v>
      </c>
      <c r="U615" s="19" t="s">
        <v>546</v>
      </c>
      <c r="V615" s="97">
        <f>S615</f>
        <v>162.80000000000001</v>
      </c>
      <c r="W615" t="str">
        <f>U615</f>
        <v>Minutes</v>
      </c>
      <c r="X615" t="s">
        <v>317</v>
      </c>
      <c r="AA615" t="s">
        <v>275</v>
      </c>
      <c r="AB615" t="s">
        <v>321</v>
      </c>
      <c r="AC615" t="s">
        <v>551</v>
      </c>
      <c r="AD615" s="7" t="s">
        <v>749</v>
      </c>
      <c r="AE615" t="s">
        <v>320</v>
      </c>
      <c r="AF615" t="s">
        <v>320</v>
      </c>
    </row>
    <row r="616" spans="1:33" ht="13.25" customHeight="1" x14ac:dyDescent="0.15">
      <c r="A616" t="s">
        <v>316</v>
      </c>
      <c r="B616" t="s">
        <v>315</v>
      </c>
      <c r="C616" t="s">
        <v>304</v>
      </c>
      <c r="D616" t="s">
        <v>305</v>
      </c>
      <c r="E616" t="s">
        <v>305</v>
      </c>
      <c r="F616" t="s">
        <v>306</v>
      </c>
      <c r="G616" t="s">
        <v>306</v>
      </c>
      <c r="H616" t="s">
        <v>82</v>
      </c>
      <c r="I616" s="5" t="str">
        <f t="shared" si="45"/>
        <v>2019-01-01</v>
      </c>
      <c r="J616" t="s">
        <v>278</v>
      </c>
      <c r="M616" t="s">
        <v>107</v>
      </c>
      <c r="N616">
        <v>7</v>
      </c>
      <c r="O616">
        <v>5</v>
      </c>
      <c r="P616" t="str">
        <f t="shared" si="46"/>
        <v>EF.7</v>
      </c>
      <c r="Q616" t="str">
        <f t="shared" si="47"/>
        <v>EF.7.5</v>
      </c>
      <c r="R616" s="19" t="s">
        <v>715</v>
      </c>
      <c r="S616" s="63"/>
      <c r="U616" s="19" t="s">
        <v>553</v>
      </c>
      <c r="V616" s="105"/>
      <c r="W616" s="19"/>
      <c r="X616" t="s">
        <v>317</v>
      </c>
      <c r="AA616" t="s">
        <v>275</v>
      </c>
      <c r="AB616" t="s">
        <v>321</v>
      </c>
      <c r="AC616" t="s">
        <v>554</v>
      </c>
      <c r="AD616" s="7" t="s">
        <v>749</v>
      </c>
      <c r="AE616" t="s">
        <v>320</v>
      </c>
      <c r="AF616" t="s">
        <v>320</v>
      </c>
      <c r="AG616" s="81"/>
    </row>
    <row r="617" spans="1:33" ht="13.25" customHeight="1" x14ac:dyDescent="0.15">
      <c r="A617" t="s">
        <v>316</v>
      </c>
      <c r="B617" t="s">
        <v>315</v>
      </c>
      <c r="C617" t="s">
        <v>304</v>
      </c>
      <c r="D617" t="s">
        <v>305</v>
      </c>
      <c r="E617" t="s">
        <v>305</v>
      </c>
      <c r="F617" t="s">
        <v>306</v>
      </c>
      <c r="G617" t="s">
        <v>306</v>
      </c>
      <c r="H617" t="s">
        <v>82</v>
      </c>
      <c r="I617" s="5" t="str">
        <f t="shared" si="45"/>
        <v>2019-01-01</v>
      </c>
      <c r="J617" t="s">
        <v>278</v>
      </c>
      <c r="M617" t="s">
        <v>107</v>
      </c>
      <c r="N617">
        <v>8</v>
      </c>
      <c r="O617">
        <v>1</v>
      </c>
      <c r="P617" t="str">
        <f t="shared" si="46"/>
        <v>EF.8</v>
      </c>
      <c r="Q617" t="str">
        <f t="shared" si="47"/>
        <v>EF.8.1</v>
      </c>
      <c r="R617" t="s">
        <v>706</v>
      </c>
      <c r="S617" s="64">
        <v>4.0000000000000002E-4</v>
      </c>
      <c r="U617" t="s">
        <v>537</v>
      </c>
      <c r="V617" s="97">
        <f>S617</f>
        <v>4.0000000000000002E-4</v>
      </c>
      <c r="W617" t="s">
        <v>448</v>
      </c>
      <c r="AA617" t="s">
        <v>275</v>
      </c>
      <c r="AB617" t="s">
        <v>321</v>
      </c>
      <c r="AC617" t="s">
        <v>494</v>
      </c>
      <c r="AD617" s="7" t="s">
        <v>537</v>
      </c>
      <c r="AE617" t="s">
        <v>320</v>
      </c>
      <c r="AF617" t="s">
        <v>320</v>
      </c>
    </row>
    <row r="618" spans="1:33" ht="13.25" customHeight="1" x14ac:dyDescent="0.15">
      <c r="A618" t="s">
        <v>316</v>
      </c>
      <c r="B618" t="s">
        <v>315</v>
      </c>
      <c r="C618" t="s">
        <v>304</v>
      </c>
      <c r="D618" t="s">
        <v>305</v>
      </c>
      <c r="E618" t="s">
        <v>305</v>
      </c>
      <c r="F618" t="s">
        <v>306</v>
      </c>
      <c r="G618" t="s">
        <v>306</v>
      </c>
      <c r="H618" t="s">
        <v>82</v>
      </c>
      <c r="I618" s="5" t="str">
        <f t="shared" si="45"/>
        <v>2019-01-01</v>
      </c>
      <c r="J618" t="s">
        <v>278</v>
      </c>
      <c r="M618" t="s">
        <v>107</v>
      </c>
      <c r="N618">
        <v>8</v>
      </c>
      <c r="O618">
        <v>2</v>
      </c>
      <c r="P618" t="str">
        <f t="shared" si="46"/>
        <v>EF.8</v>
      </c>
      <c r="Q618" t="str">
        <f t="shared" si="47"/>
        <v>EF.8.2</v>
      </c>
      <c r="R618" t="s">
        <v>707</v>
      </c>
      <c r="S618" s="64">
        <v>2.8999999999999998E-3</v>
      </c>
      <c r="U618" t="s">
        <v>537</v>
      </c>
      <c r="V618" s="97">
        <f>S618</f>
        <v>2.8999999999999998E-3</v>
      </c>
      <c r="W618" t="s">
        <v>448</v>
      </c>
      <c r="AA618" t="s">
        <v>275</v>
      </c>
      <c r="AB618" t="s">
        <v>321</v>
      </c>
      <c r="AC618" t="s">
        <v>496</v>
      </c>
      <c r="AD618" s="7" t="s">
        <v>537</v>
      </c>
      <c r="AE618" t="s">
        <v>320</v>
      </c>
      <c r="AF618" t="s">
        <v>320</v>
      </c>
    </row>
    <row r="619" spans="1:33" ht="13.25" customHeight="1" x14ac:dyDescent="0.15">
      <c r="A619" t="s">
        <v>316</v>
      </c>
      <c r="B619" t="s">
        <v>315</v>
      </c>
      <c r="C619" t="s">
        <v>304</v>
      </c>
      <c r="D619" t="s">
        <v>305</v>
      </c>
      <c r="E619" t="s">
        <v>305</v>
      </c>
      <c r="F619" t="s">
        <v>306</v>
      </c>
      <c r="G619" t="s">
        <v>306</v>
      </c>
      <c r="H619" t="s">
        <v>82</v>
      </c>
      <c r="I619" s="5" t="str">
        <f t="shared" si="45"/>
        <v>2019-01-01</v>
      </c>
      <c r="J619" t="s">
        <v>278</v>
      </c>
      <c r="M619" t="s">
        <v>107</v>
      </c>
      <c r="N619">
        <v>8</v>
      </c>
      <c r="O619">
        <v>3</v>
      </c>
      <c r="P619" t="str">
        <f t="shared" si="46"/>
        <v>EF.8</v>
      </c>
      <c r="Q619" t="str">
        <f t="shared" si="47"/>
        <v>EF.8.3</v>
      </c>
      <c r="R619" t="s">
        <v>708</v>
      </c>
      <c r="S619" s="64"/>
      <c r="U619" t="s">
        <v>746</v>
      </c>
      <c r="X619" t="s">
        <v>518</v>
      </c>
      <c r="Y619">
        <v>8</v>
      </c>
      <c r="Z619" t="s">
        <v>519</v>
      </c>
      <c r="AA619" t="s">
        <v>275</v>
      </c>
      <c r="AB619" t="s">
        <v>321</v>
      </c>
      <c r="AC619" t="s">
        <v>520</v>
      </c>
      <c r="AD619" s="7" t="s">
        <v>746</v>
      </c>
      <c r="AE619" t="s">
        <v>320</v>
      </c>
      <c r="AF619" t="s">
        <v>320</v>
      </c>
      <c r="AG619" s="81"/>
    </row>
    <row r="620" spans="1:33" ht="13.25" customHeight="1" x14ac:dyDescent="0.15">
      <c r="A620" t="s">
        <v>316</v>
      </c>
      <c r="B620" t="s">
        <v>315</v>
      </c>
      <c r="C620" t="s">
        <v>304</v>
      </c>
      <c r="D620" t="s">
        <v>305</v>
      </c>
      <c r="E620" t="s">
        <v>305</v>
      </c>
      <c r="F620" t="s">
        <v>306</v>
      </c>
      <c r="G620" t="s">
        <v>306</v>
      </c>
      <c r="H620" t="s">
        <v>82</v>
      </c>
      <c r="I620" s="5" t="str">
        <f t="shared" si="45"/>
        <v>2019-01-01</v>
      </c>
      <c r="J620" t="s">
        <v>278</v>
      </c>
      <c r="M620" t="s">
        <v>107</v>
      </c>
      <c r="N620">
        <v>8</v>
      </c>
      <c r="O620">
        <v>4</v>
      </c>
      <c r="P620" t="str">
        <f t="shared" si="46"/>
        <v>EF.8</v>
      </c>
      <c r="Q620" t="str">
        <f t="shared" si="47"/>
        <v>EF.8.4</v>
      </c>
      <c r="R620" t="s">
        <v>709</v>
      </c>
      <c r="U620" t="s">
        <v>746</v>
      </c>
      <c r="X620" t="s">
        <v>518</v>
      </c>
      <c r="Y620">
        <v>8</v>
      </c>
      <c r="Z620" t="s">
        <v>519</v>
      </c>
      <c r="AA620" t="s">
        <v>275</v>
      </c>
      <c r="AB620" t="s">
        <v>321</v>
      </c>
      <c r="AC620" t="s">
        <v>522</v>
      </c>
      <c r="AD620" s="7" t="s">
        <v>746</v>
      </c>
      <c r="AE620" t="s">
        <v>320</v>
      </c>
      <c r="AF620" t="s">
        <v>320</v>
      </c>
      <c r="AG620" s="81"/>
    </row>
    <row r="621" spans="1:33" ht="13.25" customHeight="1" x14ac:dyDescent="0.15">
      <c r="A621" t="s">
        <v>316</v>
      </c>
      <c r="B621" t="s">
        <v>315</v>
      </c>
      <c r="C621" t="s">
        <v>304</v>
      </c>
      <c r="D621" t="s">
        <v>305</v>
      </c>
      <c r="E621" t="s">
        <v>305</v>
      </c>
      <c r="F621" t="s">
        <v>306</v>
      </c>
      <c r="G621" t="s">
        <v>306</v>
      </c>
      <c r="H621" t="s">
        <v>82</v>
      </c>
      <c r="I621" s="5" t="str">
        <f t="shared" si="45"/>
        <v>2019-01-01</v>
      </c>
      <c r="J621" t="s">
        <v>278</v>
      </c>
      <c r="M621" t="s">
        <v>107</v>
      </c>
      <c r="N621">
        <v>8</v>
      </c>
      <c r="O621">
        <v>5</v>
      </c>
      <c r="P621" t="str">
        <f t="shared" si="46"/>
        <v>EF.8</v>
      </c>
      <c r="Q621" t="str">
        <f t="shared" si="47"/>
        <v>EF.8.5</v>
      </c>
      <c r="R621" t="s">
        <v>710</v>
      </c>
      <c r="U621" t="s">
        <v>747</v>
      </c>
      <c r="X621" t="s">
        <v>518</v>
      </c>
      <c r="Y621">
        <v>8</v>
      </c>
      <c r="Z621" t="s">
        <v>524</v>
      </c>
      <c r="AA621" t="s">
        <v>275</v>
      </c>
      <c r="AB621" t="s">
        <v>321</v>
      </c>
      <c r="AC621" t="s">
        <v>525</v>
      </c>
      <c r="AD621" s="7" t="s">
        <v>747</v>
      </c>
      <c r="AE621" t="s">
        <v>320</v>
      </c>
      <c r="AF621" t="s">
        <v>320</v>
      </c>
      <c r="AG621" s="81"/>
    </row>
    <row r="622" spans="1:33" ht="13.25" customHeight="1" x14ac:dyDescent="0.15">
      <c r="A622" t="s">
        <v>316</v>
      </c>
      <c r="B622" t="s">
        <v>315</v>
      </c>
      <c r="C622" t="s">
        <v>304</v>
      </c>
      <c r="D622" t="s">
        <v>305</v>
      </c>
      <c r="E622" t="s">
        <v>305</v>
      </c>
      <c r="F622" t="s">
        <v>306</v>
      </c>
      <c r="G622" t="s">
        <v>306</v>
      </c>
      <c r="H622" t="s">
        <v>82</v>
      </c>
      <c r="I622" s="5" t="str">
        <f t="shared" si="45"/>
        <v>2019-01-01</v>
      </c>
      <c r="J622" t="s">
        <v>278</v>
      </c>
      <c r="M622" t="s">
        <v>107</v>
      </c>
      <c r="N622">
        <v>8</v>
      </c>
      <c r="O622">
        <v>6</v>
      </c>
      <c r="P622" t="str">
        <f t="shared" si="46"/>
        <v>EF.8</v>
      </c>
      <c r="Q622" t="str">
        <f t="shared" si="47"/>
        <v>EF.8.6</v>
      </c>
      <c r="R622" t="s">
        <v>711</v>
      </c>
      <c r="U622" t="s">
        <v>747</v>
      </c>
      <c r="X622" t="s">
        <v>518</v>
      </c>
      <c r="Y622">
        <v>8</v>
      </c>
      <c r="Z622" t="s">
        <v>524</v>
      </c>
      <c r="AA622" t="s">
        <v>275</v>
      </c>
      <c r="AB622" t="s">
        <v>321</v>
      </c>
      <c r="AC622" t="s">
        <v>527</v>
      </c>
      <c r="AD622" s="7" t="s">
        <v>747</v>
      </c>
      <c r="AE622" t="s">
        <v>320</v>
      </c>
      <c r="AF622" t="s">
        <v>320</v>
      </c>
      <c r="AG622" s="81"/>
    </row>
    <row r="623" spans="1:33" ht="13.25" customHeight="1" x14ac:dyDescent="0.15">
      <c r="A623" t="s">
        <v>316</v>
      </c>
      <c r="B623" t="s">
        <v>315</v>
      </c>
      <c r="C623" t="s">
        <v>304</v>
      </c>
      <c r="D623" t="s">
        <v>305</v>
      </c>
      <c r="E623" t="s">
        <v>305</v>
      </c>
      <c r="F623" t="s">
        <v>306</v>
      </c>
      <c r="G623" t="s">
        <v>306</v>
      </c>
      <c r="H623" t="s">
        <v>82</v>
      </c>
      <c r="I623" s="5" t="str">
        <f t="shared" si="45"/>
        <v>2019-01-01</v>
      </c>
      <c r="J623" t="s">
        <v>278</v>
      </c>
      <c r="M623" t="s">
        <v>107</v>
      </c>
      <c r="N623">
        <v>9</v>
      </c>
      <c r="O623">
        <v>1</v>
      </c>
      <c r="P623" t="str">
        <f t="shared" si="46"/>
        <v>EF.9</v>
      </c>
      <c r="Q623" t="str">
        <f t="shared" si="47"/>
        <v>EF.9.1</v>
      </c>
      <c r="R623" t="s">
        <v>698</v>
      </c>
      <c r="U623" t="s">
        <v>744</v>
      </c>
      <c r="X623" t="s">
        <v>518</v>
      </c>
      <c r="Y623">
        <v>6</v>
      </c>
      <c r="AA623" t="s">
        <v>275</v>
      </c>
      <c r="AB623" t="s">
        <v>321</v>
      </c>
      <c r="AC623" t="s">
        <v>477</v>
      </c>
      <c r="AD623" s="7" t="s">
        <v>744</v>
      </c>
      <c r="AE623" t="s">
        <v>320</v>
      </c>
      <c r="AF623" t="s">
        <v>320</v>
      </c>
      <c r="AG623" s="81"/>
    </row>
    <row r="624" spans="1:33" ht="13.25" customHeight="1" x14ac:dyDescent="0.15">
      <c r="A624" t="s">
        <v>316</v>
      </c>
      <c r="B624" t="s">
        <v>315</v>
      </c>
      <c r="C624" t="s">
        <v>304</v>
      </c>
      <c r="D624" t="s">
        <v>305</v>
      </c>
      <c r="E624" t="s">
        <v>305</v>
      </c>
      <c r="F624" t="s">
        <v>306</v>
      </c>
      <c r="G624" t="s">
        <v>306</v>
      </c>
      <c r="H624" t="s">
        <v>82</v>
      </c>
      <c r="I624" s="5" t="str">
        <f t="shared" si="45"/>
        <v>2019-01-01</v>
      </c>
      <c r="J624" t="s">
        <v>278</v>
      </c>
      <c r="M624" t="s">
        <v>107</v>
      </c>
      <c r="N624">
        <v>9</v>
      </c>
      <c r="O624">
        <v>2</v>
      </c>
      <c r="P624" t="str">
        <f t="shared" si="46"/>
        <v>EF.9</v>
      </c>
      <c r="Q624" t="str">
        <f t="shared" si="47"/>
        <v>EF.9.2</v>
      </c>
      <c r="R624" t="s">
        <v>699</v>
      </c>
      <c r="U624" t="s">
        <v>744</v>
      </c>
      <c r="X624" t="s">
        <v>518</v>
      </c>
      <c r="Y624">
        <v>6</v>
      </c>
      <c r="AA624" t="s">
        <v>275</v>
      </c>
      <c r="AB624" t="s">
        <v>321</v>
      </c>
      <c r="AC624" t="s">
        <v>479</v>
      </c>
      <c r="AD624" s="7" t="s">
        <v>744</v>
      </c>
      <c r="AE624" t="s">
        <v>320</v>
      </c>
      <c r="AF624" t="s">
        <v>320</v>
      </c>
      <c r="AG624" s="81"/>
    </row>
    <row r="625" spans="1:33" ht="13.25" customHeight="1" x14ac:dyDescent="0.15">
      <c r="A625" t="s">
        <v>316</v>
      </c>
      <c r="B625" t="s">
        <v>315</v>
      </c>
      <c r="C625" t="s">
        <v>304</v>
      </c>
      <c r="D625" t="s">
        <v>305</v>
      </c>
      <c r="E625" t="s">
        <v>305</v>
      </c>
      <c r="F625" t="s">
        <v>306</v>
      </c>
      <c r="G625" t="s">
        <v>306</v>
      </c>
      <c r="H625" t="s">
        <v>82</v>
      </c>
      <c r="I625" s="5" t="str">
        <f t="shared" si="45"/>
        <v>2019-01-01</v>
      </c>
      <c r="J625" t="s">
        <v>278</v>
      </c>
      <c r="M625" t="s">
        <v>107</v>
      </c>
      <c r="N625">
        <v>9</v>
      </c>
      <c r="O625">
        <v>3</v>
      </c>
      <c r="P625" t="str">
        <f t="shared" si="46"/>
        <v>EF.9</v>
      </c>
      <c r="Q625" t="str">
        <f t="shared" si="47"/>
        <v>EF.9.3</v>
      </c>
      <c r="R625" t="s">
        <v>700</v>
      </c>
      <c r="U625" t="s">
        <v>744</v>
      </c>
      <c r="X625" t="s">
        <v>518</v>
      </c>
      <c r="Y625">
        <v>6</v>
      </c>
      <c r="AA625" t="s">
        <v>275</v>
      </c>
      <c r="AB625" t="s">
        <v>321</v>
      </c>
      <c r="AC625" t="s">
        <v>481</v>
      </c>
      <c r="AD625" s="7" t="s">
        <v>744</v>
      </c>
      <c r="AE625" t="s">
        <v>320</v>
      </c>
      <c r="AF625" t="s">
        <v>320</v>
      </c>
      <c r="AG625" s="81"/>
    </row>
    <row r="626" spans="1:33" ht="13.25" customHeight="1" x14ac:dyDescent="0.15">
      <c r="A626" t="s">
        <v>316</v>
      </c>
      <c r="B626" t="s">
        <v>315</v>
      </c>
      <c r="C626" t="s">
        <v>304</v>
      </c>
      <c r="D626" t="s">
        <v>305</v>
      </c>
      <c r="E626" t="s">
        <v>305</v>
      </c>
      <c r="F626" t="s">
        <v>306</v>
      </c>
      <c r="G626" t="s">
        <v>306</v>
      </c>
      <c r="H626" t="s">
        <v>82</v>
      </c>
      <c r="I626" s="5" t="str">
        <f t="shared" si="45"/>
        <v>2019-01-01</v>
      </c>
      <c r="J626" t="s">
        <v>278</v>
      </c>
      <c r="M626" t="s">
        <v>107</v>
      </c>
      <c r="N626">
        <v>9</v>
      </c>
      <c r="O626">
        <v>4</v>
      </c>
      <c r="P626" t="str">
        <f t="shared" si="46"/>
        <v>EF.9</v>
      </c>
      <c r="Q626" t="str">
        <f t="shared" si="47"/>
        <v>EF.9.4</v>
      </c>
      <c r="R626" t="s">
        <v>701</v>
      </c>
      <c r="U626" t="s">
        <v>745</v>
      </c>
      <c r="X626" t="s">
        <v>518</v>
      </c>
      <c r="Y626">
        <v>6</v>
      </c>
      <c r="AA626" t="s">
        <v>275</v>
      </c>
      <c r="AB626" t="s">
        <v>321</v>
      </c>
      <c r="AC626" t="s">
        <v>484</v>
      </c>
      <c r="AD626" s="7" t="s">
        <v>745</v>
      </c>
      <c r="AE626" t="s">
        <v>320</v>
      </c>
      <c r="AF626" t="s">
        <v>320</v>
      </c>
      <c r="AG626" s="81"/>
    </row>
    <row r="627" spans="1:33" ht="13.25" customHeight="1" x14ac:dyDescent="0.15">
      <c r="A627" t="s">
        <v>316</v>
      </c>
      <c r="B627" t="s">
        <v>315</v>
      </c>
      <c r="C627" t="s">
        <v>304</v>
      </c>
      <c r="D627" t="s">
        <v>305</v>
      </c>
      <c r="E627" t="s">
        <v>305</v>
      </c>
      <c r="F627" t="s">
        <v>306</v>
      </c>
      <c r="G627" t="s">
        <v>306</v>
      </c>
      <c r="H627" t="s">
        <v>82</v>
      </c>
      <c r="I627" s="5" t="str">
        <f t="shared" si="45"/>
        <v>2019-01-01</v>
      </c>
      <c r="J627" t="s">
        <v>278</v>
      </c>
      <c r="M627" t="s">
        <v>107</v>
      </c>
      <c r="N627">
        <v>9</v>
      </c>
      <c r="O627">
        <v>5</v>
      </c>
      <c r="P627" t="str">
        <f t="shared" si="46"/>
        <v>EF.9</v>
      </c>
      <c r="Q627" t="str">
        <f t="shared" si="47"/>
        <v>EF.9.5</v>
      </c>
      <c r="R627" t="s">
        <v>702</v>
      </c>
      <c r="U627" t="s">
        <v>745</v>
      </c>
      <c r="X627" t="s">
        <v>518</v>
      </c>
      <c r="Y627">
        <v>6</v>
      </c>
      <c r="AA627" t="s">
        <v>275</v>
      </c>
      <c r="AB627" t="s">
        <v>321</v>
      </c>
      <c r="AC627" t="s">
        <v>487</v>
      </c>
      <c r="AD627" s="7" t="s">
        <v>745</v>
      </c>
      <c r="AE627" t="s">
        <v>320</v>
      </c>
      <c r="AF627" t="s">
        <v>320</v>
      </c>
      <c r="AG627" s="81"/>
    </row>
    <row r="628" spans="1:33" ht="13.25" customHeight="1" x14ac:dyDescent="0.15">
      <c r="A628" t="s">
        <v>316</v>
      </c>
      <c r="B628" t="s">
        <v>315</v>
      </c>
      <c r="C628" t="s">
        <v>304</v>
      </c>
      <c r="D628" t="s">
        <v>305</v>
      </c>
      <c r="E628" t="s">
        <v>305</v>
      </c>
      <c r="F628" t="s">
        <v>306</v>
      </c>
      <c r="G628" t="s">
        <v>306</v>
      </c>
      <c r="H628" t="s">
        <v>82</v>
      </c>
      <c r="I628" s="5" t="str">
        <f t="shared" si="45"/>
        <v>2019-01-01</v>
      </c>
      <c r="J628" t="s">
        <v>278</v>
      </c>
      <c r="M628" t="s">
        <v>107</v>
      </c>
      <c r="N628">
        <v>9</v>
      </c>
      <c r="O628">
        <v>6</v>
      </c>
      <c r="P628" t="str">
        <f t="shared" si="46"/>
        <v>EF.9</v>
      </c>
      <c r="Q628" t="str">
        <f t="shared" si="47"/>
        <v>EF.9.6</v>
      </c>
      <c r="R628" t="s">
        <v>703</v>
      </c>
      <c r="S628" s="27">
        <v>487943</v>
      </c>
      <c r="U628" t="s">
        <v>743</v>
      </c>
      <c r="V628" s="97">
        <f>S628</f>
        <v>487943</v>
      </c>
      <c r="W628" t="s">
        <v>445</v>
      </c>
      <c r="X628" t="s">
        <v>518</v>
      </c>
      <c r="Y628">
        <v>6</v>
      </c>
      <c r="AA628" t="s">
        <v>275</v>
      </c>
      <c r="AB628" t="s">
        <v>321</v>
      </c>
      <c r="AC628" t="s">
        <v>490</v>
      </c>
      <c r="AD628" s="7" t="s">
        <v>743</v>
      </c>
      <c r="AE628" t="s">
        <v>320</v>
      </c>
      <c r="AF628" t="s">
        <v>320</v>
      </c>
      <c r="AG628" s="80"/>
    </row>
    <row r="629" spans="1:33" ht="13.25" customHeight="1" x14ac:dyDescent="0.15">
      <c r="A629" t="s">
        <v>316</v>
      </c>
      <c r="B629" t="s">
        <v>315</v>
      </c>
      <c r="C629" t="s">
        <v>304</v>
      </c>
      <c r="D629" t="s">
        <v>305</v>
      </c>
      <c r="E629" t="s">
        <v>305</v>
      </c>
      <c r="F629" t="s">
        <v>306</v>
      </c>
      <c r="G629" t="s">
        <v>306</v>
      </c>
      <c r="H629" t="s">
        <v>82</v>
      </c>
      <c r="I629" s="5" t="str">
        <f t="shared" si="45"/>
        <v>2019-01-01</v>
      </c>
      <c r="J629" t="s">
        <v>278</v>
      </c>
      <c r="M629" t="s">
        <v>107</v>
      </c>
      <c r="N629">
        <v>9</v>
      </c>
      <c r="O629">
        <v>7</v>
      </c>
      <c r="P629" t="str">
        <f t="shared" si="46"/>
        <v>EF.9</v>
      </c>
      <c r="Q629" t="str">
        <f t="shared" si="47"/>
        <v>EF.9.7</v>
      </c>
      <c r="R629" t="s">
        <v>704</v>
      </c>
      <c r="S629" s="64">
        <f>(354923+27036)/487943</f>
        <v>0.78279430179344722</v>
      </c>
      <c r="U629" t="s">
        <v>743</v>
      </c>
      <c r="V629" s="97">
        <f>S629</f>
        <v>0.78279430179344722</v>
      </c>
      <c r="W629" t="s">
        <v>448</v>
      </c>
      <c r="X629" t="s">
        <v>518</v>
      </c>
      <c r="Y629">
        <v>6</v>
      </c>
      <c r="Z629" t="s">
        <v>529</v>
      </c>
      <c r="AA629" t="s">
        <v>275</v>
      </c>
      <c r="AB629" t="s">
        <v>321</v>
      </c>
      <c r="AC629" t="s">
        <v>492</v>
      </c>
      <c r="AD629" s="7" t="s">
        <v>743</v>
      </c>
      <c r="AE629" t="s">
        <v>320</v>
      </c>
      <c r="AF629" t="s">
        <v>320</v>
      </c>
    </row>
    <row r="630" spans="1:33" ht="13.25" customHeight="1" x14ac:dyDescent="0.15">
      <c r="A630" t="s">
        <v>316</v>
      </c>
      <c r="B630" t="s">
        <v>315</v>
      </c>
      <c r="C630" t="s">
        <v>304</v>
      </c>
      <c r="D630" t="s">
        <v>305</v>
      </c>
      <c r="E630" t="s">
        <v>305</v>
      </c>
      <c r="F630" t="s">
        <v>306</v>
      </c>
      <c r="G630" t="s">
        <v>306</v>
      </c>
      <c r="H630" t="s">
        <v>82</v>
      </c>
      <c r="I630" s="5" t="str">
        <f t="shared" si="45"/>
        <v>2019-01-01</v>
      </c>
      <c r="J630" t="s">
        <v>278</v>
      </c>
      <c r="M630" t="s">
        <v>107</v>
      </c>
      <c r="N630">
        <v>9</v>
      </c>
      <c r="O630">
        <v>8</v>
      </c>
      <c r="P630" t="str">
        <f t="shared" si="46"/>
        <v>EF.9</v>
      </c>
      <c r="Q630" t="str">
        <f t="shared" si="47"/>
        <v>EF.9.8</v>
      </c>
      <c r="R630" t="s">
        <v>712</v>
      </c>
      <c r="U630" t="s">
        <v>742</v>
      </c>
      <c r="X630" t="s">
        <v>518</v>
      </c>
      <c r="Y630">
        <v>6</v>
      </c>
      <c r="Z630" s="47" t="s">
        <v>531</v>
      </c>
      <c r="AA630" t="s">
        <v>275</v>
      </c>
      <c r="AB630" t="s">
        <v>321</v>
      </c>
      <c r="AC630" t="s">
        <v>532</v>
      </c>
      <c r="AD630" s="7" t="s">
        <v>742</v>
      </c>
      <c r="AE630" t="s">
        <v>320</v>
      </c>
      <c r="AF630" t="s">
        <v>320</v>
      </c>
      <c r="AG630" s="81"/>
    </row>
    <row r="631" spans="1:33" ht="13.25" customHeight="1" x14ac:dyDescent="0.15">
      <c r="A631" t="s">
        <v>316</v>
      </c>
      <c r="B631" t="s">
        <v>315</v>
      </c>
      <c r="C631" t="s">
        <v>304</v>
      </c>
      <c r="D631" t="s">
        <v>305</v>
      </c>
      <c r="E631" t="s">
        <v>305</v>
      </c>
      <c r="F631" t="s">
        <v>306</v>
      </c>
      <c r="G631" t="s">
        <v>306</v>
      </c>
      <c r="H631" t="s">
        <v>82</v>
      </c>
      <c r="I631" s="5" t="str">
        <f t="shared" si="45"/>
        <v>2019-01-01</v>
      </c>
      <c r="J631" t="s">
        <v>278</v>
      </c>
      <c r="M631" t="s">
        <v>38</v>
      </c>
      <c r="N631">
        <v>1</v>
      </c>
      <c r="O631">
        <v>1</v>
      </c>
      <c r="P631" t="str">
        <f t="shared" si="46"/>
        <v>Em.1</v>
      </c>
      <c r="Q631" t="str">
        <f t="shared" si="47"/>
        <v>Em.1.1</v>
      </c>
      <c r="R631" s="19" t="s">
        <v>787</v>
      </c>
      <c r="S631" s="27">
        <v>64776307</v>
      </c>
      <c r="U631" t="s">
        <v>784</v>
      </c>
      <c r="V631" s="106">
        <f>S631</f>
        <v>64776307</v>
      </c>
      <c r="W631" s="7" t="s">
        <v>39</v>
      </c>
      <c r="X631" t="s">
        <v>317</v>
      </c>
      <c r="AA631" t="s">
        <v>275</v>
      </c>
      <c r="AB631" t="s">
        <v>321</v>
      </c>
      <c r="AC631" s="5" t="s">
        <v>309</v>
      </c>
      <c r="AD631" s="7" t="s">
        <v>786</v>
      </c>
      <c r="AE631" t="s">
        <v>322</v>
      </c>
      <c r="AF631" t="s">
        <v>323</v>
      </c>
      <c r="AG631" s="80"/>
    </row>
    <row r="632" spans="1:33" ht="13.25" customHeight="1" x14ac:dyDescent="0.15">
      <c r="A632" t="s">
        <v>316</v>
      </c>
      <c r="B632" t="s">
        <v>315</v>
      </c>
      <c r="C632" t="s">
        <v>304</v>
      </c>
      <c r="D632" t="s">
        <v>305</v>
      </c>
      <c r="E632" t="s">
        <v>305</v>
      </c>
      <c r="F632" t="s">
        <v>306</v>
      </c>
      <c r="G632" t="s">
        <v>306</v>
      </c>
      <c r="H632" t="s">
        <v>82</v>
      </c>
      <c r="I632" s="5" t="str">
        <f t="shared" si="45"/>
        <v>2019-01-01</v>
      </c>
      <c r="J632" t="s">
        <v>278</v>
      </c>
      <c r="M632" t="s">
        <v>38</v>
      </c>
      <c r="N632">
        <v>13</v>
      </c>
      <c r="O632">
        <v>1</v>
      </c>
      <c r="P632" t="str">
        <f t="shared" si="46"/>
        <v>Em.13</v>
      </c>
      <c r="Q632" t="str">
        <f t="shared" si="47"/>
        <v>Em.13.1</v>
      </c>
      <c r="R632" s="19" t="s">
        <v>793</v>
      </c>
      <c r="S632" s="27">
        <v>5.0957857326478151E-3</v>
      </c>
      <c r="U632" t="s">
        <v>510</v>
      </c>
      <c r="V632" s="97">
        <f>S632</f>
        <v>5.0957857326478151E-3</v>
      </c>
      <c r="W632" t="str">
        <f>U632</f>
        <v>mtCO2e/$</v>
      </c>
      <c r="X632" t="s">
        <v>317</v>
      </c>
      <c r="AA632" t="s">
        <v>275</v>
      </c>
      <c r="AB632" t="s">
        <v>321</v>
      </c>
      <c r="AC632" t="s">
        <v>342</v>
      </c>
      <c r="AD632" s="7" t="s">
        <v>789</v>
      </c>
      <c r="AE632" t="s">
        <v>561</v>
      </c>
      <c r="AF632" t="s">
        <v>562</v>
      </c>
    </row>
    <row r="633" spans="1:33" ht="13.25" customHeight="1" x14ac:dyDescent="0.15">
      <c r="A633" t="s">
        <v>316</v>
      </c>
      <c r="B633" t="s">
        <v>315</v>
      </c>
      <c r="C633" t="s">
        <v>304</v>
      </c>
      <c r="D633" t="s">
        <v>305</v>
      </c>
      <c r="E633" t="s">
        <v>305</v>
      </c>
      <c r="F633" t="s">
        <v>306</v>
      </c>
      <c r="G633" t="s">
        <v>306</v>
      </c>
      <c r="H633" t="s">
        <v>82</v>
      </c>
      <c r="I633" s="5" t="str">
        <f t="shared" si="45"/>
        <v>2019-01-01</v>
      </c>
      <c r="J633" t="s">
        <v>278</v>
      </c>
      <c r="M633" t="s">
        <v>38</v>
      </c>
      <c r="N633">
        <v>13</v>
      </c>
      <c r="O633">
        <v>8</v>
      </c>
      <c r="P633" t="str">
        <f t="shared" si="46"/>
        <v>Em.13</v>
      </c>
      <c r="Q633" t="str">
        <f t="shared" si="47"/>
        <v>Em.13.8</v>
      </c>
      <c r="R633" s="19" t="s">
        <v>794</v>
      </c>
      <c r="S633" s="27">
        <v>0.85699999999999998</v>
      </c>
      <c r="U633" t="s">
        <v>512</v>
      </c>
      <c r="V633" s="97">
        <f>S633</f>
        <v>0.85699999999999998</v>
      </c>
      <c r="W633" t="str">
        <f>U633</f>
        <v>mtCO2e/MWh generated</v>
      </c>
      <c r="X633" t="s">
        <v>317</v>
      </c>
      <c r="AA633" t="s">
        <v>275</v>
      </c>
      <c r="AB633" t="s">
        <v>321</v>
      </c>
      <c r="AC633" t="s">
        <v>342</v>
      </c>
      <c r="AD633" s="7" t="s">
        <v>789</v>
      </c>
      <c r="AE633" t="s">
        <v>561</v>
      </c>
      <c r="AF633" t="s">
        <v>564</v>
      </c>
    </row>
    <row r="634" spans="1:33" ht="13.25" customHeight="1" x14ac:dyDescent="0.15">
      <c r="A634" t="s">
        <v>316</v>
      </c>
      <c r="B634" t="s">
        <v>315</v>
      </c>
      <c r="C634" t="s">
        <v>304</v>
      </c>
      <c r="D634" t="s">
        <v>305</v>
      </c>
      <c r="E634" t="s">
        <v>305</v>
      </c>
      <c r="F634" t="s">
        <v>306</v>
      </c>
      <c r="G634" t="s">
        <v>306</v>
      </c>
      <c r="H634" t="s">
        <v>82</v>
      </c>
      <c r="I634" s="5" t="str">
        <f t="shared" si="45"/>
        <v>2019-01-01</v>
      </c>
      <c r="J634" t="s">
        <v>278</v>
      </c>
      <c r="M634" t="s">
        <v>38</v>
      </c>
      <c r="N634">
        <v>14</v>
      </c>
      <c r="O634">
        <v>7</v>
      </c>
      <c r="P634" t="str">
        <f t="shared" si="46"/>
        <v>Em.14</v>
      </c>
      <c r="Q634" t="str">
        <f t="shared" si="47"/>
        <v>Em.14.7</v>
      </c>
      <c r="R634" s="32" t="s">
        <v>752</v>
      </c>
      <c r="U634" t="s">
        <v>742</v>
      </c>
      <c r="X634" s="47" t="s">
        <v>535</v>
      </c>
      <c r="AA634" t="s">
        <v>275</v>
      </c>
      <c r="AB634" t="s">
        <v>321</v>
      </c>
      <c r="AC634" t="s">
        <v>443</v>
      </c>
      <c r="AD634" s="7" t="s">
        <v>742</v>
      </c>
      <c r="AE634" t="s">
        <v>320</v>
      </c>
      <c r="AF634" t="s">
        <v>320</v>
      </c>
      <c r="AG634" s="27" t="s">
        <v>534</v>
      </c>
    </row>
    <row r="635" spans="1:33" ht="13.25" customHeight="1" x14ac:dyDescent="0.15">
      <c r="A635" t="s">
        <v>316</v>
      </c>
      <c r="B635" t="s">
        <v>315</v>
      </c>
      <c r="C635" t="s">
        <v>304</v>
      </c>
      <c r="D635" t="s">
        <v>305</v>
      </c>
      <c r="E635" t="s">
        <v>305</v>
      </c>
      <c r="F635" t="s">
        <v>306</v>
      </c>
      <c r="G635" t="s">
        <v>306</v>
      </c>
      <c r="H635" t="s">
        <v>82</v>
      </c>
      <c r="I635" s="5" t="str">
        <f t="shared" si="45"/>
        <v>2019-01-01</v>
      </c>
      <c r="J635" t="s">
        <v>278</v>
      </c>
      <c r="M635" t="s">
        <v>38</v>
      </c>
      <c r="N635">
        <v>17</v>
      </c>
      <c r="O635">
        <v>10</v>
      </c>
      <c r="P635" t="str">
        <f t="shared" si="46"/>
        <v>Em.17</v>
      </c>
      <c r="Q635" t="str">
        <f t="shared" si="47"/>
        <v>Em.17.10</v>
      </c>
      <c r="R635" s="19" t="s">
        <v>343</v>
      </c>
      <c r="S635" s="27">
        <v>35747</v>
      </c>
      <c r="U635" t="s">
        <v>789</v>
      </c>
      <c r="V635" s="104">
        <f>S635</f>
        <v>35747</v>
      </c>
      <c r="W635" s="7" t="s">
        <v>784</v>
      </c>
      <c r="X635" t="s">
        <v>317</v>
      </c>
      <c r="AA635" t="s">
        <v>275</v>
      </c>
      <c r="AB635" t="s">
        <v>321</v>
      </c>
      <c r="AC635" t="s">
        <v>342</v>
      </c>
      <c r="AD635" s="7" t="s">
        <v>789</v>
      </c>
      <c r="AE635" t="s">
        <v>320</v>
      </c>
      <c r="AF635" t="s">
        <v>320</v>
      </c>
    </row>
    <row r="636" spans="1:33" ht="13.25" customHeight="1" x14ac:dyDescent="0.15">
      <c r="A636" t="s">
        <v>316</v>
      </c>
      <c r="B636" t="s">
        <v>315</v>
      </c>
      <c r="C636" t="s">
        <v>304</v>
      </c>
      <c r="D636" t="s">
        <v>305</v>
      </c>
      <c r="E636" t="s">
        <v>305</v>
      </c>
      <c r="F636" t="s">
        <v>306</v>
      </c>
      <c r="G636" t="s">
        <v>306</v>
      </c>
      <c r="H636" t="s">
        <v>82</v>
      </c>
      <c r="I636" s="5" t="str">
        <f t="shared" si="45"/>
        <v>2019-01-01</v>
      </c>
      <c r="J636" t="s">
        <v>278</v>
      </c>
      <c r="M636" t="s">
        <v>38</v>
      </c>
      <c r="N636">
        <v>17</v>
      </c>
      <c r="O636">
        <v>11</v>
      </c>
      <c r="P636" t="str">
        <f t="shared" si="46"/>
        <v>Em.17</v>
      </c>
      <c r="Q636" t="str">
        <f t="shared" si="47"/>
        <v>Em.17.11</v>
      </c>
      <c r="R636" t="s">
        <v>737</v>
      </c>
      <c r="U636" t="s">
        <v>789</v>
      </c>
      <c r="AA636" t="s">
        <v>275</v>
      </c>
      <c r="AB636" t="s">
        <v>321</v>
      </c>
      <c r="AC636" t="s">
        <v>353</v>
      </c>
      <c r="AD636" s="7" t="s">
        <v>789</v>
      </c>
      <c r="AE636" t="s">
        <v>320</v>
      </c>
      <c r="AF636" t="s">
        <v>320</v>
      </c>
      <c r="AG636" s="81"/>
    </row>
    <row r="637" spans="1:33" ht="13.25" customHeight="1" x14ac:dyDescent="0.15">
      <c r="A637" t="s">
        <v>316</v>
      </c>
      <c r="B637" t="s">
        <v>315</v>
      </c>
      <c r="C637" t="s">
        <v>304</v>
      </c>
      <c r="D637" t="s">
        <v>305</v>
      </c>
      <c r="E637" t="s">
        <v>305</v>
      </c>
      <c r="F637" t="s">
        <v>306</v>
      </c>
      <c r="G637" t="s">
        <v>306</v>
      </c>
      <c r="H637" t="s">
        <v>82</v>
      </c>
      <c r="I637" s="5" t="str">
        <f t="shared" si="45"/>
        <v>2019-01-01</v>
      </c>
      <c r="J637" t="s">
        <v>278</v>
      </c>
      <c r="M637" t="s">
        <v>38</v>
      </c>
      <c r="N637">
        <v>17</v>
      </c>
      <c r="O637">
        <v>13</v>
      </c>
      <c r="P637" t="str">
        <f t="shared" si="46"/>
        <v>Em.17</v>
      </c>
      <c r="Q637" t="str">
        <f t="shared" si="47"/>
        <v>Em.17.13</v>
      </c>
      <c r="R637" s="19" t="s">
        <v>362</v>
      </c>
      <c r="S637" s="27">
        <v>47385</v>
      </c>
      <c r="U637" t="s">
        <v>789</v>
      </c>
      <c r="V637" s="104">
        <f>S637</f>
        <v>47385</v>
      </c>
      <c r="W637" s="7" t="s">
        <v>784</v>
      </c>
      <c r="X637" t="s">
        <v>317</v>
      </c>
      <c r="AA637" t="s">
        <v>275</v>
      </c>
      <c r="AB637" t="s">
        <v>321</v>
      </c>
      <c r="AC637" t="s">
        <v>361</v>
      </c>
      <c r="AD637" s="7" t="s">
        <v>789</v>
      </c>
      <c r="AE637" t="s">
        <v>320</v>
      </c>
      <c r="AF637" t="s">
        <v>320</v>
      </c>
    </row>
    <row r="638" spans="1:33" ht="13.25" customHeight="1" x14ac:dyDescent="0.15">
      <c r="A638" t="s">
        <v>316</v>
      </c>
      <c r="B638" t="s">
        <v>315</v>
      </c>
      <c r="C638" t="s">
        <v>304</v>
      </c>
      <c r="D638" t="s">
        <v>305</v>
      </c>
      <c r="E638" t="s">
        <v>305</v>
      </c>
      <c r="F638" t="s">
        <v>306</v>
      </c>
      <c r="G638" t="s">
        <v>306</v>
      </c>
      <c r="H638" t="s">
        <v>82</v>
      </c>
      <c r="I638" s="5" t="str">
        <f t="shared" si="45"/>
        <v>2019-01-01</v>
      </c>
      <c r="J638" t="s">
        <v>278</v>
      </c>
      <c r="M638" t="s">
        <v>38</v>
      </c>
      <c r="N638">
        <v>17</v>
      </c>
      <c r="O638">
        <v>14</v>
      </c>
      <c r="P638" t="str">
        <f t="shared" si="46"/>
        <v>Em.17</v>
      </c>
      <c r="Q638" t="str">
        <f t="shared" si="47"/>
        <v>Em.17.14</v>
      </c>
      <c r="R638" t="s">
        <v>693</v>
      </c>
      <c r="S638" s="64"/>
      <c r="U638" t="s">
        <v>789</v>
      </c>
      <c r="AA638" t="s">
        <v>275</v>
      </c>
      <c r="AB638" t="s">
        <v>321</v>
      </c>
      <c r="AC638" t="s">
        <v>467</v>
      </c>
      <c r="AD638" s="7" t="s">
        <v>789</v>
      </c>
      <c r="AE638" t="s">
        <v>320</v>
      </c>
      <c r="AF638" t="s">
        <v>320</v>
      </c>
      <c r="AG638" s="81"/>
    </row>
    <row r="639" spans="1:33" ht="13.25" customHeight="1" x14ac:dyDescent="0.15">
      <c r="A639" t="s">
        <v>316</v>
      </c>
      <c r="B639" t="s">
        <v>315</v>
      </c>
      <c r="C639" t="s">
        <v>304</v>
      </c>
      <c r="D639" t="s">
        <v>305</v>
      </c>
      <c r="E639" t="s">
        <v>305</v>
      </c>
      <c r="F639" t="s">
        <v>306</v>
      </c>
      <c r="G639" t="s">
        <v>306</v>
      </c>
      <c r="H639" t="s">
        <v>82</v>
      </c>
      <c r="I639" s="5" t="str">
        <f t="shared" si="45"/>
        <v>2019-01-01</v>
      </c>
      <c r="J639" t="s">
        <v>278</v>
      </c>
      <c r="M639" t="s">
        <v>38</v>
      </c>
      <c r="N639">
        <v>17</v>
      </c>
      <c r="O639">
        <v>15</v>
      </c>
      <c r="P639" t="str">
        <f t="shared" si="46"/>
        <v>Em.17</v>
      </c>
      <c r="Q639" t="str">
        <f t="shared" si="47"/>
        <v>Em.17.15</v>
      </c>
      <c r="R639" t="s">
        <v>694</v>
      </c>
      <c r="S639" s="64"/>
      <c r="U639" t="s">
        <v>789</v>
      </c>
      <c r="AA639" t="s">
        <v>275</v>
      </c>
      <c r="AB639" t="s">
        <v>321</v>
      </c>
      <c r="AC639" t="s">
        <v>470</v>
      </c>
      <c r="AD639" s="7" t="s">
        <v>789</v>
      </c>
      <c r="AE639" t="s">
        <v>320</v>
      </c>
      <c r="AF639" t="s">
        <v>320</v>
      </c>
      <c r="AG639" s="81"/>
    </row>
    <row r="640" spans="1:33" ht="13.25" customHeight="1" x14ac:dyDescent="0.15">
      <c r="A640" t="s">
        <v>316</v>
      </c>
      <c r="B640" t="s">
        <v>315</v>
      </c>
      <c r="C640" t="s">
        <v>304</v>
      </c>
      <c r="D640" t="s">
        <v>305</v>
      </c>
      <c r="E640" t="s">
        <v>305</v>
      </c>
      <c r="F640" t="s">
        <v>306</v>
      </c>
      <c r="G640" t="s">
        <v>306</v>
      </c>
      <c r="H640" t="s">
        <v>82</v>
      </c>
      <c r="I640" s="5" t="str">
        <f t="shared" si="45"/>
        <v>2019-01-01</v>
      </c>
      <c r="J640" t="s">
        <v>278</v>
      </c>
      <c r="M640" t="s">
        <v>38</v>
      </c>
      <c r="N640">
        <v>17</v>
      </c>
      <c r="O640">
        <v>16</v>
      </c>
      <c r="P640" t="str">
        <f t="shared" si="46"/>
        <v>Em.17</v>
      </c>
      <c r="Q640" t="str">
        <f t="shared" si="47"/>
        <v>Em.17.16</v>
      </c>
      <c r="R640" t="s">
        <v>690</v>
      </c>
      <c r="S640" s="64"/>
      <c r="U640" t="s">
        <v>789</v>
      </c>
      <c r="AA640" t="s">
        <v>275</v>
      </c>
      <c r="AB640" t="s">
        <v>321</v>
      </c>
      <c r="AC640" t="s">
        <v>459</v>
      </c>
      <c r="AD640" s="7" t="s">
        <v>789</v>
      </c>
      <c r="AE640" t="s">
        <v>320</v>
      </c>
      <c r="AF640" t="s">
        <v>320</v>
      </c>
      <c r="AG640" s="81"/>
    </row>
    <row r="641" spans="1:33" ht="13.25" customHeight="1" x14ac:dyDescent="0.15">
      <c r="A641" t="s">
        <v>316</v>
      </c>
      <c r="B641" t="s">
        <v>315</v>
      </c>
      <c r="C641" t="s">
        <v>304</v>
      </c>
      <c r="D641" t="s">
        <v>305</v>
      </c>
      <c r="E641" t="s">
        <v>305</v>
      </c>
      <c r="F641" t="s">
        <v>306</v>
      </c>
      <c r="G641" t="s">
        <v>306</v>
      </c>
      <c r="H641" t="s">
        <v>82</v>
      </c>
      <c r="I641" s="5" t="str">
        <f t="shared" si="45"/>
        <v>2019-01-01</v>
      </c>
      <c r="J641" t="s">
        <v>278</v>
      </c>
      <c r="M641" t="s">
        <v>38</v>
      </c>
      <c r="N641">
        <v>17</v>
      </c>
      <c r="O641">
        <v>17</v>
      </c>
      <c r="P641" t="str">
        <f t="shared" si="46"/>
        <v>Em.17</v>
      </c>
      <c r="Q641" t="str">
        <f t="shared" si="47"/>
        <v>Em.17.17</v>
      </c>
      <c r="R641" t="s">
        <v>692</v>
      </c>
      <c r="S641" s="64"/>
      <c r="U641" t="s">
        <v>789</v>
      </c>
      <c r="AA641" t="s">
        <v>275</v>
      </c>
      <c r="AB641" t="s">
        <v>321</v>
      </c>
      <c r="AC641" t="s">
        <v>465</v>
      </c>
      <c r="AD641" s="7" t="s">
        <v>789</v>
      </c>
      <c r="AE641" t="s">
        <v>320</v>
      </c>
      <c r="AF641" t="s">
        <v>320</v>
      </c>
      <c r="AG641" s="81"/>
    </row>
    <row r="642" spans="1:33" ht="13.25" customHeight="1" x14ac:dyDescent="0.15">
      <c r="A642" t="s">
        <v>316</v>
      </c>
      <c r="B642" t="s">
        <v>315</v>
      </c>
      <c r="C642" t="s">
        <v>304</v>
      </c>
      <c r="D642" t="s">
        <v>305</v>
      </c>
      <c r="E642" t="s">
        <v>305</v>
      </c>
      <c r="F642" t="s">
        <v>306</v>
      </c>
      <c r="G642" t="s">
        <v>306</v>
      </c>
      <c r="H642" t="s">
        <v>82</v>
      </c>
      <c r="I642" s="5" t="str">
        <f t="shared" ref="I642:I705" si="50">_xlfn.CONCAT(SUBSTITUTE(J642,"FY","20"),"-01-01")</f>
        <v>2019-01-01</v>
      </c>
      <c r="J642" t="s">
        <v>278</v>
      </c>
      <c r="M642" t="s">
        <v>38</v>
      </c>
      <c r="N642">
        <v>17</v>
      </c>
      <c r="O642">
        <v>18</v>
      </c>
      <c r="P642" t="str">
        <f t="shared" ref="P642:P705" si="51">_xlfn.CONCAT(M642,".",N642)</f>
        <v>Em.17</v>
      </c>
      <c r="Q642" t="str">
        <f t="shared" ref="Q642:Q705" si="52">_xlfn.CONCAT(M642,".",N642,".",O642)</f>
        <v>Em.17.18</v>
      </c>
      <c r="R642" t="s">
        <v>691</v>
      </c>
      <c r="S642" s="64"/>
      <c r="U642" t="s">
        <v>789</v>
      </c>
      <c r="AA642" t="s">
        <v>275</v>
      </c>
      <c r="AB642" t="s">
        <v>321</v>
      </c>
      <c r="AC642" t="s">
        <v>462</v>
      </c>
      <c r="AD642" s="7" t="s">
        <v>789</v>
      </c>
      <c r="AE642" t="s">
        <v>320</v>
      </c>
      <c r="AF642" t="s">
        <v>320</v>
      </c>
      <c r="AG642" s="81"/>
    </row>
    <row r="643" spans="1:33" ht="13.25" customHeight="1" x14ac:dyDescent="0.15">
      <c r="A643" t="s">
        <v>316</v>
      </c>
      <c r="B643" t="s">
        <v>315</v>
      </c>
      <c r="C643" t="s">
        <v>304</v>
      </c>
      <c r="D643" t="s">
        <v>305</v>
      </c>
      <c r="E643" t="s">
        <v>305</v>
      </c>
      <c r="F643" t="s">
        <v>306</v>
      </c>
      <c r="G643" t="s">
        <v>306</v>
      </c>
      <c r="H643" t="s">
        <v>82</v>
      </c>
      <c r="I643" s="5" t="str">
        <f t="shared" si="50"/>
        <v>2019-01-01</v>
      </c>
      <c r="J643" t="s">
        <v>278</v>
      </c>
      <c r="M643" t="s">
        <v>38</v>
      </c>
      <c r="N643">
        <v>17</v>
      </c>
      <c r="O643">
        <v>6</v>
      </c>
      <c r="P643" t="str">
        <f t="shared" si="51"/>
        <v>Em.17</v>
      </c>
      <c r="Q643" t="str">
        <f t="shared" si="52"/>
        <v>Em.17.6</v>
      </c>
      <c r="R643" t="s">
        <v>755</v>
      </c>
      <c r="U643" s="19" t="s">
        <v>514</v>
      </c>
      <c r="V643" s="105"/>
      <c r="W643" s="19"/>
      <c r="X643" t="s">
        <v>515</v>
      </c>
      <c r="Y643">
        <v>4</v>
      </c>
      <c r="AA643" t="s">
        <v>275</v>
      </c>
      <c r="AB643" t="s">
        <v>321</v>
      </c>
      <c r="AC643" t="s">
        <v>452</v>
      </c>
      <c r="AD643" s="7" t="s">
        <v>789</v>
      </c>
      <c r="AE643" t="s">
        <v>320</v>
      </c>
      <c r="AF643" t="s">
        <v>320</v>
      </c>
      <c r="AG643" s="81"/>
    </row>
    <row r="644" spans="1:33" ht="13.25" customHeight="1" x14ac:dyDescent="0.15">
      <c r="A644" t="s">
        <v>316</v>
      </c>
      <c r="B644" t="s">
        <v>315</v>
      </c>
      <c r="C644" t="s">
        <v>304</v>
      </c>
      <c r="D644" t="s">
        <v>305</v>
      </c>
      <c r="E644" t="s">
        <v>305</v>
      </c>
      <c r="F644" t="s">
        <v>306</v>
      </c>
      <c r="G644" t="s">
        <v>306</v>
      </c>
      <c r="H644" t="s">
        <v>82</v>
      </c>
      <c r="I644" s="5" t="str">
        <f t="shared" si="50"/>
        <v>2019-01-01</v>
      </c>
      <c r="J644" t="s">
        <v>278</v>
      </c>
      <c r="M644" t="s">
        <v>38</v>
      </c>
      <c r="N644">
        <v>17</v>
      </c>
      <c r="O644">
        <v>8</v>
      </c>
      <c r="P644" t="str">
        <f t="shared" si="51"/>
        <v>Em.17</v>
      </c>
      <c r="Q644" t="str">
        <f t="shared" si="52"/>
        <v>Em.17.8</v>
      </c>
      <c r="R644" s="19" t="s">
        <v>513</v>
      </c>
      <c r="S644" s="27">
        <v>140.9</v>
      </c>
      <c r="U644" t="s">
        <v>455</v>
      </c>
      <c r="V644" s="97">
        <f>S644</f>
        <v>140.9</v>
      </c>
      <c r="W644" t="str">
        <f>U644</f>
        <v>kg</v>
      </c>
      <c r="X644" t="s">
        <v>317</v>
      </c>
      <c r="AA644" t="s">
        <v>275</v>
      </c>
      <c r="AB644" t="s">
        <v>321</v>
      </c>
      <c r="AC644" t="s">
        <v>456</v>
      </c>
      <c r="AD644" s="7" t="s">
        <v>789</v>
      </c>
      <c r="AE644" t="s">
        <v>320</v>
      </c>
      <c r="AF644" t="s">
        <v>320</v>
      </c>
    </row>
    <row r="645" spans="1:33" ht="13.25" customHeight="1" x14ac:dyDescent="0.15">
      <c r="A645" t="s">
        <v>316</v>
      </c>
      <c r="B645" t="s">
        <v>315</v>
      </c>
      <c r="C645" t="s">
        <v>304</v>
      </c>
      <c r="D645" t="s">
        <v>305</v>
      </c>
      <c r="E645" t="s">
        <v>305</v>
      </c>
      <c r="F645" t="s">
        <v>306</v>
      </c>
      <c r="G645" t="s">
        <v>306</v>
      </c>
      <c r="H645" t="s">
        <v>82</v>
      </c>
      <c r="I645" s="5" t="str">
        <f t="shared" si="50"/>
        <v>2019-01-01</v>
      </c>
      <c r="J645" t="s">
        <v>278</v>
      </c>
      <c r="M645" t="s">
        <v>38</v>
      </c>
      <c r="N645">
        <v>2</v>
      </c>
      <c r="O645">
        <v>1</v>
      </c>
      <c r="P645" t="str">
        <f t="shared" si="51"/>
        <v>Em.2</v>
      </c>
      <c r="Q645" t="str">
        <f t="shared" si="52"/>
        <v>Em.2.1</v>
      </c>
      <c r="R645" t="s">
        <v>434</v>
      </c>
      <c r="S645" s="64"/>
      <c r="U645" t="s">
        <v>786</v>
      </c>
      <c r="V645" s="106"/>
      <c r="X645" t="s">
        <v>518</v>
      </c>
      <c r="Y645">
        <v>3</v>
      </c>
      <c r="AA645" t="s">
        <v>275</v>
      </c>
      <c r="AB645" t="s">
        <v>321</v>
      </c>
      <c r="AC645" t="s">
        <v>435</v>
      </c>
      <c r="AD645" s="7" t="s">
        <v>786</v>
      </c>
      <c r="AE645" t="s">
        <v>320</v>
      </c>
      <c r="AF645" t="s">
        <v>320</v>
      </c>
      <c r="AG645" s="81"/>
    </row>
    <row r="646" spans="1:33" ht="13.25" customHeight="1" x14ac:dyDescent="0.15">
      <c r="A646" t="s">
        <v>316</v>
      </c>
      <c r="B646" t="s">
        <v>315</v>
      </c>
      <c r="C646" t="s">
        <v>304</v>
      </c>
      <c r="D646" t="s">
        <v>305</v>
      </c>
      <c r="E646" t="s">
        <v>305</v>
      </c>
      <c r="F646" t="s">
        <v>306</v>
      </c>
      <c r="G646" t="s">
        <v>306</v>
      </c>
      <c r="H646" t="s">
        <v>82</v>
      </c>
      <c r="I646" s="5" t="str">
        <f t="shared" si="50"/>
        <v>2019-01-01</v>
      </c>
      <c r="J646" t="s">
        <v>278</v>
      </c>
      <c r="M646" t="s">
        <v>38</v>
      </c>
      <c r="N646">
        <v>2</v>
      </c>
      <c r="O646">
        <v>2</v>
      </c>
      <c r="P646" t="str">
        <f t="shared" si="51"/>
        <v>Em.2</v>
      </c>
      <c r="Q646" t="str">
        <f t="shared" si="52"/>
        <v>Em.2.2</v>
      </c>
      <c r="R646" t="s">
        <v>437</v>
      </c>
      <c r="S646" s="64"/>
      <c r="U646" t="s">
        <v>786</v>
      </c>
      <c r="V646" s="106"/>
      <c r="X646" t="s">
        <v>518</v>
      </c>
      <c r="Y646">
        <v>3</v>
      </c>
      <c r="AA646" t="s">
        <v>275</v>
      </c>
      <c r="AB646" t="s">
        <v>321</v>
      </c>
      <c r="AC646" t="s">
        <v>438</v>
      </c>
      <c r="AD646" s="7" t="s">
        <v>786</v>
      </c>
      <c r="AE646" t="s">
        <v>320</v>
      </c>
      <c r="AF646" t="s">
        <v>320</v>
      </c>
      <c r="AG646" s="82"/>
    </row>
    <row r="647" spans="1:33" ht="13.25" customHeight="1" x14ac:dyDescent="0.15">
      <c r="A647" t="s">
        <v>316</v>
      </c>
      <c r="B647" t="s">
        <v>315</v>
      </c>
      <c r="C647" t="s">
        <v>304</v>
      </c>
      <c r="D647" t="s">
        <v>305</v>
      </c>
      <c r="E647" t="s">
        <v>305</v>
      </c>
      <c r="F647" t="s">
        <v>306</v>
      </c>
      <c r="G647" t="s">
        <v>306</v>
      </c>
      <c r="H647" t="s">
        <v>82</v>
      </c>
      <c r="I647" s="5" t="str">
        <f t="shared" si="50"/>
        <v>2019-01-01</v>
      </c>
      <c r="J647" t="s">
        <v>278</v>
      </c>
      <c r="M647" t="s">
        <v>38</v>
      </c>
      <c r="N647">
        <v>4</v>
      </c>
      <c r="O647">
        <v>12</v>
      </c>
      <c r="P647" t="str">
        <f t="shared" si="51"/>
        <v>Em.4</v>
      </c>
      <c r="Q647" t="str">
        <f t="shared" si="52"/>
        <v>Em.4.12</v>
      </c>
      <c r="R647" s="19" t="s">
        <v>371</v>
      </c>
      <c r="S647" s="27">
        <v>166149</v>
      </c>
      <c r="U647" t="s">
        <v>39</v>
      </c>
      <c r="V647" s="102">
        <f>S647</f>
        <v>166149</v>
      </c>
      <c r="W647" s="26" t="s">
        <v>39</v>
      </c>
      <c r="X647" t="s">
        <v>317</v>
      </c>
      <c r="AA647" t="s">
        <v>275</v>
      </c>
      <c r="AB647" t="s">
        <v>321</v>
      </c>
      <c r="AE647" t="s">
        <v>320</v>
      </c>
      <c r="AF647" t="s">
        <v>320</v>
      </c>
      <c r="AG647" s="80"/>
    </row>
    <row r="648" spans="1:33" ht="13.25" customHeight="1" x14ac:dyDescent="0.15">
      <c r="A648" t="s">
        <v>316</v>
      </c>
      <c r="B648" t="s">
        <v>315</v>
      </c>
      <c r="C648" t="s">
        <v>304</v>
      </c>
      <c r="D648" t="s">
        <v>305</v>
      </c>
      <c r="E648" t="s">
        <v>305</v>
      </c>
      <c r="F648" t="s">
        <v>306</v>
      </c>
      <c r="G648" t="s">
        <v>306</v>
      </c>
      <c r="H648" t="s">
        <v>82</v>
      </c>
      <c r="I648" s="5" t="str">
        <f t="shared" si="50"/>
        <v>2019-01-01</v>
      </c>
      <c r="J648" t="s">
        <v>278</v>
      </c>
      <c r="M648" t="s">
        <v>38</v>
      </c>
      <c r="N648">
        <v>4</v>
      </c>
      <c r="O648">
        <v>7</v>
      </c>
      <c r="P648" t="str">
        <f t="shared" si="51"/>
        <v>Em.4</v>
      </c>
      <c r="Q648" t="str">
        <f t="shared" si="52"/>
        <v>Em.4.7</v>
      </c>
      <c r="R648" s="19" t="s">
        <v>376</v>
      </c>
      <c r="S648" s="27">
        <v>64157262</v>
      </c>
      <c r="U648" t="s">
        <v>784</v>
      </c>
      <c r="V648" s="102">
        <f>S648</f>
        <v>64157262</v>
      </c>
      <c r="W648" s="26" t="s">
        <v>39</v>
      </c>
      <c r="X648" t="s">
        <v>317</v>
      </c>
      <c r="AA648" t="s">
        <v>275</v>
      </c>
      <c r="AB648" t="s">
        <v>321</v>
      </c>
      <c r="AE648" t="s">
        <v>320</v>
      </c>
      <c r="AF648" t="s">
        <v>320</v>
      </c>
      <c r="AG648" s="80"/>
    </row>
    <row r="649" spans="1:33" ht="13.25" customHeight="1" x14ac:dyDescent="0.15">
      <c r="A649" t="s">
        <v>316</v>
      </c>
      <c r="B649" t="s">
        <v>315</v>
      </c>
      <c r="C649" t="s">
        <v>304</v>
      </c>
      <c r="D649" t="s">
        <v>305</v>
      </c>
      <c r="E649" t="s">
        <v>305</v>
      </c>
      <c r="F649" t="s">
        <v>306</v>
      </c>
      <c r="G649" t="s">
        <v>306</v>
      </c>
      <c r="H649" t="s">
        <v>82</v>
      </c>
      <c r="I649" s="5" t="str">
        <f t="shared" si="50"/>
        <v>2019-01-01</v>
      </c>
      <c r="J649" t="s">
        <v>278</v>
      </c>
      <c r="M649" t="s">
        <v>38</v>
      </c>
      <c r="N649">
        <v>4</v>
      </c>
      <c r="O649">
        <v>8</v>
      </c>
      <c r="P649" t="str">
        <f t="shared" si="51"/>
        <v>Em.4</v>
      </c>
      <c r="Q649" t="str">
        <f t="shared" si="52"/>
        <v>Em.4.8</v>
      </c>
      <c r="R649" s="19" t="s">
        <v>377</v>
      </c>
      <c r="S649" s="27">
        <v>190755</v>
      </c>
      <c r="U649" t="s">
        <v>39</v>
      </c>
      <c r="V649" s="102">
        <f>S649</f>
        <v>190755</v>
      </c>
      <c r="W649" s="26" t="s">
        <v>39</v>
      </c>
      <c r="X649" t="s">
        <v>317</v>
      </c>
      <c r="AA649" t="s">
        <v>275</v>
      </c>
      <c r="AB649" t="s">
        <v>321</v>
      </c>
      <c r="AE649" t="s">
        <v>320</v>
      </c>
      <c r="AF649" t="s">
        <v>320</v>
      </c>
      <c r="AG649" s="80"/>
    </row>
    <row r="650" spans="1:33" ht="13.25" customHeight="1" x14ac:dyDescent="0.15">
      <c r="A650" t="s">
        <v>316</v>
      </c>
      <c r="B650" t="s">
        <v>315</v>
      </c>
      <c r="C650" t="s">
        <v>304</v>
      </c>
      <c r="D650" t="s">
        <v>305</v>
      </c>
      <c r="E650" t="s">
        <v>305</v>
      </c>
      <c r="F650" t="s">
        <v>306</v>
      </c>
      <c r="G650" t="s">
        <v>306</v>
      </c>
      <c r="H650" t="s">
        <v>82</v>
      </c>
      <c r="I650" s="5" t="str">
        <f t="shared" si="50"/>
        <v>2019-01-01</v>
      </c>
      <c r="J650" t="s">
        <v>278</v>
      </c>
      <c r="M650" t="s">
        <v>38</v>
      </c>
      <c r="N650">
        <v>4</v>
      </c>
      <c r="O650">
        <v>9</v>
      </c>
      <c r="P650" t="str">
        <f t="shared" si="51"/>
        <v>Em.4</v>
      </c>
      <c r="Q650" t="str">
        <f t="shared" si="52"/>
        <v>Em.4.9</v>
      </c>
      <c r="R650" s="19" t="s">
        <v>378</v>
      </c>
      <c r="S650" s="27">
        <v>262141</v>
      </c>
      <c r="U650" t="s">
        <v>39</v>
      </c>
      <c r="V650" s="102">
        <f>S650</f>
        <v>262141</v>
      </c>
      <c r="W650" s="26" t="s">
        <v>39</v>
      </c>
      <c r="X650" t="s">
        <v>317</v>
      </c>
      <c r="AA650" t="s">
        <v>275</v>
      </c>
      <c r="AB650" t="s">
        <v>321</v>
      </c>
      <c r="AE650" t="s">
        <v>320</v>
      </c>
      <c r="AF650" t="s">
        <v>320</v>
      </c>
      <c r="AG650" s="82"/>
    </row>
    <row r="651" spans="1:33" ht="13.25" customHeight="1" x14ac:dyDescent="0.15">
      <c r="A651" t="s">
        <v>316</v>
      </c>
      <c r="B651" t="s">
        <v>315</v>
      </c>
      <c r="C651" t="s">
        <v>304</v>
      </c>
      <c r="D651" t="s">
        <v>305</v>
      </c>
      <c r="E651" t="s">
        <v>305</v>
      </c>
      <c r="F651" t="s">
        <v>306</v>
      </c>
      <c r="G651" t="s">
        <v>306</v>
      </c>
      <c r="H651" t="s">
        <v>82</v>
      </c>
      <c r="I651" s="5" t="str">
        <f t="shared" si="50"/>
        <v>2019-01-01</v>
      </c>
      <c r="J651" t="s">
        <v>278</v>
      </c>
      <c r="M651" t="s">
        <v>38</v>
      </c>
      <c r="N651">
        <v>5</v>
      </c>
      <c r="O651">
        <v>5</v>
      </c>
      <c r="P651" t="str">
        <f t="shared" si="51"/>
        <v>Em.5</v>
      </c>
      <c r="Q651" t="str">
        <f t="shared" si="52"/>
        <v>Em.5.5</v>
      </c>
      <c r="R651" s="32" t="s">
        <v>440</v>
      </c>
      <c r="S651" s="27">
        <f>1279+1166+1548+727+1032+1683+1204+1549+1568</f>
        <v>11756</v>
      </c>
      <c r="U651" s="19" t="s">
        <v>533</v>
      </c>
      <c r="V651" s="107"/>
      <c r="W651" s="19"/>
      <c r="X651" t="s">
        <v>518</v>
      </c>
      <c r="Y651">
        <v>3</v>
      </c>
      <c r="AA651" t="s">
        <v>275</v>
      </c>
      <c r="AB651" t="s">
        <v>321</v>
      </c>
      <c r="AC651" t="s">
        <v>441</v>
      </c>
      <c r="AD651" s="7" t="s">
        <v>792</v>
      </c>
      <c r="AE651" t="s">
        <v>320</v>
      </c>
      <c r="AF651" t="s">
        <v>320</v>
      </c>
    </row>
    <row r="652" spans="1:33" ht="13.25" customHeight="1" x14ac:dyDescent="0.15">
      <c r="A652" t="s">
        <v>316</v>
      </c>
      <c r="B652" t="s">
        <v>315</v>
      </c>
      <c r="C652" t="s">
        <v>304</v>
      </c>
      <c r="D652" t="s">
        <v>305</v>
      </c>
      <c r="E652" t="s">
        <v>305</v>
      </c>
      <c r="F652" t="s">
        <v>306</v>
      </c>
      <c r="G652" t="s">
        <v>306</v>
      </c>
      <c r="H652" t="s">
        <v>82</v>
      </c>
      <c r="I652" s="5" t="str">
        <f t="shared" si="50"/>
        <v>2019-01-01</v>
      </c>
      <c r="J652" t="s">
        <v>278</v>
      </c>
      <c r="M652" t="s">
        <v>38</v>
      </c>
      <c r="N652">
        <v>7</v>
      </c>
      <c r="O652">
        <v>1</v>
      </c>
      <c r="P652" t="str">
        <f t="shared" si="51"/>
        <v>Em.7</v>
      </c>
      <c r="Q652" t="str">
        <f t="shared" si="52"/>
        <v>Em.7.1</v>
      </c>
      <c r="R652" s="19" t="s">
        <v>379</v>
      </c>
      <c r="S652" s="27">
        <v>14514119</v>
      </c>
      <c r="U652" t="s">
        <v>784</v>
      </c>
      <c r="V652" s="106">
        <f>S652</f>
        <v>14514119</v>
      </c>
      <c r="W652" s="7" t="s">
        <v>39</v>
      </c>
      <c r="X652" t="s">
        <v>317</v>
      </c>
      <c r="AA652" t="s">
        <v>275</v>
      </c>
      <c r="AB652" t="s">
        <v>321</v>
      </c>
      <c r="AE652" t="s">
        <v>381</v>
      </c>
      <c r="AF652" t="s">
        <v>382</v>
      </c>
      <c r="AG652" s="81"/>
    </row>
    <row r="653" spans="1:33" ht="13.25" customHeight="1" x14ac:dyDescent="0.15">
      <c r="A653" t="s">
        <v>316</v>
      </c>
      <c r="B653" t="s">
        <v>315</v>
      </c>
      <c r="C653" t="s">
        <v>304</v>
      </c>
      <c r="D653" t="s">
        <v>305</v>
      </c>
      <c r="E653" t="s">
        <v>305</v>
      </c>
      <c r="F653" t="s">
        <v>306</v>
      </c>
      <c r="G653" t="s">
        <v>306</v>
      </c>
      <c r="H653" t="s">
        <v>82</v>
      </c>
      <c r="I653" s="5" t="str">
        <f t="shared" si="50"/>
        <v>2019-01-01</v>
      </c>
      <c r="J653" t="s">
        <v>278</v>
      </c>
      <c r="M653" t="s">
        <v>38</v>
      </c>
      <c r="N653">
        <v>7</v>
      </c>
      <c r="O653">
        <v>2</v>
      </c>
      <c r="P653" t="str">
        <f t="shared" si="51"/>
        <v>Em.7</v>
      </c>
      <c r="Q653" t="str">
        <f t="shared" si="52"/>
        <v>Em.7.2</v>
      </c>
      <c r="R653" s="19" t="s">
        <v>384</v>
      </c>
      <c r="S653" s="27">
        <v>12724618</v>
      </c>
      <c r="U653" t="s">
        <v>784</v>
      </c>
      <c r="V653" s="106">
        <f>S653</f>
        <v>12724618</v>
      </c>
      <c r="W653" s="7" t="s">
        <v>39</v>
      </c>
      <c r="X653" t="s">
        <v>317</v>
      </c>
      <c r="AA653" t="s">
        <v>275</v>
      </c>
      <c r="AB653" t="s">
        <v>321</v>
      </c>
      <c r="AE653" t="s">
        <v>381</v>
      </c>
      <c r="AF653" t="s">
        <v>385</v>
      </c>
      <c r="AG653" s="81"/>
    </row>
    <row r="654" spans="1:33" ht="13.25" customHeight="1" x14ac:dyDescent="0.15">
      <c r="A654" t="s">
        <v>316</v>
      </c>
      <c r="B654" t="s">
        <v>315</v>
      </c>
      <c r="C654" t="s">
        <v>304</v>
      </c>
      <c r="D654" t="s">
        <v>305</v>
      </c>
      <c r="E654" t="s">
        <v>305</v>
      </c>
      <c r="F654" t="s">
        <v>306</v>
      </c>
      <c r="G654" t="s">
        <v>306</v>
      </c>
      <c r="H654" t="s">
        <v>82</v>
      </c>
      <c r="I654" s="5" t="str">
        <f t="shared" si="50"/>
        <v>2019-01-01</v>
      </c>
      <c r="J654" t="s">
        <v>278</v>
      </c>
      <c r="M654" t="s">
        <v>221</v>
      </c>
      <c r="N654">
        <v>1</v>
      </c>
      <c r="O654">
        <v>1</v>
      </c>
      <c r="P654" t="str">
        <f t="shared" si="51"/>
        <v>WR.1</v>
      </c>
      <c r="Q654" t="str">
        <f t="shared" si="52"/>
        <v>WR.1.1</v>
      </c>
      <c r="R654" s="19" t="s">
        <v>392</v>
      </c>
      <c r="S654" s="63">
        <v>167428676.36759087</v>
      </c>
      <c r="U654" s="19" t="s">
        <v>393</v>
      </c>
      <c r="V654" s="107">
        <f>S654/1000</f>
        <v>167428.67636759087</v>
      </c>
      <c r="W654" s="19" t="s">
        <v>782</v>
      </c>
      <c r="X654" t="s">
        <v>317</v>
      </c>
      <c r="AA654" t="s">
        <v>275</v>
      </c>
      <c r="AB654" t="s">
        <v>321</v>
      </c>
      <c r="AC654" t="s">
        <v>391</v>
      </c>
      <c r="AD654" s="7" t="s">
        <v>733</v>
      </c>
      <c r="AE654" t="s">
        <v>320</v>
      </c>
      <c r="AF654" t="s">
        <v>320</v>
      </c>
      <c r="AG654" s="82"/>
    </row>
    <row r="655" spans="1:33" ht="13.25" customHeight="1" x14ac:dyDescent="0.15">
      <c r="A655" t="s">
        <v>316</v>
      </c>
      <c r="B655" t="s">
        <v>315</v>
      </c>
      <c r="C655" t="s">
        <v>304</v>
      </c>
      <c r="D655" t="s">
        <v>305</v>
      </c>
      <c r="E655" t="s">
        <v>305</v>
      </c>
      <c r="F655" t="s">
        <v>306</v>
      </c>
      <c r="G655" t="s">
        <v>306</v>
      </c>
      <c r="H655" t="s">
        <v>82</v>
      </c>
      <c r="I655" s="5" t="str">
        <f t="shared" si="50"/>
        <v>2019-01-01</v>
      </c>
      <c r="J655" t="s">
        <v>278</v>
      </c>
      <c r="M655" t="s">
        <v>221</v>
      </c>
      <c r="N655">
        <v>1</v>
      </c>
      <c r="O655">
        <v>3</v>
      </c>
      <c r="P655" t="str">
        <f t="shared" si="51"/>
        <v>WR.1</v>
      </c>
      <c r="Q655" t="str">
        <f t="shared" si="52"/>
        <v>WR.1.3</v>
      </c>
      <c r="R655" t="s">
        <v>754</v>
      </c>
      <c r="S655" s="64"/>
      <c r="U655" t="s">
        <v>733</v>
      </c>
      <c r="AA655" t="s">
        <v>275</v>
      </c>
      <c r="AB655" t="s">
        <v>321</v>
      </c>
      <c r="AC655" t="s">
        <v>474</v>
      </c>
      <c r="AD655" s="7" t="s">
        <v>733</v>
      </c>
      <c r="AE655" t="s">
        <v>320</v>
      </c>
      <c r="AF655" t="s">
        <v>320</v>
      </c>
      <c r="AG655" s="82"/>
    </row>
    <row r="656" spans="1:33" ht="13.25" customHeight="1" x14ac:dyDescent="0.15">
      <c r="A656" t="s">
        <v>316</v>
      </c>
      <c r="B656" t="s">
        <v>315</v>
      </c>
      <c r="C656" t="s">
        <v>304</v>
      </c>
      <c r="D656" t="s">
        <v>305</v>
      </c>
      <c r="E656" t="s">
        <v>305</v>
      </c>
      <c r="F656" t="s">
        <v>306</v>
      </c>
      <c r="G656" t="s">
        <v>306</v>
      </c>
      <c r="H656" t="s">
        <v>82</v>
      </c>
      <c r="I656" s="5" t="str">
        <f t="shared" si="50"/>
        <v>2019-01-01</v>
      </c>
      <c r="J656" t="s">
        <v>278</v>
      </c>
      <c r="M656" t="s">
        <v>221</v>
      </c>
      <c r="N656">
        <v>2</v>
      </c>
      <c r="O656">
        <v>1</v>
      </c>
      <c r="P656" t="str">
        <f t="shared" si="51"/>
        <v>WR.2</v>
      </c>
      <c r="Q656" t="str">
        <f t="shared" si="52"/>
        <v>WR.2.1</v>
      </c>
      <c r="R656" s="19" t="s">
        <v>400</v>
      </c>
      <c r="S656" s="63">
        <v>5499327625.1834993</v>
      </c>
      <c r="U656" s="19" t="s">
        <v>393</v>
      </c>
      <c r="V656" s="107">
        <f>S656/1000</f>
        <v>5499327.6251834994</v>
      </c>
      <c r="W656" s="19" t="s">
        <v>782</v>
      </c>
      <c r="X656" t="s">
        <v>317</v>
      </c>
      <c r="AA656" t="s">
        <v>275</v>
      </c>
      <c r="AB656" t="s">
        <v>321</v>
      </c>
      <c r="AC656" t="s">
        <v>399</v>
      </c>
      <c r="AD656" s="7" t="s">
        <v>733</v>
      </c>
      <c r="AE656" t="s">
        <v>320</v>
      </c>
      <c r="AF656" t="s">
        <v>320</v>
      </c>
      <c r="AG656" s="82"/>
    </row>
    <row r="657" spans="1:33" ht="13.25" customHeight="1" x14ac:dyDescent="0.15">
      <c r="A657" t="s">
        <v>316</v>
      </c>
      <c r="B657" t="s">
        <v>315</v>
      </c>
      <c r="C657" t="s">
        <v>304</v>
      </c>
      <c r="D657" t="s">
        <v>305</v>
      </c>
      <c r="E657" t="s">
        <v>305</v>
      </c>
      <c r="F657" t="s">
        <v>306</v>
      </c>
      <c r="G657" t="s">
        <v>306</v>
      </c>
      <c r="H657" t="s">
        <v>82</v>
      </c>
      <c r="I657" s="5" t="str">
        <f t="shared" si="50"/>
        <v>2019-01-01</v>
      </c>
      <c r="J657" t="s">
        <v>278</v>
      </c>
      <c r="M657" t="s">
        <v>221</v>
      </c>
      <c r="N657">
        <v>2</v>
      </c>
      <c r="O657">
        <v>3</v>
      </c>
      <c r="P657" t="str">
        <f t="shared" si="51"/>
        <v>WR.2</v>
      </c>
      <c r="Q657" t="str">
        <f t="shared" si="52"/>
        <v>WR.2.3</v>
      </c>
      <c r="R657" t="s">
        <v>753</v>
      </c>
      <c r="S657" s="64"/>
      <c r="U657" t="s">
        <v>733</v>
      </c>
      <c r="AA657" t="s">
        <v>275</v>
      </c>
      <c r="AB657" t="s">
        <v>321</v>
      </c>
      <c r="AC657" t="s">
        <v>472</v>
      </c>
      <c r="AD657" s="7" t="s">
        <v>733</v>
      </c>
      <c r="AE657" t="s">
        <v>320</v>
      </c>
      <c r="AF657" t="s">
        <v>320</v>
      </c>
      <c r="AG657" s="82"/>
    </row>
    <row r="658" spans="1:33" ht="13.25" customHeight="1" x14ac:dyDescent="0.15">
      <c r="A658" t="s">
        <v>316</v>
      </c>
      <c r="B658" t="s">
        <v>315</v>
      </c>
      <c r="C658" t="s">
        <v>304</v>
      </c>
      <c r="D658" t="s">
        <v>305</v>
      </c>
      <c r="E658" t="s">
        <v>305</v>
      </c>
      <c r="F658" t="s">
        <v>306</v>
      </c>
      <c r="G658" t="s">
        <v>306</v>
      </c>
      <c r="H658" t="s">
        <v>82</v>
      </c>
      <c r="I658" s="5" t="str">
        <f t="shared" si="50"/>
        <v>2019-01-01</v>
      </c>
      <c r="J658" t="s">
        <v>278</v>
      </c>
      <c r="M658" t="s">
        <v>221</v>
      </c>
      <c r="N658">
        <v>3</v>
      </c>
      <c r="O658">
        <v>1</v>
      </c>
      <c r="P658" t="str">
        <f t="shared" si="51"/>
        <v>WR.3</v>
      </c>
      <c r="Q658" t="str">
        <f t="shared" si="52"/>
        <v>WR.3.1</v>
      </c>
      <c r="R658" t="s">
        <v>757</v>
      </c>
      <c r="U658" t="s">
        <v>748</v>
      </c>
      <c r="AA658" t="s">
        <v>275</v>
      </c>
      <c r="AB658" t="s">
        <v>321</v>
      </c>
      <c r="AC658" t="s">
        <v>556</v>
      </c>
      <c r="AD658" s="7" t="s">
        <v>748</v>
      </c>
      <c r="AE658" t="s">
        <v>320</v>
      </c>
      <c r="AF658" t="s">
        <v>320</v>
      </c>
    </row>
    <row r="659" spans="1:33" ht="13.25" customHeight="1" x14ac:dyDescent="0.15">
      <c r="A659" t="s">
        <v>316</v>
      </c>
      <c r="B659" t="s">
        <v>315</v>
      </c>
      <c r="C659" t="s">
        <v>304</v>
      </c>
      <c r="D659" t="s">
        <v>305</v>
      </c>
      <c r="E659" t="s">
        <v>305</v>
      </c>
      <c r="F659" t="s">
        <v>306</v>
      </c>
      <c r="G659" t="s">
        <v>306</v>
      </c>
      <c r="H659" t="s">
        <v>82</v>
      </c>
      <c r="I659" s="5" t="str">
        <f t="shared" si="50"/>
        <v>2019-01-01</v>
      </c>
      <c r="J659" t="s">
        <v>278</v>
      </c>
      <c r="M659" t="s">
        <v>221</v>
      </c>
      <c r="N659">
        <v>3</v>
      </c>
      <c r="O659">
        <v>2</v>
      </c>
      <c r="P659" t="str">
        <f t="shared" si="51"/>
        <v>WR.3</v>
      </c>
      <c r="Q659" t="str">
        <f t="shared" si="52"/>
        <v>WR.3.2</v>
      </c>
      <c r="R659" t="s">
        <v>758</v>
      </c>
      <c r="U659" t="s">
        <v>742</v>
      </c>
      <c r="AA659" t="s">
        <v>275</v>
      </c>
      <c r="AB659" t="s">
        <v>321</v>
      </c>
      <c r="AC659" s="32" t="s">
        <v>558</v>
      </c>
      <c r="AD659" s="7" t="s">
        <v>742</v>
      </c>
      <c r="AE659" t="s">
        <v>320</v>
      </c>
      <c r="AF659" t="s">
        <v>320</v>
      </c>
    </row>
    <row r="660" spans="1:33" ht="13.25" customHeight="1" x14ac:dyDescent="0.2">
      <c r="A660" s="18" t="s">
        <v>265</v>
      </c>
      <c r="B660" s="18" t="s">
        <v>264</v>
      </c>
      <c r="C660" s="18" t="s">
        <v>266</v>
      </c>
      <c r="D660" s="18" t="s">
        <v>267</v>
      </c>
      <c r="E660" s="18" t="s">
        <v>268</v>
      </c>
      <c r="F660" s="18" t="s">
        <v>269</v>
      </c>
      <c r="G660" s="18" t="s">
        <v>269</v>
      </c>
      <c r="H660" s="18" t="s">
        <v>823</v>
      </c>
      <c r="I660" s="5" t="str">
        <f t="shared" si="50"/>
        <v>2019-01-01</v>
      </c>
      <c r="J660" s="22" t="s">
        <v>278</v>
      </c>
      <c r="M660" t="s">
        <v>107</v>
      </c>
      <c r="N660">
        <v>1</v>
      </c>
      <c r="O660">
        <v>1</v>
      </c>
      <c r="P660" t="str">
        <f t="shared" si="51"/>
        <v>EF.1</v>
      </c>
      <c r="Q660" t="str">
        <f t="shared" si="52"/>
        <v>EF.1.1</v>
      </c>
      <c r="R660" s="19" t="s">
        <v>271</v>
      </c>
      <c r="S660" s="27">
        <v>149</v>
      </c>
      <c r="U660" s="21" t="s">
        <v>272</v>
      </c>
      <c r="V660" s="108">
        <f>S660*1000000</f>
        <v>149000000</v>
      </c>
      <c r="W660" s="21" t="s">
        <v>273</v>
      </c>
      <c r="X660" t="s">
        <v>274</v>
      </c>
      <c r="Y660">
        <v>3</v>
      </c>
      <c r="AA660" t="s">
        <v>275</v>
      </c>
      <c r="AB660" t="s">
        <v>276</v>
      </c>
      <c r="AC660" t="s">
        <v>277</v>
      </c>
      <c r="AD660" s="7" t="s">
        <v>732</v>
      </c>
      <c r="AE660" t="s">
        <v>320</v>
      </c>
      <c r="AF660" t="s">
        <v>320</v>
      </c>
    </row>
    <row r="661" spans="1:33" ht="13.25" customHeight="1" x14ac:dyDescent="0.2">
      <c r="A661" s="18" t="s">
        <v>265</v>
      </c>
      <c r="B661" s="18" t="s">
        <v>264</v>
      </c>
      <c r="C661" s="18" t="s">
        <v>266</v>
      </c>
      <c r="D661" s="18" t="s">
        <v>267</v>
      </c>
      <c r="E661" s="18" t="s">
        <v>268</v>
      </c>
      <c r="F661" s="18" t="s">
        <v>269</v>
      </c>
      <c r="G661" s="18" t="s">
        <v>269</v>
      </c>
      <c r="H661" s="18" t="s">
        <v>823</v>
      </c>
      <c r="I661" s="5" t="str">
        <f t="shared" si="50"/>
        <v>2019-01-01</v>
      </c>
      <c r="J661" s="22" t="s">
        <v>278</v>
      </c>
      <c r="M661" t="s">
        <v>107</v>
      </c>
      <c r="N661">
        <v>2</v>
      </c>
      <c r="O661">
        <v>4</v>
      </c>
      <c r="P661" t="str">
        <f t="shared" si="51"/>
        <v>EF.2</v>
      </c>
      <c r="Q661" t="str">
        <f t="shared" si="52"/>
        <v>EF.2.4</v>
      </c>
      <c r="R661" s="19" t="s">
        <v>592</v>
      </c>
      <c r="S661" s="62">
        <v>31</v>
      </c>
      <c r="U661" s="21" t="s">
        <v>272</v>
      </c>
      <c r="V661" s="108">
        <f t="shared" ref="V661:V667" si="53">S661</f>
        <v>31</v>
      </c>
      <c r="W661" s="21" t="str">
        <f>U661</f>
        <v>PJ</v>
      </c>
      <c r="X661" t="s">
        <v>274</v>
      </c>
      <c r="Y661">
        <v>3</v>
      </c>
      <c r="AA661" t="s">
        <v>275</v>
      </c>
      <c r="AB661" t="s">
        <v>276</v>
      </c>
      <c r="AC661" t="s">
        <v>593</v>
      </c>
      <c r="AD661" s="7" t="s">
        <v>732</v>
      </c>
      <c r="AE661" t="s">
        <v>320</v>
      </c>
      <c r="AF661" t="s">
        <v>320</v>
      </c>
    </row>
    <row r="662" spans="1:33" ht="13.25" customHeight="1" x14ac:dyDescent="0.2">
      <c r="A662" s="18" t="s">
        <v>265</v>
      </c>
      <c r="B662" s="18" t="s">
        <v>264</v>
      </c>
      <c r="C662" s="18" t="s">
        <v>266</v>
      </c>
      <c r="D662" s="18" t="s">
        <v>267</v>
      </c>
      <c r="E662" s="18" t="s">
        <v>268</v>
      </c>
      <c r="F662" s="18" t="s">
        <v>269</v>
      </c>
      <c r="G662" s="18" t="s">
        <v>269</v>
      </c>
      <c r="H662" s="18" t="s">
        <v>823</v>
      </c>
      <c r="I662" s="5" t="str">
        <f t="shared" si="50"/>
        <v>2019-01-01</v>
      </c>
      <c r="J662" s="22" t="s">
        <v>278</v>
      </c>
      <c r="M662" t="s">
        <v>107</v>
      </c>
      <c r="N662">
        <v>2</v>
      </c>
      <c r="O662">
        <v>7</v>
      </c>
      <c r="P662" t="str">
        <f t="shared" si="51"/>
        <v>EF.2</v>
      </c>
      <c r="Q662" t="str">
        <f t="shared" si="52"/>
        <v>EF.2.7</v>
      </c>
      <c r="R662" s="19" t="s">
        <v>595</v>
      </c>
      <c r="S662" s="62">
        <v>0.05</v>
      </c>
      <c r="U662" s="21" t="s">
        <v>272</v>
      </c>
      <c r="V662" s="108">
        <f t="shared" si="53"/>
        <v>0.05</v>
      </c>
      <c r="W662" s="21" t="str">
        <f>U662</f>
        <v>PJ</v>
      </c>
      <c r="X662" t="s">
        <v>274</v>
      </c>
      <c r="Y662">
        <v>3</v>
      </c>
      <c r="AA662" t="s">
        <v>275</v>
      </c>
      <c r="AB662" t="s">
        <v>276</v>
      </c>
      <c r="AC662" t="s">
        <v>596</v>
      </c>
      <c r="AD662" s="7" t="s">
        <v>732</v>
      </c>
      <c r="AE662" t="s">
        <v>320</v>
      </c>
      <c r="AF662" t="s">
        <v>320</v>
      </c>
    </row>
    <row r="663" spans="1:33" ht="13.25" customHeight="1" x14ac:dyDescent="0.2">
      <c r="A663" s="18" t="s">
        <v>265</v>
      </c>
      <c r="B663" s="18" t="s">
        <v>264</v>
      </c>
      <c r="C663" s="18" t="s">
        <v>266</v>
      </c>
      <c r="D663" s="18" t="s">
        <v>267</v>
      </c>
      <c r="E663" s="18" t="s">
        <v>268</v>
      </c>
      <c r="F663" s="18" t="s">
        <v>269</v>
      </c>
      <c r="G663" s="18" t="s">
        <v>269</v>
      </c>
      <c r="H663" s="18" t="s">
        <v>823</v>
      </c>
      <c r="I663" s="5" t="str">
        <f t="shared" si="50"/>
        <v>2019-01-01</v>
      </c>
      <c r="J663" s="22" t="s">
        <v>278</v>
      </c>
      <c r="M663" t="s">
        <v>38</v>
      </c>
      <c r="N663">
        <v>1</v>
      </c>
      <c r="O663">
        <v>1</v>
      </c>
      <c r="P663" t="str">
        <f t="shared" si="51"/>
        <v>Em.1</v>
      </c>
      <c r="Q663" t="str">
        <f t="shared" si="52"/>
        <v>Em.1.1</v>
      </c>
      <c r="R663" s="19" t="s">
        <v>330</v>
      </c>
      <c r="S663" s="27">
        <v>9.7200000000000006</v>
      </c>
      <c r="U663" s="21" t="s">
        <v>39</v>
      </c>
      <c r="V663" s="109">
        <f t="shared" si="53"/>
        <v>9.7200000000000006</v>
      </c>
      <c r="W663" s="7" t="s">
        <v>39</v>
      </c>
      <c r="X663" t="s">
        <v>274</v>
      </c>
      <c r="Y663">
        <v>3</v>
      </c>
      <c r="AA663" t="s">
        <v>275</v>
      </c>
      <c r="AB663" t="s">
        <v>276</v>
      </c>
      <c r="AC663" t="s">
        <v>331</v>
      </c>
      <c r="AD663" s="7" t="s">
        <v>786</v>
      </c>
      <c r="AE663" t="s">
        <v>322</v>
      </c>
      <c r="AF663" t="s">
        <v>323</v>
      </c>
    </row>
    <row r="664" spans="1:33" ht="13.25" customHeight="1" x14ac:dyDescent="0.2">
      <c r="A664" s="18" t="s">
        <v>265</v>
      </c>
      <c r="B664" s="18" t="s">
        <v>264</v>
      </c>
      <c r="C664" s="18" t="s">
        <v>266</v>
      </c>
      <c r="D664" s="18" t="s">
        <v>267</v>
      </c>
      <c r="E664" s="18" t="s">
        <v>268</v>
      </c>
      <c r="F664" s="18" t="s">
        <v>269</v>
      </c>
      <c r="G664" s="18" t="s">
        <v>269</v>
      </c>
      <c r="H664" s="18" t="s">
        <v>823</v>
      </c>
      <c r="I664" s="5" t="str">
        <f t="shared" si="50"/>
        <v>2019-01-01</v>
      </c>
      <c r="J664" s="22" t="s">
        <v>278</v>
      </c>
      <c r="M664" t="s">
        <v>221</v>
      </c>
      <c r="N664">
        <v>1</v>
      </c>
      <c r="O664">
        <v>2</v>
      </c>
      <c r="P664" t="str">
        <f t="shared" si="51"/>
        <v>WR.1</v>
      </c>
      <c r="Q664" t="str">
        <f t="shared" si="52"/>
        <v>WR.1.2</v>
      </c>
      <c r="R664" s="19" t="s">
        <v>606</v>
      </c>
      <c r="S664" s="27">
        <v>268620</v>
      </c>
      <c r="U664" s="21" t="s">
        <v>603</v>
      </c>
      <c r="V664" s="101">
        <f t="shared" si="53"/>
        <v>268620</v>
      </c>
      <c r="W664" t="s">
        <v>782</v>
      </c>
      <c r="X664" t="s">
        <v>274</v>
      </c>
      <c r="Y664">
        <v>3</v>
      </c>
      <c r="AA664" t="s">
        <v>275</v>
      </c>
      <c r="AB664" t="s">
        <v>276</v>
      </c>
      <c r="AC664" t="s">
        <v>607</v>
      </c>
      <c r="AD664" s="7" t="s">
        <v>733</v>
      </c>
      <c r="AE664" t="s">
        <v>320</v>
      </c>
      <c r="AF664" t="s">
        <v>320</v>
      </c>
      <c r="AG664" s="82"/>
    </row>
    <row r="665" spans="1:33" ht="13.25" customHeight="1" x14ac:dyDescent="0.2">
      <c r="A665" s="18" t="s">
        <v>265</v>
      </c>
      <c r="B665" s="18" t="s">
        <v>264</v>
      </c>
      <c r="C665" s="18" t="s">
        <v>266</v>
      </c>
      <c r="D665" s="18" t="s">
        <v>267</v>
      </c>
      <c r="E665" s="18" t="s">
        <v>268</v>
      </c>
      <c r="F665" s="18" t="s">
        <v>269</v>
      </c>
      <c r="G665" s="18" t="s">
        <v>269</v>
      </c>
      <c r="H665" s="18" t="s">
        <v>823</v>
      </c>
      <c r="I665" s="5" t="str">
        <f t="shared" si="50"/>
        <v>2019-01-01</v>
      </c>
      <c r="J665" s="22" t="s">
        <v>278</v>
      </c>
      <c r="M665" t="s">
        <v>221</v>
      </c>
      <c r="N665">
        <v>2</v>
      </c>
      <c r="O665">
        <v>2</v>
      </c>
      <c r="P665" t="str">
        <f t="shared" si="51"/>
        <v>WR.2</v>
      </c>
      <c r="Q665" t="str">
        <f t="shared" si="52"/>
        <v>WR.2.2</v>
      </c>
      <c r="R665" s="19" t="s">
        <v>602</v>
      </c>
      <c r="S665" s="27">
        <v>352950</v>
      </c>
      <c r="U665" s="21" t="s">
        <v>603</v>
      </c>
      <c r="V665" s="101">
        <f t="shared" si="53"/>
        <v>352950</v>
      </c>
      <c r="W665" t="s">
        <v>782</v>
      </c>
      <c r="X665" t="s">
        <v>274</v>
      </c>
      <c r="Y665">
        <v>3</v>
      </c>
      <c r="AA665" t="s">
        <v>275</v>
      </c>
      <c r="AB665" t="s">
        <v>276</v>
      </c>
      <c r="AC665" t="s">
        <v>604</v>
      </c>
      <c r="AD665" s="7" t="s">
        <v>733</v>
      </c>
      <c r="AE665" t="s">
        <v>320</v>
      </c>
      <c r="AF665" t="s">
        <v>320</v>
      </c>
      <c r="AG665" s="82"/>
    </row>
    <row r="666" spans="1:33" ht="13.25" customHeight="1" x14ac:dyDescent="0.2">
      <c r="A666" s="18" t="s">
        <v>265</v>
      </c>
      <c r="B666" s="18" t="s">
        <v>264</v>
      </c>
      <c r="C666" s="18" t="s">
        <v>266</v>
      </c>
      <c r="D666" s="18" t="s">
        <v>267</v>
      </c>
      <c r="E666" s="18" t="s">
        <v>268</v>
      </c>
      <c r="F666" s="18" t="s">
        <v>269</v>
      </c>
      <c r="G666" s="18" t="s">
        <v>269</v>
      </c>
      <c r="H666" s="18" t="s">
        <v>823</v>
      </c>
      <c r="I666" s="5" t="str">
        <f t="shared" si="50"/>
        <v>2019-01-01</v>
      </c>
      <c r="J666" s="22" t="s">
        <v>278</v>
      </c>
      <c r="M666" t="s">
        <v>221</v>
      </c>
      <c r="N666">
        <v>2</v>
      </c>
      <c r="O666">
        <v>4</v>
      </c>
      <c r="P666" t="str">
        <f t="shared" si="51"/>
        <v>WR.2</v>
      </c>
      <c r="Q666" t="str">
        <f t="shared" si="52"/>
        <v>WR.2.4</v>
      </c>
      <c r="R666" t="s">
        <v>726</v>
      </c>
      <c r="S666" s="62">
        <v>0</v>
      </c>
      <c r="U666" s="21" t="s">
        <v>448</v>
      </c>
      <c r="V666" s="97">
        <f t="shared" si="53"/>
        <v>0</v>
      </c>
      <c r="W666" t="s">
        <v>448</v>
      </c>
      <c r="X666" t="s">
        <v>274</v>
      </c>
      <c r="Y666">
        <v>3</v>
      </c>
      <c r="AA666" t="s">
        <v>275</v>
      </c>
      <c r="AB666" t="s">
        <v>276</v>
      </c>
      <c r="AC666" t="s">
        <v>609</v>
      </c>
      <c r="AD666" s="7" t="s">
        <v>733</v>
      </c>
      <c r="AE666" t="s">
        <v>320</v>
      </c>
      <c r="AF666" t="s">
        <v>320</v>
      </c>
    </row>
    <row r="667" spans="1:33" ht="13.25" customHeight="1" x14ac:dyDescent="0.2">
      <c r="A667" s="18" t="s">
        <v>265</v>
      </c>
      <c r="B667" s="18" t="s">
        <v>264</v>
      </c>
      <c r="C667" s="18" t="s">
        <v>266</v>
      </c>
      <c r="D667" s="18" t="s">
        <v>267</v>
      </c>
      <c r="E667" s="18" t="s">
        <v>268</v>
      </c>
      <c r="F667" s="18" t="s">
        <v>269</v>
      </c>
      <c r="G667" s="18" t="s">
        <v>269</v>
      </c>
      <c r="H667" s="18" t="s">
        <v>823</v>
      </c>
      <c r="I667" s="5" t="str">
        <f t="shared" si="50"/>
        <v>2019-01-01</v>
      </c>
      <c r="J667" s="22" t="s">
        <v>278</v>
      </c>
      <c r="M667" t="s">
        <v>221</v>
      </c>
      <c r="N667">
        <v>2</v>
      </c>
      <c r="O667">
        <v>5</v>
      </c>
      <c r="P667" t="str">
        <f t="shared" si="51"/>
        <v>WR.2</v>
      </c>
      <c r="Q667" t="str">
        <f t="shared" si="52"/>
        <v>WR.2.5</v>
      </c>
      <c r="R667" t="s">
        <v>762</v>
      </c>
      <c r="S667" s="62">
        <v>0</v>
      </c>
      <c r="U667" s="21" t="s">
        <v>448</v>
      </c>
      <c r="V667" s="97">
        <f t="shared" si="53"/>
        <v>0</v>
      </c>
      <c r="W667" t="s">
        <v>448</v>
      </c>
      <c r="X667" t="s">
        <v>274</v>
      </c>
      <c r="Y667">
        <v>3</v>
      </c>
      <c r="AA667" t="s">
        <v>275</v>
      </c>
      <c r="AB667" t="s">
        <v>276</v>
      </c>
      <c r="AC667" t="s">
        <v>611</v>
      </c>
      <c r="AD667" s="7" t="s">
        <v>733</v>
      </c>
      <c r="AE667" t="s">
        <v>320</v>
      </c>
      <c r="AF667" t="s">
        <v>320</v>
      </c>
    </row>
    <row r="668" spans="1:33" ht="13.25" customHeight="1" x14ac:dyDescent="0.2">
      <c r="A668" s="18" t="s">
        <v>284</v>
      </c>
      <c r="B668" s="18" t="s">
        <v>283</v>
      </c>
      <c r="C668" s="18" t="s">
        <v>285</v>
      </c>
      <c r="D668" s="18" t="s">
        <v>286</v>
      </c>
      <c r="E668" s="18" t="s">
        <v>287</v>
      </c>
      <c r="F668" s="18" t="s">
        <v>288</v>
      </c>
      <c r="G668" s="18" t="s">
        <v>289</v>
      </c>
      <c r="H668" s="18" t="s">
        <v>824</v>
      </c>
      <c r="I668" s="5" t="str">
        <f t="shared" si="50"/>
        <v>2019-01-01</v>
      </c>
      <c r="J668" t="s">
        <v>278</v>
      </c>
      <c r="M668" t="s">
        <v>107</v>
      </c>
      <c r="N668">
        <v>1</v>
      </c>
      <c r="O668">
        <v>1</v>
      </c>
      <c r="P668" t="str">
        <f t="shared" si="51"/>
        <v>EF.1</v>
      </c>
      <c r="Q668" t="str">
        <f t="shared" si="52"/>
        <v>EF.1.1</v>
      </c>
      <c r="R668" t="s">
        <v>668</v>
      </c>
      <c r="S668" s="27">
        <v>59182</v>
      </c>
      <c r="U668" s="21" t="s">
        <v>290</v>
      </c>
      <c r="V668" s="108">
        <f>S668*1000</f>
        <v>59182000</v>
      </c>
      <c r="W668" s="21" t="s">
        <v>273</v>
      </c>
      <c r="X668" t="s">
        <v>291</v>
      </c>
      <c r="Y668">
        <v>209</v>
      </c>
      <c r="AA668" t="s">
        <v>275</v>
      </c>
      <c r="AB668" t="s">
        <v>292</v>
      </c>
      <c r="AC668" t="s">
        <v>293</v>
      </c>
      <c r="AD668" s="7" t="s">
        <v>732</v>
      </c>
      <c r="AE668" t="s">
        <v>320</v>
      </c>
      <c r="AF668" t="s">
        <v>320</v>
      </c>
      <c r="AG668" s="82"/>
    </row>
    <row r="669" spans="1:33" ht="13.25" customHeight="1" x14ac:dyDescent="0.2">
      <c r="A669" s="18" t="s">
        <v>284</v>
      </c>
      <c r="B669" s="18" t="s">
        <v>283</v>
      </c>
      <c r="C669" s="18" t="s">
        <v>285</v>
      </c>
      <c r="D669" s="18" t="s">
        <v>286</v>
      </c>
      <c r="E669" s="18" t="s">
        <v>287</v>
      </c>
      <c r="F669" s="18" t="s">
        <v>288</v>
      </c>
      <c r="G669" s="18" t="s">
        <v>289</v>
      </c>
      <c r="H669" s="18" t="s">
        <v>824</v>
      </c>
      <c r="I669" s="5" t="str">
        <f t="shared" si="50"/>
        <v>2019-01-01</v>
      </c>
      <c r="J669" t="s">
        <v>278</v>
      </c>
      <c r="M669" t="s">
        <v>107</v>
      </c>
      <c r="N669">
        <v>2</v>
      </c>
      <c r="O669">
        <v>1</v>
      </c>
      <c r="P669" t="str">
        <f t="shared" si="51"/>
        <v>EF.2</v>
      </c>
      <c r="Q669" t="str">
        <f t="shared" si="52"/>
        <v>EF.2.1</v>
      </c>
      <c r="R669" t="s">
        <v>767</v>
      </c>
      <c r="S669" s="62"/>
      <c r="U669" s="21"/>
      <c r="V669" s="108"/>
      <c r="W669" s="21"/>
      <c r="AA669" t="s">
        <v>275</v>
      </c>
      <c r="AB669" t="s">
        <v>292</v>
      </c>
      <c r="AC669" t="s">
        <v>618</v>
      </c>
      <c r="AD669" s="7" t="s">
        <v>732</v>
      </c>
      <c r="AE669" t="s">
        <v>320</v>
      </c>
      <c r="AF669" t="s">
        <v>320</v>
      </c>
      <c r="AG669" s="80"/>
    </row>
    <row r="670" spans="1:33" ht="13.25" customHeight="1" x14ac:dyDescent="0.2">
      <c r="A670" s="18" t="s">
        <v>284</v>
      </c>
      <c r="B670" s="18" t="s">
        <v>283</v>
      </c>
      <c r="C670" s="18" t="s">
        <v>285</v>
      </c>
      <c r="D670" s="18" t="s">
        <v>286</v>
      </c>
      <c r="E670" s="18" t="s">
        <v>287</v>
      </c>
      <c r="F670" s="18" t="s">
        <v>288</v>
      </c>
      <c r="G670" s="18" t="s">
        <v>289</v>
      </c>
      <c r="H670" s="18" t="s">
        <v>824</v>
      </c>
      <c r="I670" s="5" t="str">
        <f t="shared" si="50"/>
        <v>2019-01-01</v>
      </c>
      <c r="J670" t="s">
        <v>278</v>
      </c>
      <c r="M670" t="s">
        <v>107</v>
      </c>
      <c r="N670">
        <v>2</v>
      </c>
      <c r="O670">
        <v>4</v>
      </c>
      <c r="P670" t="str">
        <f t="shared" si="51"/>
        <v>EF.2</v>
      </c>
      <c r="Q670" t="str">
        <f t="shared" si="52"/>
        <v>EF.2.4</v>
      </c>
      <c r="R670" t="s">
        <v>766</v>
      </c>
      <c r="S670" s="62"/>
      <c r="U670" s="21"/>
      <c r="V670" s="108"/>
      <c r="W670" s="21"/>
      <c r="AA670" t="s">
        <v>275</v>
      </c>
      <c r="AB670" t="s">
        <v>292</v>
      </c>
      <c r="AC670" t="s">
        <v>616</v>
      </c>
      <c r="AD670" s="7" t="s">
        <v>732</v>
      </c>
      <c r="AE670" t="s">
        <v>320</v>
      </c>
      <c r="AF670" t="s">
        <v>320</v>
      </c>
      <c r="AG670" s="81"/>
    </row>
    <row r="671" spans="1:33" ht="13.25" customHeight="1" x14ac:dyDescent="0.2">
      <c r="A671" s="18" t="s">
        <v>284</v>
      </c>
      <c r="B671" s="18" t="s">
        <v>283</v>
      </c>
      <c r="C671" s="18" t="s">
        <v>285</v>
      </c>
      <c r="D671" s="18" t="s">
        <v>286</v>
      </c>
      <c r="E671" s="18" t="s">
        <v>287</v>
      </c>
      <c r="F671" s="18" t="s">
        <v>288</v>
      </c>
      <c r="G671" s="18" t="s">
        <v>289</v>
      </c>
      <c r="H671" s="18" t="s">
        <v>824</v>
      </c>
      <c r="I671" s="5" t="str">
        <f t="shared" si="50"/>
        <v>2019-01-01</v>
      </c>
      <c r="J671" t="s">
        <v>278</v>
      </c>
      <c r="M671" t="s">
        <v>107</v>
      </c>
      <c r="N671">
        <v>2</v>
      </c>
      <c r="O671">
        <v>7</v>
      </c>
      <c r="P671" t="str">
        <f t="shared" si="51"/>
        <v>EF.2</v>
      </c>
      <c r="Q671" t="str">
        <f t="shared" si="52"/>
        <v>EF.2.7</v>
      </c>
      <c r="R671" t="s">
        <v>768</v>
      </c>
      <c r="S671" s="62"/>
      <c r="U671" s="21"/>
      <c r="V671" s="108"/>
      <c r="W671" s="21"/>
      <c r="AA671" t="s">
        <v>275</v>
      </c>
      <c r="AB671" t="s">
        <v>292</v>
      </c>
      <c r="AC671" t="s">
        <v>619</v>
      </c>
      <c r="AD671" s="7" t="s">
        <v>732</v>
      </c>
      <c r="AE671" t="s">
        <v>320</v>
      </c>
      <c r="AF671" t="s">
        <v>320</v>
      </c>
      <c r="AG671" s="81"/>
    </row>
    <row r="672" spans="1:33" ht="13.25" customHeight="1" x14ac:dyDescent="0.2">
      <c r="A672" s="18" t="s">
        <v>284</v>
      </c>
      <c r="B672" s="18" t="s">
        <v>283</v>
      </c>
      <c r="C672" s="18" t="s">
        <v>285</v>
      </c>
      <c r="D672" s="18" t="s">
        <v>286</v>
      </c>
      <c r="E672" s="18" t="s">
        <v>287</v>
      </c>
      <c r="F672" s="18" t="s">
        <v>288</v>
      </c>
      <c r="G672" s="18" t="s">
        <v>289</v>
      </c>
      <c r="H672" s="18" t="s">
        <v>824</v>
      </c>
      <c r="I672" s="5" t="str">
        <f t="shared" si="50"/>
        <v>2019-01-01</v>
      </c>
      <c r="J672" t="s">
        <v>278</v>
      </c>
      <c r="M672" t="s">
        <v>38</v>
      </c>
      <c r="N672">
        <v>1</v>
      </c>
      <c r="O672">
        <v>1</v>
      </c>
      <c r="P672" t="str">
        <f t="shared" si="51"/>
        <v>Em.1</v>
      </c>
      <c r="Q672" t="str">
        <f t="shared" si="52"/>
        <v>Em.1.1</v>
      </c>
      <c r="R672" t="s">
        <v>307</v>
      </c>
      <c r="S672" s="27">
        <v>39</v>
      </c>
      <c r="U672" s="21" t="s">
        <v>800</v>
      </c>
      <c r="V672" s="109">
        <f>S672*1000000</f>
        <v>39000000</v>
      </c>
      <c r="W672" s="7" t="s">
        <v>39</v>
      </c>
      <c r="X672" t="s">
        <v>291</v>
      </c>
      <c r="Y672">
        <v>209</v>
      </c>
      <c r="AA672" t="s">
        <v>275</v>
      </c>
      <c r="AB672" t="s">
        <v>292</v>
      </c>
      <c r="AC672" t="s">
        <v>335</v>
      </c>
      <c r="AD672" s="7" t="s">
        <v>786</v>
      </c>
      <c r="AE672" t="s">
        <v>322</v>
      </c>
      <c r="AF672" t="s">
        <v>323</v>
      </c>
    </row>
    <row r="673" spans="1:33" ht="13.25" customHeight="1" x14ac:dyDescent="0.2">
      <c r="A673" s="18" t="s">
        <v>284</v>
      </c>
      <c r="B673" s="18" t="s">
        <v>283</v>
      </c>
      <c r="C673" s="18" t="s">
        <v>285</v>
      </c>
      <c r="D673" s="18" t="s">
        <v>286</v>
      </c>
      <c r="E673" s="18" t="s">
        <v>287</v>
      </c>
      <c r="F673" s="18" t="s">
        <v>288</v>
      </c>
      <c r="G673" s="18" t="s">
        <v>289</v>
      </c>
      <c r="H673" s="18" t="s">
        <v>824</v>
      </c>
      <c r="I673" s="5" t="str">
        <f t="shared" si="50"/>
        <v>2019-01-01</v>
      </c>
      <c r="J673" t="s">
        <v>278</v>
      </c>
      <c r="M673" t="s">
        <v>38</v>
      </c>
      <c r="N673">
        <v>17</v>
      </c>
      <c r="O673">
        <v>10</v>
      </c>
      <c r="P673" t="str">
        <f t="shared" si="51"/>
        <v>Em.17</v>
      </c>
      <c r="Q673" t="str">
        <f t="shared" si="52"/>
        <v>Em.17.10</v>
      </c>
      <c r="R673" t="s">
        <v>736</v>
      </c>
      <c r="S673" s="27">
        <v>49415</v>
      </c>
      <c r="U673" s="21" t="s">
        <v>350</v>
      </c>
      <c r="V673" s="104">
        <f>S673*1000</f>
        <v>49415000</v>
      </c>
      <c r="W673" s="7" t="s">
        <v>784</v>
      </c>
      <c r="X673" t="s">
        <v>291</v>
      </c>
      <c r="Y673">
        <v>210</v>
      </c>
      <c r="AA673" t="s">
        <v>275</v>
      </c>
      <c r="AB673" t="s">
        <v>292</v>
      </c>
      <c r="AC673" t="s">
        <v>351</v>
      </c>
      <c r="AD673" s="7" t="s">
        <v>788</v>
      </c>
      <c r="AE673" t="s">
        <v>320</v>
      </c>
      <c r="AF673" t="s">
        <v>320</v>
      </c>
      <c r="AG673" s="82"/>
    </row>
    <row r="674" spans="1:33" ht="13.25" customHeight="1" x14ac:dyDescent="0.2">
      <c r="A674" s="18" t="s">
        <v>284</v>
      </c>
      <c r="B674" s="18" t="s">
        <v>283</v>
      </c>
      <c r="C674" s="18" t="s">
        <v>285</v>
      </c>
      <c r="D674" s="18" t="s">
        <v>286</v>
      </c>
      <c r="E674" s="18" t="s">
        <v>287</v>
      </c>
      <c r="F674" s="18" t="s">
        <v>288</v>
      </c>
      <c r="G674" s="18" t="s">
        <v>289</v>
      </c>
      <c r="H674" s="18" t="s">
        <v>824</v>
      </c>
      <c r="I674" s="5" t="str">
        <f t="shared" si="50"/>
        <v>2019-01-01</v>
      </c>
      <c r="J674" t="s">
        <v>278</v>
      </c>
      <c r="M674" t="s">
        <v>38</v>
      </c>
      <c r="N674">
        <v>17</v>
      </c>
      <c r="O674">
        <v>11</v>
      </c>
      <c r="P674" t="str">
        <f t="shared" si="51"/>
        <v>Em.17</v>
      </c>
      <c r="Q674" t="str">
        <f t="shared" si="52"/>
        <v>Em.17.11</v>
      </c>
      <c r="R674" t="s">
        <v>738</v>
      </c>
      <c r="S674" s="27">
        <v>1553</v>
      </c>
      <c r="U674" s="21" t="s">
        <v>350</v>
      </c>
      <c r="V674" s="104">
        <f>S674*1000</f>
        <v>1553000</v>
      </c>
      <c r="W674" s="7" t="s">
        <v>784</v>
      </c>
      <c r="X674" t="s">
        <v>291</v>
      </c>
      <c r="Y674">
        <v>210</v>
      </c>
      <c r="AA674" t="s">
        <v>275</v>
      </c>
      <c r="AB674" t="s">
        <v>292</v>
      </c>
      <c r="AC674" t="s">
        <v>359</v>
      </c>
      <c r="AD674" s="7" t="s">
        <v>788</v>
      </c>
      <c r="AE674" t="s">
        <v>320</v>
      </c>
      <c r="AF674" t="s">
        <v>320</v>
      </c>
    </row>
    <row r="675" spans="1:33" ht="13.25" customHeight="1" x14ac:dyDescent="0.2">
      <c r="A675" s="18" t="s">
        <v>284</v>
      </c>
      <c r="B675" s="18" t="s">
        <v>283</v>
      </c>
      <c r="C675" s="18" t="s">
        <v>285</v>
      </c>
      <c r="D675" s="18" t="s">
        <v>286</v>
      </c>
      <c r="E675" s="18" t="s">
        <v>287</v>
      </c>
      <c r="F675" s="18" t="s">
        <v>288</v>
      </c>
      <c r="G675" s="18" t="s">
        <v>289</v>
      </c>
      <c r="H675" s="18" t="s">
        <v>824</v>
      </c>
      <c r="I675" s="5" t="str">
        <f t="shared" si="50"/>
        <v>2019-01-01</v>
      </c>
      <c r="J675" t="s">
        <v>278</v>
      </c>
      <c r="M675" t="s">
        <v>38</v>
      </c>
      <c r="N675">
        <v>17</v>
      </c>
      <c r="O675">
        <v>13</v>
      </c>
      <c r="P675" t="str">
        <f t="shared" si="51"/>
        <v>Em.17</v>
      </c>
      <c r="Q675" t="str">
        <f t="shared" si="52"/>
        <v>Em.17.13</v>
      </c>
      <c r="R675" t="s">
        <v>740</v>
      </c>
      <c r="S675" s="27">
        <v>12047</v>
      </c>
      <c r="U675" s="21" t="s">
        <v>350</v>
      </c>
      <c r="V675" s="104">
        <f>S675*1000</f>
        <v>12047000</v>
      </c>
      <c r="W675" s="7" t="s">
        <v>784</v>
      </c>
      <c r="X675" t="s">
        <v>291</v>
      </c>
      <c r="Y675">
        <v>210</v>
      </c>
      <c r="AA675" t="s">
        <v>275</v>
      </c>
      <c r="AB675" t="s">
        <v>292</v>
      </c>
      <c r="AC675" t="s">
        <v>366</v>
      </c>
      <c r="AD675" s="7" t="s">
        <v>788</v>
      </c>
      <c r="AE675" t="s">
        <v>320</v>
      </c>
      <c r="AF675" t="s">
        <v>320</v>
      </c>
    </row>
    <row r="676" spans="1:33" ht="13.25" customHeight="1" x14ac:dyDescent="0.2">
      <c r="A676" s="18" t="s">
        <v>284</v>
      </c>
      <c r="B676" s="18" t="s">
        <v>283</v>
      </c>
      <c r="C676" s="18" t="s">
        <v>285</v>
      </c>
      <c r="D676" s="18" t="s">
        <v>286</v>
      </c>
      <c r="E676" s="18" t="s">
        <v>287</v>
      </c>
      <c r="F676" s="18" t="s">
        <v>288</v>
      </c>
      <c r="G676" s="18" t="s">
        <v>289</v>
      </c>
      <c r="H676" s="18" t="s">
        <v>824</v>
      </c>
      <c r="I676" s="5" t="str">
        <f t="shared" si="50"/>
        <v>2019-01-01</v>
      </c>
      <c r="J676" t="s">
        <v>278</v>
      </c>
      <c r="M676" t="s">
        <v>38</v>
      </c>
      <c r="N676">
        <v>2</v>
      </c>
      <c r="O676">
        <v>1</v>
      </c>
      <c r="P676" t="str">
        <f t="shared" si="51"/>
        <v>Em.2</v>
      </c>
      <c r="Q676" t="str">
        <f t="shared" si="52"/>
        <v>Em.2.1</v>
      </c>
      <c r="R676" t="s">
        <v>769</v>
      </c>
      <c r="S676" s="62"/>
      <c r="U676" s="21"/>
      <c r="V676" s="109"/>
      <c r="W676" s="21"/>
      <c r="AA676" t="s">
        <v>275</v>
      </c>
      <c r="AB676" t="s">
        <v>292</v>
      </c>
      <c r="AC676" t="s">
        <v>620</v>
      </c>
      <c r="AD676" s="7" t="s">
        <v>786</v>
      </c>
      <c r="AE676" t="s">
        <v>320</v>
      </c>
      <c r="AF676" t="s">
        <v>320</v>
      </c>
      <c r="AG676" s="82"/>
    </row>
    <row r="677" spans="1:33" ht="13.25" customHeight="1" x14ac:dyDescent="0.2">
      <c r="A677" s="18" t="s">
        <v>284</v>
      </c>
      <c r="B677" s="18" t="s">
        <v>283</v>
      </c>
      <c r="C677" s="18" t="s">
        <v>285</v>
      </c>
      <c r="D677" s="18" t="s">
        <v>286</v>
      </c>
      <c r="E677" s="18" t="s">
        <v>287</v>
      </c>
      <c r="F677" s="18" t="s">
        <v>288</v>
      </c>
      <c r="G677" s="18" t="s">
        <v>289</v>
      </c>
      <c r="H677" s="18" t="s">
        <v>824</v>
      </c>
      <c r="I677" s="5" t="str">
        <f t="shared" si="50"/>
        <v>2019-01-01</v>
      </c>
      <c r="J677" t="s">
        <v>278</v>
      </c>
      <c r="M677" t="s">
        <v>38</v>
      </c>
      <c r="N677">
        <v>6</v>
      </c>
      <c r="O677">
        <v>1</v>
      </c>
      <c r="P677" t="str">
        <f t="shared" si="51"/>
        <v>Em.6</v>
      </c>
      <c r="Q677" t="str">
        <f t="shared" si="52"/>
        <v>Em.6.1</v>
      </c>
      <c r="R677" t="s">
        <v>752</v>
      </c>
      <c r="S677" s="61"/>
      <c r="U677" s="21" t="s">
        <v>539</v>
      </c>
      <c r="V677" s="109"/>
      <c r="W677" s="21"/>
      <c r="X677" t="s">
        <v>291</v>
      </c>
      <c r="Y677">
        <v>75</v>
      </c>
      <c r="AA677" t="s">
        <v>275</v>
      </c>
      <c r="AB677" t="s">
        <v>292</v>
      </c>
      <c r="AC677" t="s">
        <v>623</v>
      </c>
      <c r="AD677" s="7" t="s">
        <v>742</v>
      </c>
      <c r="AE677" t="s">
        <v>320</v>
      </c>
      <c r="AF677" t="s">
        <v>320</v>
      </c>
      <c r="AG677" s="61" t="s">
        <v>622</v>
      </c>
    </row>
    <row r="678" spans="1:33" ht="13.25" customHeight="1" x14ac:dyDescent="0.2">
      <c r="A678" s="18" t="s">
        <v>284</v>
      </c>
      <c r="B678" s="18" t="s">
        <v>283</v>
      </c>
      <c r="C678" s="18" t="s">
        <v>285</v>
      </c>
      <c r="D678" s="18" t="s">
        <v>286</v>
      </c>
      <c r="E678" s="18" t="s">
        <v>287</v>
      </c>
      <c r="F678" s="18" t="s">
        <v>288</v>
      </c>
      <c r="G678" s="18" t="s">
        <v>289</v>
      </c>
      <c r="H678" s="18" t="s">
        <v>824</v>
      </c>
      <c r="I678" s="5" t="str">
        <f t="shared" si="50"/>
        <v>2019-01-01</v>
      </c>
      <c r="J678" t="s">
        <v>278</v>
      </c>
      <c r="M678" t="s">
        <v>717</v>
      </c>
      <c r="N678">
        <v>0</v>
      </c>
      <c r="O678">
        <v>0</v>
      </c>
      <c r="P678" t="str">
        <f t="shared" si="51"/>
        <v>Po.0</v>
      </c>
      <c r="Q678" t="str">
        <f t="shared" si="52"/>
        <v>Po.0.0</v>
      </c>
      <c r="R678" t="s">
        <v>770</v>
      </c>
      <c r="S678" s="62"/>
      <c r="U678" s="21"/>
      <c r="V678" s="108"/>
      <c r="W678" s="21"/>
      <c r="AA678" t="s">
        <v>275</v>
      </c>
      <c r="AB678" t="s">
        <v>292</v>
      </c>
      <c r="AC678" t="s">
        <v>625</v>
      </c>
      <c r="AD678" s="7" t="s">
        <v>750</v>
      </c>
      <c r="AE678" t="e">
        <v>#N/A</v>
      </c>
      <c r="AF678" t="e">
        <v>#N/A</v>
      </c>
      <c r="AG678" s="81"/>
    </row>
    <row r="679" spans="1:33" ht="13.25" customHeight="1" x14ac:dyDescent="0.2">
      <c r="A679" s="18" t="s">
        <v>284</v>
      </c>
      <c r="B679" s="18" t="s">
        <v>283</v>
      </c>
      <c r="C679" s="18" t="s">
        <v>285</v>
      </c>
      <c r="D679" s="18" t="s">
        <v>286</v>
      </c>
      <c r="E679" s="18" t="s">
        <v>287</v>
      </c>
      <c r="F679" s="18" t="s">
        <v>288</v>
      </c>
      <c r="G679" s="18" t="s">
        <v>289</v>
      </c>
      <c r="H679" s="18" t="s">
        <v>824</v>
      </c>
      <c r="I679" s="5" t="str">
        <f t="shared" si="50"/>
        <v>2019-01-01</v>
      </c>
      <c r="J679" t="s">
        <v>278</v>
      </c>
      <c r="M679" t="s">
        <v>718</v>
      </c>
      <c r="N679">
        <v>0</v>
      </c>
      <c r="O679">
        <v>0</v>
      </c>
      <c r="P679" t="str">
        <f t="shared" si="51"/>
        <v>TR.0</v>
      </c>
      <c r="Q679" t="str">
        <f t="shared" si="52"/>
        <v>TR.0.0</v>
      </c>
      <c r="R679" t="s">
        <v>771</v>
      </c>
      <c r="U679" s="21"/>
      <c r="V679" s="108"/>
      <c r="W679" s="21"/>
      <c r="AA679" t="s">
        <v>275</v>
      </c>
      <c r="AB679" t="s">
        <v>292</v>
      </c>
      <c r="AC679" t="s">
        <v>627</v>
      </c>
      <c r="AD679" s="7" t="s">
        <v>751</v>
      </c>
      <c r="AE679" t="e">
        <v>#N/A</v>
      </c>
      <c r="AF679" t="e">
        <v>#N/A</v>
      </c>
      <c r="AG679" s="81"/>
    </row>
    <row r="680" spans="1:33" ht="13.25" customHeight="1" x14ac:dyDescent="0.2">
      <c r="A680" s="18" t="s">
        <v>284</v>
      </c>
      <c r="B680" s="18" t="s">
        <v>283</v>
      </c>
      <c r="C680" s="18" t="s">
        <v>285</v>
      </c>
      <c r="D680" s="18" t="s">
        <v>286</v>
      </c>
      <c r="E680" s="18" t="s">
        <v>287</v>
      </c>
      <c r="F680" s="18" t="s">
        <v>288</v>
      </c>
      <c r="G680" s="18" t="s">
        <v>289</v>
      </c>
      <c r="H680" s="18" t="s">
        <v>824</v>
      </c>
      <c r="I680" s="5" t="str">
        <f t="shared" si="50"/>
        <v>2019-01-01</v>
      </c>
      <c r="J680" t="s">
        <v>278</v>
      </c>
      <c r="M680" t="s">
        <v>221</v>
      </c>
      <c r="N680">
        <v>1</v>
      </c>
      <c r="O680">
        <v>0</v>
      </c>
      <c r="P680" t="str">
        <f t="shared" si="51"/>
        <v>WR.1</v>
      </c>
      <c r="Q680" t="str">
        <f t="shared" si="52"/>
        <v>WR.1.0</v>
      </c>
      <c r="R680" t="s">
        <v>676</v>
      </c>
      <c r="S680" s="62"/>
      <c r="U680" s="21"/>
      <c r="V680" s="108"/>
      <c r="W680" s="21"/>
      <c r="AA680" t="s">
        <v>275</v>
      </c>
      <c r="AB680" t="s">
        <v>292</v>
      </c>
      <c r="AC680" t="s">
        <v>389</v>
      </c>
      <c r="AD680" s="7" t="s">
        <v>733</v>
      </c>
      <c r="AE680" t="e">
        <v>#N/A</v>
      </c>
      <c r="AF680" t="e">
        <v>#N/A</v>
      </c>
      <c r="AG680" s="81"/>
    </row>
    <row r="681" spans="1:33" ht="13.25" customHeight="1" x14ac:dyDescent="0.2">
      <c r="A681" s="18" t="s">
        <v>284</v>
      </c>
      <c r="B681" s="18" t="s">
        <v>283</v>
      </c>
      <c r="C681" s="18" t="s">
        <v>285</v>
      </c>
      <c r="D681" s="18" t="s">
        <v>286</v>
      </c>
      <c r="E681" s="18" t="s">
        <v>287</v>
      </c>
      <c r="F681" s="18" t="s">
        <v>288</v>
      </c>
      <c r="G681" s="18" t="s">
        <v>289</v>
      </c>
      <c r="H681" s="18" t="s">
        <v>824</v>
      </c>
      <c r="I681" s="5" t="str">
        <f t="shared" si="50"/>
        <v>2019-01-01</v>
      </c>
      <c r="J681" t="s">
        <v>278</v>
      </c>
      <c r="M681" t="s">
        <v>221</v>
      </c>
      <c r="N681">
        <v>1</v>
      </c>
      <c r="O681">
        <v>0</v>
      </c>
      <c r="P681" t="str">
        <f t="shared" si="51"/>
        <v>WR.1</v>
      </c>
      <c r="Q681" t="str">
        <f t="shared" si="52"/>
        <v>WR.1.0</v>
      </c>
      <c r="R681" t="s">
        <v>675</v>
      </c>
      <c r="S681" s="62"/>
      <c r="U681" s="21"/>
      <c r="V681" s="108"/>
      <c r="W681" s="21"/>
      <c r="AA681" t="s">
        <v>275</v>
      </c>
      <c r="AB681" t="s">
        <v>292</v>
      </c>
      <c r="AC681" t="s">
        <v>388</v>
      </c>
      <c r="AD681" s="7" t="s">
        <v>733</v>
      </c>
      <c r="AE681" t="e">
        <v>#N/A</v>
      </c>
      <c r="AF681" t="e">
        <v>#N/A</v>
      </c>
      <c r="AG681" s="81"/>
    </row>
    <row r="682" spans="1:33" ht="13.25" customHeight="1" x14ac:dyDescent="0.2">
      <c r="A682" s="18" t="s">
        <v>284</v>
      </c>
      <c r="B682" s="18" t="s">
        <v>283</v>
      </c>
      <c r="C682" s="18" t="s">
        <v>285</v>
      </c>
      <c r="D682" s="18" t="s">
        <v>286</v>
      </c>
      <c r="E682" s="18" t="s">
        <v>287</v>
      </c>
      <c r="F682" s="18" t="s">
        <v>288</v>
      </c>
      <c r="G682" s="18" t="s">
        <v>289</v>
      </c>
      <c r="H682" s="18" t="s">
        <v>824</v>
      </c>
      <c r="I682" s="5" t="str">
        <f t="shared" si="50"/>
        <v>2019-01-01</v>
      </c>
      <c r="J682" t="s">
        <v>278</v>
      </c>
      <c r="M682" t="s">
        <v>221</v>
      </c>
      <c r="N682">
        <v>2</v>
      </c>
      <c r="O682">
        <v>2</v>
      </c>
      <c r="P682" t="str">
        <f t="shared" si="51"/>
        <v>WR.2</v>
      </c>
      <c r="Q682" t="str">
        <f t="shared" si="52"/>
        <v>WR.2.2</v>
      </c>
      <c r="R682" t="s">
        <v>724</v>
      </c>
      <c r="S682" s="27">
        <v>59</v>
      </c>
      <c r="U682" s="21" t="s">
        <v>628</v>
      </c>
      <c r="V682" s="101">
        <f>S682*1000</f>
        <v>59000</v>
      </c>
      <c r="W682" t="s">
        <v>782</v>
      </c>
      <c r="X682" t="s">
        <v>291</v>
      </c>
      <c r="Y682">
        <v>87</v>
      </c>
      <c r="AA682" t="s">
        <v>275</v>
      </c>
      <c r="AB682" t="s">
        <v>292</v>
      </c>
      <c r="AC682" t="s">
        <v>629</v>
      </c>
      <c r="AD682" s="7" t="s">
        <v>733</v>
      </c>
      <c r="AE682" t="s">
        <v>320</v>
      </c>
      <c r="AF682" t="s">
        <v>320</v>
      </c>
    </row>
    <row r="683" spans="1:33" ht="13.25" customHeight="1" x14ac:dyDescent="0.15">
      <c r="A683" s="23" t="s">
        <v>311</v>
      </c>
      <c r="B683" s="23" t="s">
        <v>310</v>
      </c>
      <c r="C683" s="23" t="s">
        <v>304</v>
      </c>
      <c r="D683" s="23" t="s">
        <v>305</v>
      </c>
      <c r="E683" s="23" t="s">
        <v>305</v>
      </c>
      <c r="F683" s="23" t="s">
        <v>306</v>
      </c>
      <c r="G683" s="23" t="s">
        <v>306</v>
      </c>
      <c r="H683" s="23" t="s">
        <v>827</v>
      </c>
      <c r="I683" s="5" t="str">
        <f t="shared" si="50"/>
        <v>2019-01-01</v>
      </c>
      <c r="J683" s="23" t="s">
        <v>278</v>
      </c>
      <c r="K683" s="23"/>
      <c r="L683" s="23"/>
      <c r="M683" t="s">
        <v>38</v>
      </c>
      <c r="N683">
        <v>1</v>
      </c>
      <c r="O683">
        <v>1</v>
      </c>
      <c r="P683" t="str">
        <f t="shared" si="51"/>
        <v>Em.1</v>
      </c>
      <c r="Q683" t="str">
        <f t="shared" si="52"/>
        <v>Em.1.1</v>
      </c>
      <c r="R683" s="23" t="s">
        <v>312</v>
      </c>
      <c r="S683" s="60">
        <v>4.91</v>
      </c>
      <c r="T683" s="23"/>
      <c r="U683" s="23" t="s">
        <v>313</v>
      </c>
      <c r="V683" s="110">
        <f>S683*1000000</f>
        <v>4910000</v>
      </c>
      <c r="W683" s="34" t="s">
        <v>39</v>
      </c>
      <c r="X683" s="35" t="s">
        <v>314</v>
      </c>
      <c r="Y683" s="23"/>
      <c r="Z683" s="23"/>
      <c r="AA683" s="23" t="s">
        <v>275</v>
      </c>
      <c r="AB683" s="23" t="s">
        <v>321</v>
      </c>
      <c r="AC683" s="23"/>
      <c r="AD683" s="34"/>
      <c r="AE683" s="23" t="s">
        <v>322</v>
      </c>
      <c r="AF683" s="23" t="s">
        <v>323</v>
      </c>
    </row>
    <row r="684" spans="1:33" ht="13.25" customHeight="1" x14ac:dyDescent="0.15">
      <c r="A684" t="s">
        <v>303</v>
      </c>
      <c r="B684" t="s">
        <v>302</v>
      </c>
      <c r="C684" t="s">
        <v>304</v>
      </c>
      <c r="D684" t="s">
        <v>305</v>
      </c>
      <c r="E684" t="s">
        <v>305</v>
      </c>
      <c r="F684" t="s">
        <v>306</v>
      </c>
      <c r="G684" t="s">
        <v>306</v>
      </c>
      <c r="H684" s="77" t="s">
        <v>82</v>
      </c>
      <c r="I684" s="5" t="str">
        <f t="shared" si="50"/>
        <v>2019-01-01</v>
      </c>
      <c r="J684" s="10" t="s">
        <v>278</v>
      </c>
      <c r="M684" t="s">
        <v>107</v>
      </c>
      <c r="N684">
        <v>6</v>
      </c>
      <c r="O684">
        <v>1</v>
      </c>
      <c r="P684" t="str">
        <f t="shared" si="51"/>
        <v>EF.6</v>
      </c>
      <c r="Q684" t="str">
        <f t="shared" si="52"/>
        <v>EF.6.1</v>
      </c>
      <c r="R684" t="s">
        <v>688</v>
      </c>
      <c r="S684" s="27">
        <v>1400000</v>
      </c>
      <c r="U684" t="s">
        <v>445</v>
      </c>
      <c r="V684" s="102">
        <f>S684</f>
        <v>1400000</v>
      </c>
      <c r="W684" t="str">
        <f>U684</f>
        <v>customers</v>
      </c>
      <c r="X684" s="7" t="s">
        <v>308</v>
      </c>
      <c r="AA684" t="s">
        <v>275</v>
      </c>
      <c r="AB684" t="s">
        <v>321</v>
      </c>
      <c r="AC684" s="32" t="s">
        <v>446</v>
      </c>
      <c r="AD684" s="7" t="s">
        <v>743</v>
      </c>
      <c r="AE684" t="s">
        <v>320</v>
      </c>
      <c r="AF684" t="s">
        <v>320</v>
      </c>
      <c r="AG684" s="80"/>
    </row>
    <row r="685" spans="1:33" ht="13.25" customHeight="1" x14ac:dyDescent="0.15">
      <c r="A685" t="s">
        <v>303</v>
      </c>
      <c r="B685" t="s">
        <v>302</v>
      </c>
      <c r="C685" t="s">
        <v>304</v>
      </c>
      <c r="D685" t="s">
        <v>305</v>
      </c>
      <c r="E685" t="s">
        <v>305</v>
      </c>
      <c r="F685" t="s">
        <v>306</v>
      </c>
      <c r="G685" t="s">
        <v>306</v>
      </c>
      <c r="H685" s="77" t="s">
        <v>82</v>
      </c>
      <c r="I685" s="5" t="str">
        <f t="shared" si="50"/>
        <v>2019-01-01</v>
      </c>
      <c r="J685" s="10" t="s">
        <v>278</v>
      </c>
      <c r="M685" t="s">
        <v>107</v>
      </c>
      <c r="N685">
        <v>6</v>
      </c>
      <c r="O685">
        <v>2</v>
      </c>
      <c r="P685" t="str">
        <f t="shared" si="51"/>
        <v>EF.6</v>
      </c>
      <c r="Q685" t="str">
        <f t="shared" si="52"/>
        <v>EF.6.2</v>
      </c>
      <c r="R685" t="s">
        <v>689</v>
      </c>
      <c r="S685" s="62">
        <v>1</v>
      </c>
      <c r="U685" t="s">
        <v>448</v>
      </c>
      <c r="V685" s="97">
        <f>S685</f>
        <v>1</v>
      </c>
      <c r="W685" t="s">
        <v>448</v>
      </c>
      <c r="AA685" t="s">
        <v>275</v>
      </c>
      <c r="AB685" t="s">
        <v>321</v>
      </c>
      <c r="AC685" s="32" t="s">
        <v>449</v>
      </c>
      <c r="AD685" s="7" t="s">
        <v>743</v>
      </c>
      <c r="AE685" t="s">
        <v>320</v>
      </c>
      <c r="AF685" t="s">
        <v>320</v>
      </c>
    </row>
    <row r="686" spans="1:33" ht="13.25" customHeight="1" x14ac:dyDescent="0.15">
      <c r="A686" t="s">
        <v>303</v>
      </c>
      <c r="B686" t="s">
        <v>302</v>
      </c>
      <c r="C686" t="s">
        <v>304</v>
      </c>
      <c r="D686" t="s">
        <v>305</v>
      </c>
      <c r="E686" t="s">
        <v>305</v>
      </c>
      <c r="F686" t="s">
        <v>306</v>
      </c>
      <c r="G686" t="s">
        <v>306</v>
      </c>
      <c r="H686" s="77" t="s">
        <v>82</v>
      </c>
      <c r="I686" s="5" t="str">
        <f t="shared" si="50"/>
        <v>2019-01-01</v>
      </c>
      <c r="J686" s="10" t="s">
        <v>278</v>
      </c>
      <c r="M686" t="s">
        <v>107</v>
      </c>
      <c r="N686">
        <v>7</v>
      </c>
      <c r="O686">
        <v>2</v>
      </c>
      <c r="P686" t="str">
        <f t="shared" si="51"/>
        <v>EF.7</v>
      </c>
      <c r="Q686" t="str">
        <f t="shared" si="52"/>
        <v>EF.7.2</v>
      </c>
      <c r="R686" t="s">
        <v>498</v>
      </c>
      <c r="S686" s="27">
        <v>538450</v>
      </c>
      <c r="U686" t="s">
        <v>499</v>
      </c>
      <c r="V686" s="97">
        <f>S686</f>
        <v>538450</v>
      </c>
      <c r="W686" t="str">
        <f>U686</f>
        <v>minutes</v>
      </c>
      <c r="X686" t="s">
        <v>500</v>
      </c>
      <c r="Y686">
        <v>69</v>
      </c>
      <c r="Z686" t="s">
        <v>501</v>
      </c>
      <c r="AA686" t="s">
        <v>275</v>
      </c>
      <c r="AB686" t="s">
        <v>321</v>
      </c>
      <c r="AC686" s="32" t="s">
        <v>547</v>
      </c>
      <c r="AD686" s="7" t="s">
        <v>749</v>
      </c>
      <c r="AE686" t="s">
        <v>320</v>
      </c>
      <c r="AF686" t="s">
        <v>320</v>
      </c>
      <c r="AG686" s="80"/>
    </row>
    <row r="687" spans="1:33" ht="13.25" customHeight="1" x14ac:dyDescent="0.15">
      <c r="A687" t="s">
        <v>303</v>
      </c>
      <c r="B687" t="s">
        <v>302</v>
      </c>
      <c r="C687" t="s">
        <v>304</v>
      </c>
      <c r="D687" t="s">
        <v>305</v>
      </c>
      <c r="E687" t="s">
        <v>305</v>
      </c>
      <c r="F687" t="s">
        <v>306</v>
      </c>
      <c r="G687" t="s">
        <v>306</v>
      </c>
      <c r="H687" s="77" t="s">
        <v>82</v>
      </c>
      <c r="I687" s="5" t="str">
        <f t="shared" si="50"/>
        <v>2019-01-01</v>
      </c>
      <c r="J687" s="10" t="s">
        <v>278</v>
      </c>
      <c r="M687" t="s">
        <v>107</v>
      </c>
      <c r="N687">
        <v>7</v>
      </c>
      <c r="O687">
        <v>3</v>
      </c>
      <c r="P687" t="str">
        <f t="shared" si="51"/>
        <v>EF.7</v>
      </c>
      <c r="Q687" t="str">
        <f t="shared" si="52"/>
        <v>EF.7.3</v>
      </c>
      <c r="R687" t="s">
        <v>504</v>
      </c>
      <c r="S687" s="27">
        <v>0</v>
      </c>
      <c r="U687" t="s">
        <v>505</v>
      </c>
      <c r="V687" s="97">
        <f>S687</f>
        <v>0</v>
      </c>
      <c r="W687" t="str">
        <f>U687</f>
        <v>number of interruptions</v>
      </c>
      <c r="X687" t="s">
        <v>500</v>
      </c>
      <c r="Y687">
        <v>69</v>
      </c>
      <c r="Z687" t="s">
        <v>501</v>
      </c>
      <c r="AA687" t="s">
        <v>275</v>
      </c>
      <c r="AB687" t="s">
        <v>321</v>
      </c>
      <c r="AC687" s="32" t="s">
        <v>549</v>
      </c>
      <c r="AD687" s="7" t="s">
        <v>743</v>
      </c>
      <c r="AE687" t="s">
        <v>320</v>
      </c>
      <c r="AF687" t="s">
        <v>320</v>
      </c>
    </row>
    <row r="688" spans="1:33" ht="13.25" customHeight="1" x14ac:dyDescent="0.15">
      <c r="A688" t="s">
        <v>303</v>
      </c>
      <c r="B688" t="s">
        <v>302</v>
      </c>
      <c r="C688" t="s">
        <v>304</v>
      </c>
      <c r="D688" t="s">
        <v>305</v>
      </c>
      <c r="E688" t="s">
        <v>305</v>
      </c>
      <c r="F688" t="s">
        <v>306</v>
      </c>
      <c r="G688" t="s">
        <v>306</v>
      </c>
      <c r="H688" s="77" t="s">
        <v>82</v>
      </c>
      <c r="I688" s="5" t="str">
        <f t="shared" si="50"/>
        <v>2019-01-01</v>
      </c>
      <c r="J688" s="10" t="s">
        <v>278</v>
      </c>
      <c r="M688" t="s">
        <v>107</v>
      </c>
      <c r="N688">
        <v>7</v>
      </c>
      <c r="O688">
        <v>4</v>
      </c>
      <c r="P688" t="str">
        <f t="shared" si="51"/>
        <v>EF.7</v>
      </c>
      <c r="Q688" t="str">
        <f t="shared" si="52"/>
        <v>EF.7.4</v>
      </c>
      <c r="R688" t="s">
        <v>508</v>
      </c>
      <c r="U688" t="s">
        <v>499</v>
      </c>
      <c r="V688" s="97">
        <f>S688</f>
        <v>0</v>
      </c>
      <c r="W688" t="str">
        <f>U688</f>
        <v>minutes</v>
      </c>
      <c r="X688" t="s">
        <v>500</v>
      </c>
      <c r="Y688">
        <v>69</v>
      </c>
      <c r="Z688" t="s">
        <v>501</v>
      </c>
      <c r="AA688" t="s">
        <v>275</v>
      </c>
      <c r="AB688" t="s">
        <v>321</v>
      </c>
      <c r="AC688" s="32" t="s">
        <v>551</v>
      </c>
      <c r="AD688" s="7" t="s">
        <v>749</v>
      </c>
      <c r="AE688" t="s">
        <v>320</v>
      </c>
      <c r="AF688" t="s">
        <v>320</v>
      </c>
      <c r="AG688" s="80"/>
    </row>
    <row r="689" spans="1:33" ht="13.25" customHeight="1" x14ac:dyDescent="0.15">
      <c r="A689" t="s">
        <v>303</v>
      </c>
      <c r="B689" t="s">
        <v>302</v>
      </c>
      <c r="C689" t="s">
        <v>304</v>
      </c>
      <c r="D689" t="s">
        <v>305</v>
      </c>
      <c r="E689" t="s">
        <v>305</v>
      </c>
      <c r="F689" t="s">
        <v>306</v>
      </c>
      <c r="G689" t="s">
        <v>306</v>
      </c>
      <c r="H689" s="77" t="s">
        <v>82</v>
      </c>
      <c r="I689" s="5" t="str">
        <f t="shared" si="50"/>
        <v>2019-01-01</v>
      </c>
      <c r="J689" s="10" t="s">
        <v>278</v>
      </c>
      <c r="M689" t="s">
        <v>107</v>
      </c>
      <c r="N689">
        <v>8</v>
      </c>
      <c r="O689">
        <v>1</v>
      </c>
      <c r="P689" t="str">
        <f t="shared" si="51"/>
        <v>EF.8</v>
      </c>
      <c r="Q689" t="str">
        <f t="shared" si="52"/>
        <v>EF.8.1</v>
      </c>
      <c r="R689" t="s">
        <v>706</v>
      </c>
      <c r="S689" s="62"/>
      <c r="AA689" t="s">
        <v>275</v>
      </c>
      <c r="AB689" t="s">
        <v>321</v>
      </c>
      <c r="AC689" s="32" t="s">
        <v>494</v>
      </c>
      <c r="AD689" s="7" t="s">
        <v>537</v>
      </c>
      <c r="AE689" t="s">
        <v>320</v>
      </c>
      <c r="AF689" t="s">
        <v>320</v>
      </c>
      <c r="AG689" s="80"/>
    </row>
    <row r="690" spans="1:33" ht="13.25" customHeight="1" x14ac:dyDescent="0.15">
      <c r="A690" t="s">
        <v>303</v>
      </c>
      <c r="B690" t="s">
        <v>302</v>
      </c>
      <c r="C690" t="s">
        <v>304</v>
      </c>
      <c r="D690" t="s">
        <v>305</v>
      </c>
      <c r="E690" t="s">
        <v>305</v>
      </c>
      <c r="F690" t="s">
        <v>306</v>
      </c>
      <c r="G690" t="s">
        <v>306</v>
      </c>
      <c r="H690" s="77" t="s">
        <v>82</v>
      </c>
      <c r="I690" s="5" t="str">
        <f t="shared" si="50"/>
        <v>2019-01-01</v>
      </c>
      <c r="J690" s="10" t="s">
        <v>278</v>
      </c>
      <c r="M690" t="s">
        <v>107</v>
      </c>
      <c r="N690">
        <v>8</v>
      </c>
      <c r="O690">
        <v>2</v>
      </c>
      <c r="P690" t="str">
        <f t="shared" si="51"/>
        <v>EF.8</v>
      </c>
      <c r="Q690" t="str">
        <f t="shared" si="52"/>
        <v>EF.8.2</v>
      </c>
      <c r="R690" t="s">
        <v>707</v>
      </c>
      <c r="S690" s="62"/>
      <c r="AA690" t="s">
        <v>275</v>
      </c>
      <c r="AB690" t="s">
        <v>321</v>
      </c>
      <c r="AC690" s="32" t="s">
        <v>496</v>
      </c>
      <c r="AD690" s="7" t="s">
        <v>537</v>
      </c>
      <c r="AE690" t="s">
        <v>320</v>
      </c>
      <c r="AF690" t="s">
        <v>320</v>
      </c>
      <c r="AG690" s="80"/>
    </row>
    <row r="691" spans="1:33" ht="13.25" customHeight="1" x14ac:dyDescent="0.15">
      <c r="A691" t="s">
        <v>303</v>
      </c>
      <c r="B691" t="s">
        <v>302</v>
      </c>
      <c r="C691" t="s">
        <v>304</v>
      </c>
      <c r="D691" t="s">
        <v>305</v>
      </c>
      <c r="E691" t="s">
        <v>305</v>
      </c>
      <c r="F691" t="s">
        <v>306</v>
      </c>
      <c r="G691" t="s">
        <v>306</v>
      </c>
      <c r="H691" s="77" t="s">
        <v>82</v>
      </c>
      <c r="I691" s="5" t="str">
        <f t="shared" si="50"/>
        <v>2019-01-01</v>
      </c>
      <c r="J691" s="10" t="s">
        <v>278</v>
      </c>
      <c r="M691" t="s">
        <v>107</v>
      </c>
      <c r="N691">
        <v>9</v>
      </c>
      <c r="O691">
        <v>1</v>
      </c>
      <c r="P691" t="str">
        <f t="shared" si="51"/>
        <v>EF.9</v>
      </c>
      <c r="Q691" t="str">
        <f t="shared" si="52"/>
        <v>EF.9.1</v>
      </c>
      <c r="R691" t="s">
        <v>698</v>
      </c>
      <c r="S691" s="27">
        <v>163.44999999999999</v>
      </c>
      <c r="U691" t="s">
        <v>476</v>
      </c>
      <c r="V691" s="102">
        <f>S691</f>
        <v>163.44999999999999</v>
      </c>
      <c r="W691" t="str">
        <f>U691</f>
        <v>dollars/kilowatt-hour</v>
      </c>
      <c r="AA691" t="s">
        <v>275</v>
      </c>
      <c r="AB691" t="s">
        <v>321</v>
      </c>
      <c r="AC691" s="32" t="s">
        <v>477</v>
      </c>
      <c r="AD691" s="7" t="s">
        <v>744</v>
      </c>
      <c r="AE691" t="s">
        <v>320</v>
      </c>
      <c r="AF691" t="s">
        <v>320</v>
      </c>
    </row>
    <row r="692" spans="1:33" ht="13.25" customHeight="1" x14ac:dyDescent="0.15">
      <c r="A692" t="s">
        <v>303</v>
      </c>
      <c r="B692" t="s">
        <v>302</v>
      </c>
      <c r="C692" t="s">
        <v>304</v>
      </c>
      <c r="D692" t="s">
        <v>305</v>
      </c>
      <c r="E692" t="s">
        <v>305</v>
      </c>
      <c r="F692" t="s">
        <v>306</v>
      </c>
      <c r="G692" t="s">
        <v>306</v>
      </c>
      <c r="H692" s="77" t="s">
        <v>82</v>
      </c>
      <c r="I692" s="5" t="str">
        <f t="shared" si="50"/>
        <v>2019-01-01</v>
      </c>
      <c r="J692" s="10" t="s">
        <v>278</v>
      </c>
      <c r="M692" t="s">
        <v>107</v>
      </c>
      <c r="N692">
        <v>9</v>
      </c>
      <c r="O692">
        <v>2</v>
      </c>
      <c r="P692" t="str">
        <f t="shared" si="51"/>
        <v>EF.9</v>
      </c>
      <c r="Q692" t="str">
        <f t="shared" si="52"/>
        <v>EF.9.2</v>
      </c>
      <c r="R692" t="s">
        <v>699</v>
      </c>
      <c r="S692" s="27">
        <v>0.98099999999999998</v>
      </c>
      <c r="U692" t="s">
        <v>476</v>
      </c>
      <c r="V692" s="102">
        <f>S692</f>
        <v>0.98099999999999998</v>
      </c>
      <c r="W692" t="str">
        <f>U692</f>
        <v>dollars/kilowatt-hour</v>
      </c>
      <c r="AA692" t="s">
        <v>275</v>
      </c>
      <c r="AB692" t="s">
        <v>321</v>
      </c>
      <c r="AC692" s="32" t="s">
        <v>479</v>
      </c>
      <c r="AD692" s="7" t="s">
        <v>744</v>
      </c>
      <c r="AE692" t="s">
        <v>320</v>
      </c>
      <c r="AF692" t="s">
        <v>320</v>
      </c>
    </row>
    <row r="693" spans="1:33" ht="13.25" customHeight="1" x14ac:dyDescent="0.15">
      <c r="A693" t="s">
        <v>303</v>
      </c>
      <c r="B693" t="s">
        <v>302</v>
      </c>
      <c r="C693" t="s">
        <v>304</v>
      </c>
      <c r="D693" t="s">
        <v>305</v>
      </c>
      <c r="E693" t="s">
        <v>305</v>
      </c>
      <c r="F693" t="s">
        <v>306</v>
      </c>
      <c r="G693" t="s">
        <v>306</v>
      </c>
      <c r="H693" s="77" t="s">
        <v>82</v>
      </c>
      <c r="I693" s="5" t="str">
        <f t="shared" si="50"/>
        <v>2019-01-01</v>
      </c>
      <c r="J693" s="10" t="s">
        <v>278</v>
      </c>
      <c r="M693" t="s">
        <v>107</v>
      </c>
      <c r="N693">
        <v>9</v>
      </c>
      <c r="O693">
        <v>3</v>
      </c>
      <c r="P693" t="str">
        <f t="shared" si="51"/>
        <v>EF.9</v>
      </c>
      <c r="Q693" t="str">
        <f t="shared" si="52"/>
        <v>EF.9.3</v>
      </c>
      <c r="R693" t="s">
        <v>700</v>
      </c>
      <c r="S693" s="27">
        <v>0.39800000000000002</v>
      </c>
      <c r="U693" t="s">
        <v>476</v>
      </c>
      <c r="V693" s="102">
        <f>S693</f>
        <v>0.39800000000000002</v>
      </c>
      <c r="W693" t="str">
        <f>U693</f>
        <v>dollars/kilowatt-hour</v>
      </c>
      <c r="AA693" t="s">
        <v>275</v>
      </c>
      <c r="AB693" t="s">
        <v>321</v>
      </c>
      <c r="AC693" s="32" t="s">
        <v>481</v>
      </c>
      <c r="AD693" s="7" t="s">
        <v>744</v>
      </c>
      <c r="AE693" t="s">
        <v>320</v>
      </c>
      <c r="AF693" t="s">
        <v>320</v>
      </c>
    </row>
    <row r="694" spans="1:33" ht="13.25" customHeight="1" x14ac:dyDescent="0.15">
      <c r="A694" t="s">
        <v>303</v>
      </c>
      <c r="B694" t="s">
        <v>302</v>
      </c>
      <c r="C694" t="s">
        <v>304</v>
      </c>
      <c r="D694" t="s">
        <v>305</v>
      </c>
      <c r="E694" t="s">
        <v>305</v>
      </c>
      <c r="F694" t="s">
        <v>306</v>
      </c>
      <c r="G694" t="s">
        <v>306</v>
      </c>
      <c r="H694" s="77" t="s">
        <v>82</v>
      </c>
      <c r="I694" s="5" t="str">
        <f t="shared" si="50"/>
        <v>2019-01-01</v>
      </c>
      <c r="J694" s="10" t="s">
        <v>278</v>
      </c>
      <c r="M694" t="s">
        <v>107</v>
      </c>
      <c r="N694">
        <v>9</v>
      </c>
      <c r="O694">
        <v>4</v>
      </c>
      <c r="P694" t="str">
        <f t="shared" si="51"/>
        <v>EF.9</v>
      </c>
      <c r="Q694" t="str">
        <f t="shared" si="52"/>
        <v>EF.9.4</v>
      </c>
      <c r="R694" t="s">
        <v>701</v>
      </c>
      <c r="AA694" t="s">
        <v>275</v>
      </c>
      <c r="AB694" t="s">
        <v>321</v>
      </c>
      <c r="AC694" s="32" t="s">
        <v>484</v>
      </c>
      <c r="AD694" s="7" t="s">
        <v>745</v>
      </c>
      <c r="AE694" t="s">
        <v>320</v>
      </c>
      <c r="AF694" t="s">
        <v>320</v>
      </c>
      <c r="AG694" s="80"/>
    </row>
    <row r="695" spans="1:33" ht="13.25" customHeight="1" x14ac:dyDescent="0.15">
      <c r="A695" t="s">
        <v>303</v>
      </c>
      <c r="B695" t="s">
        <v>302</v>
      </c>
      <c r="C695" t="s">
        <v>304</v>
      </c>
      <c r="D695" t="s">
        <v>305</v>
      </c>
      <c r="E695" t="s">
        <v>305</v>
      </c>
      <c r="F695" t="s">
        <v>306</v>
      </c>
      <c r="G695" t="s">
        <v>306</v>
      </c>
      <c r="H695" s="77" t="s">
        <v>82</v>
      </c>
      <c r="I695" s="5" t="str">
        <f t="shared" si="50"/>
        <v>2019-01-01</v>
      </c>
      <c r="J695" s="10" t="s">
        <v>278</v>
      </c>
      <c r="M695" t="s">
        <v>107</v>
      </c>
      <c r="N695">
        <v>9</v>
      </c>
      <c r="O695">
        <v>5</v>
      </c>
      <c r="P695" t="str">
        <f t="shared" si="51"/>
        <v>EF.9</v>
      </c>
      <c r="Q695" t="str">
        <f t="shared" si="52"/>
        <v>EF.9.5</v>
      </c>
      <c r="R695" t="s">
        <v>702</v>
      </c>
      <c r="S695" s="27">
        <v>134.74</v>
      </c>
      <c r="U695" t="s">
        <v>486</v>
      </c>
      <c r="V695" s="102">
        <f>S695</f>
        <v>134.74</v>
      </c>
      <c r="W695" t="str">
        <f>U695</f>
        <v>dollars/1000 kilowatt-hour</v>
      </c>
      <c r="AA695" t="s">
        <v>275</v>
      </c>
      <c r="AB695" t="s">
        <v>321</v>
      </c>
      <c r="AC695" s="32" t="s">
        <v>487</v>
      </c>
      <c r="AD695" s="7" t="s">
        <v>745</v>
      </c>
      <c r="AE695" t="s">
        <v>320</v>
      </c>
      <c r="AF695" t="s">
        <v>320</v>
      </c>
    </row>
    <row r="696" spans="1:33" ht="13.25" customHeight="1" x14ac:dyDescent="0.15">
      <c r="A696" t="s">
        <v>303</v>
      </c>
      <c r="B696" t="s">
        <v>302</v>
      </c>
      <c r="C696" t="s">
        <v>304</v>
      </c>
      <c r="D696" t="s">
        <v>305</v>
      </c>
      <c r="E696" t="s">
        <v>305</v>
      </c>
      <c r="F696" t="s">
        <v>306</v>
      </c>
      <c r="G696" t="s">
        <v>306</v>
      </c>
      <c r="H696" s="77" t="s">
        <v>82</v>
      </c>
      <c r="I696" s="5" t="str">
        <f t="shared" si="50"/>
        <v>2019-01-01</v>
      </c>
      <c r="J696" s="10" t="s">
        <v>278</v>
      </c>
      <c r="M696" t="s">
        <v>107</v>
      </c>
      <c r="N696">
        <v>9</v>
      </c>
      <c r="O696">
        <v>6</v>
      </c>
      <c r="P696" t="str">
        <f t="shared" si="51"/>
        <v>EF.9</v>
      </c>
      <c r="Q696" t="str">
        <f t="shared" si="52"/>
        <v>EF.9.6</v>
      </c>
      <c r="R696" t="s">
        <v>703</v>
      </c>
      <c r="S696" s="27">
        <v>188909</v>
      </c>
      <c r="U696" t="s">
        <v>489</v>
      </c>
      <c r="V696" s="97">
        <f>S696</f>
        <v>188909</v>
      </c>
      <c r="W696" t="s">
        <v>445</v>
      </c>
      <c r="AA696" t="s">
        <v>275</v>
      </c>
      <c r="AB696" t="s">
        <v>321</v>
      </c>
      <c r="AC696" s="32" t="s">
        <v>490</v>
      </c>
      <c r="AD696" s="7" t="s">
        <v>743</v>
      </c>
      <c r="AE696" t="s">
        <v>320</v>
      </c>
      <c r="AF696" t="s">
        <v>320</v>
      </c>
      <c r="AG696" s="80"/>
    </row>
    <row r="697" spans="1:33" ht="13.25" customHeight="1" x14ac:dyDescent="0.15">
      <c r="A697" t="s">
        <v>303</v>
      </c>
      <c r="B697" t="s">
        <v>302</v>
      </c>
      <c r="C697" t="s">
        <v>304</v>
      </c>
      <c r="D697" t="s">
        <v>305</v>
      </c>
      <c r="E697" t="s">
        <v>305</v>
      </c>
      <c r="F697" t="s">
        <v>306</v>
      </c>
      <c r="G697" t="s">
        <v>306</v>
      </c>
      <c r="H697" s="77" t="s">
        <v>82</v>
      </c>
      <c r="I697" s="5" t="str">
        <f t="shared" si="50"/>
        <v>2019-01-01</v>
      </c>
      <c r="J697" s="10" t="s">
        <v>278</v>
      </c>
      <c r="M697" t="s">
        <v>107</v>
      </c>
      <c r="N697">
        <v>9</v>
      </c>
      <c r="O697">
        <v>7</v>
      </c>
      <c r="P697" t="str">
        <f t="shared" si="51"/>
        <v>EF.9</v>
      </c>
      <c r="Q697" t="str">
        <f t="shared" si="52"/>
        <v>EF.9.7</v>
      </c>
      <c r="R697" t="s">
        <v>704</v>
      </c>
      <c r="S697" s="62"/>
      <c r="AA697" t="s">
        <v>275</v>
      </c>
      <c r="AB697" t="s">
        <v>321</v>
      </c>
      <c r="AC697" s="32" t="s">
        <v>492</v>
      </c>
      <c r="AD697" s="7" t="s">
        <v>743</v>
      </c>
      <c r="AE697" t="s">
        <v>320</v>
      </c>
      <c r="AF697" t="s">
        <v>320</v>
      </c>
      <c r="AG697" s="80"/>
    </row>
    <row r="698" spans="1:33" ht="13.25" customHeight="1" x14ac:dyDescent="0.15">
      <c r="A698" t="s">
        <v>303</v>
      </c>
      <c r="B698" t="s">
        <v>302</v>
      </c>
      <c r="C698" s="7" t="s">
        <v>304</v>
      </c>
      <c r="D698" t="s">
        <v>305</v>
      </c>
      <c r="E698" t="s">
        <v>305</v>
      </c>
      <c r="F698" t="s">
        <v>306</v>
      </c>
      <c r="G698" t="s">
        <v>306</v>
      </c>
      <c r="H698" s="77" t="s">
        <v>82</v>
      </c>
      <c r="I698" s="5" t="str">
        <f t="shared" si="50"/>
        <v>2019-01-01</v>
      </c>
      <c r="J698" s="10" t="s">
        <v>278</v>
      </c>
      <c r="M698" t="s">
        <v>38</v>
      </c>
      <c r="N698">
        <v>1</v>
      </c>
      <c r="O698">
        <v>1</v>
      </c>
      <c r="P698" t="str">
        <f t="shared" si="51"/>
        <v>Em.1</v>
      </c>
      <c r="Q698" t="str">
        <f t="shared" si="52"/>
        <v>Em.1.1</v>
      </c>
      <c r="R698" t="s">
        <v>307</v>
      </c>
      <c r="S698" s="79">
        <v>26851641</v>
      </c>
      <c r="U698" t="s">
        <v>39</v>
      </c>
      <c r="V698" s="101">
        <f>S698</f>
        <v>26851641</v>
      </c>
      <c r="W698" s="7" t="s">
        <v>39</v>
      </c>
      <c r="X698" s="7" t="s">
        <v>308</v>
      </c>
      <c r="AA698" t="s">
        <v>275</v>
      </c>
      <c r="AB698" t="s">
        <v>321</v>
      </c>
      <c r="AC698" s="32" t="s">
        <v>309</v>
      </c>
      <c r="AD698" s="7" t="s">
        <v>786</v>
      </c>
      <c r="AE698" t="s">
        <v>322</v>
      </c>
      <c r="AF698" t="s">
        <v>323</v>
      </c>
      <c r="AG698" s="80"/>
    </row>
    <row r="699" spans="1:33" ht="13.25" customHeight="1" x14ac:dyDescent="0.15">
      <c r="A699" t="s">
        <v>303</v>
      </c>
      <c r="B699" t="s">
        <v>302</v>
      </c>
      <c r="C699" t="s">
        <v>304</v>
      </c>
      <c r="D699" t="s">
        <v>305</v>
      </c>
      <c r="E699" t="s">
        <v>305</v>
      </c>
      <c r="F699" t="s">
        <v>306</v>
      </c>
      <c r="G699" t="s">
        <v>306</v>
      </c>
      <c r="H699" s="77" t="s">
        <v>82</v>
      </c>
      <c r="I699" s="5" t="str">
        <f t="shared" si="50"/>
        <v>2019-01-01</v>
      </c>
      <c r="J699" s="10" t="s">
        <v>278</v>
      </c>
      <c r="M699" t="s">
        <v>38</v>
      </c>
      <c r="N699">
        <v>14</v>
      </c>
      <c r="O699">
        <v>7</v>
      </c>
      <c r="P699" t="str">
        <f t="shared" si="51"/>
        <v>Em.14</v>
      </c>
      <c r="Q699" t="str">
        <f t="shared" si="52"/>
        <v>Em.14.7</v>
      </c>
      <c r="R699" t="s">
        <v>752</v>
      </c>
      <c r="AA699" t="s">
        <v>275</v>
      </c>
      <c r="AB699" t="s">
        <v>321</v>
      </c>
      <c r="AC699" s="32" t="s">
        <v>443</v>
      </c>
      <c r="AD699" s="7" t="s">
        <v>742</v>
      </c>
      <c r="AE699" t="s">
        <v>320</v>
      </c>
      <c r="AF699" t="s">
        <v>320</v>
      </c>
      <c r="AG699" s="80" t="s">
        <v>1888</v>
      </c>
    </row>
    <row r="700" spans="1:33" ht="13.25" customHeight="1" x14ac:dyDescent="0.15">
      <c r="A700" t="s">
        <v>303</v>
      </c>
      <c r="B700" t="s">
        <v>302</v>
      </c>
      <c r="C700" t="s">
        <v>304</v>
      </c>
      <c r="D700" t="s">
        <v>305</v>
      </c>
      <c r="E700" t="s">
        <v>305</v>
      </c>
      <c r="F700" t="s">
        <v>306</v>
      </c>
      <c r="G700" t="s">
        <v>306</v>
      </c>
      <c r="H700" s="77" t="s">
        <v>82</v>
      </c>
      <c r="I700" s="5" t="str">
        <f t="shared" si="50"/>
        <v>2019-01-01</v>
      </c>
      <c r="J700" s="10" t="s">
        <v>278</v>
      </c>
      <c r="M700" t="s">
        <v>38</v>
      </c>
      <c r="N700">
        <v>17</v>
      </c>
      <c r="O700">
        <v>10</v>
      </c>
      <c r="P700" t="str">
        <f t="shared" si="51"/>
        <v>Em.17</v>
      </c>
      <c r="Q700" t="str">
        <f t="shared" si="52"/>
        <v>Em.17.10</v>
      </c>
      <c r="R700" t="s">
        <v>340</v>
      </c>
      <c r="S700" s="27">
        <v>14633</v>
      </c>
      <c r="U700" t="s">
        <v>341</v>
      </c>
      <c r="V700" s="101">
        <f>S700</f>
        <v>14633</v>
      </c>
      <c r="W700" s="7" t="s">
        <v>784</v>
      </c>
      <c r="X700" s="7" t="s">
        <v>308</v>
      </c>
      <c r="AA700" t="s">
        <v>275</v>
      </c>
      <c r="AB700" t="s">
        <v>321</v>
      </c>
      <c r="AC700" s="32" t="s">
        <v>342</v>
      </c>
      <c r="AD700" s="7" t="s">
        <v>789</v>
      </c>
      <c r="AE700" t="s">
        <v>320</v>
      </c>
      <c r="AF700" t="s">
        <v>320</v>
      </c>
    </row>
    <row r="701" spans="1:33" ht="13.25" customHeight="1" x14ac:dyDescent="0.15">
      <c r="A701" t="s">
        <v>303</v>
      </c>
      <c r="B701" t="s">
        <v>302</v>
      </c>
      <c r="C701" t="s">
        <v>304</v>
      </c>
      <c r="D701" t="s">
        <v>305</v>
      </c>
      <c r="E701" t="s">
        <v>305</v>
      </c>
      <c r="F701" t="s">
        <v>306</v>
      </c>
      <c r="G701" t="s">
        <v>306</v>
      </c>
      <c r="H701" s="77" t="s">
        <v>82</v>
      </c>
      <c r="I701" s="5" t="str">
        <f t="shared" si="50"/>
        <v>2019-01-01</v>
      </c>
      <c r="J701" s="10" t="s">
        <v>278</v>
      </c>
      <c r="M701" t="s">
        <v>38</v>
      </c>
      <c r="N701">
        <v>17</v>
      </c>
      <c r="O701">
        <v>11</v>
      </c>
      <c r="P701" t="str">
        <f t="shared" si="51"/>
        <v>Em.17</v>
      </c>
      <c r="Q701" t="str">
        <f t="shared" si="52"/>
        <v>Em.17.11</v>
      </c>
      <c r="R701" t="s">
        <v>352</v>
      </c>
      <c r="S701" s="27">
        <v>1653</v>
      </c>
      <c r="U701" t="s">
        <v>341</v>
      </c>
      <c r="V701" s="101">
        <f>S701</f>
        <v>1653</v>
      </c>
      <c r="W701" s="7" t="s">
        <v>784</v>
      </c>
      <c r="X701" s="7" t="s">
        <v>308</v>
      </c>
      <c r="AA701" t="s">
        <v>275</v>
      </c>
      <c r="AB701" t="s">
        <v>321</v>
      </c>
      <c r="AC701" s="32" t="s">
        <v>353</v>
      </c>
      <c r="AD701" s="7" t="s">
        <v>789</v>
      </c>
      <c r="AE701" t="s">
        <v>320</v>
      </c>
      <c r="AF701" t="s">
        <v>320</v>
      </c>
    </row>
    <row r="702" spans="1:33" ht="13.25" customHeight="1" x14ac:dyDescent="0.15">
      <c r="A702" t="s">
        <v>303</v>
      </c>
      <c r="B702" t="s">
        <v>302</v>
      </c>
      <c r="C702" t="s">
        <v>304</v>
      </c>
      <c r="D702" t="s">
        <v>305</v>
      </c>
      <c r="E702" t="s">
        <v>305</v>
      </c>
      <c r="F702" t="s">
        <v>306</v>
      </c>
      <c r="G702" t="s">
        <v>306</v>
      </c>
      <c r="H702" s="77" t="s">
        <v>82</v>
      </c>
      <c r="I702" s="5" t="str">
        <f t="shared" si="50"/>
        <v>2019-01-01</v>
      </c>
      <c r="J702" s="10" t="s">
        <v>278</v>
      </c>
      <c r="M702" t="s">
        <v>38</v>
      </c>
      <c r="N702">
        <v>17</v>
      </c>
      <c r="O702">
        <v>13</v>
      </c>
      <c r="P702" t="str">
        <f t="shared" si="51"/>
        <v>Em.17</v>
      </c>
      <c r="Q702" t="str">
        <f t="shared" si="52"/>
        <v>Em.17.13</v>
      </c>
      <c r="R702" t="s">
        <v>360</v>
      </c>
      <c r="S702" s="27">
        <v>13487</v>
      </c>
      <c r="U702" t="s">
        <v>341</v>
      </c>
      <c r="V702" s="101">
        <f>S702</f>
        <v>13487</v>
      </c>
      <c r="W702" s="7" t="s">
        <v>784</v>
      </c>
      <c r="X702" s="7" t="s">
        <v>308</v>
      </c>
      <c r="AA702" t="s">
        <v>275</v>
      </c>
      <c r="AB702" t="s">
        <v>321</v>
      </c>
      <c r="AC702" s="32" t="s">
        <v>361</v>
      </c>
      <c r="AD702" s="7" t="s">
        <v>789</v>
      </c>
      <c r="AE702" t="s">
        <v>320</v>
      </c>
      <c r="AF702" t="s">
        <v>320</v>
      </c>
    </row>
    <row r="703" spans="1:33" ht="13.25" customHeight="1" x14ac:dyDescent="0.15">
      <c r="A703" t="s">
        <v>303</v>
      </c>
      <c r="B703" t="s">
        <v>302</v>
      </c>
      <c r="C703" t="s">
        <v>304</v>
      </c>
      <c r="D703" t="s">
        <v>305</v>
      </c>
      <c r="E703" t="s">
        <v>305</v>
      </c>
      <c r="F703" t="s">
        <v>306</v>
      </c>
      <c r="G703" t="s">
        <v>306</v>
      </c>
      <c r="H703" s="77" t="s">
        <v>82</v>
      </c>
      <c r="I703" s="5" t="str">
        <f t="shared" si="50"/>
        <v>2019-01-01</v>
      </c>
      <c r="J703" s="10" t="s">
        <v>278</v>
      </c>
      <c r="M703" t="s">
        <v>38</v>
      </c>
      <c r="N703">
        <v>17</v>
      </c>
      <c r="O703">
        <v>14</v>
      </c>
      <c r="P703" t="str">
        <f t="shared" si="51"/>
        <v>Em.17</v>
      </c>
      <c r="Q703" t="str">
        <f t="shared" si="52"/>
        <v>Em.17.14</v>
      </c>
      <c r="R703" t="s">
        <v>466</v>
      </c>
      <c r="S703" s="62">
        <v>55</v>
      </c>
      <c r="AA703" t="s">
        <v>275</v>
      </c>
      <c r="AB703" t="s">
        <v>321</v>
      </c>
      <c r="AC703" s="32" t="s">
        <v>467</v>
      </c>
      <c r="AD703" s="7" t="s">
        <v>789</v>
      </c>
      <c r="AE703" t="s">
        <v>320</v>
      </c>
      <c r="AF703" t="s">
        <v>320</v>
      </c>
    </row>
    <row r="704" spans="1:33" ht="13.25" customHeight="1" x14ac:dyDescent="0.15">
      <c r="A704" t="s">
        <v>303</v>
      </c>
      <c r="B704" t="s">
        <v>302</v>
      </c>
      <c r="C704" t="s">
        <v>304</v>
      </c>
      <c r="D704" t="s">
        <v>305</v>
      </c>
      <c r="E704" t="s">
        <v>305</v>
      </c>
      <c r="F704" t="s">
        <v>306</v>
      </c>
      <c r="G704" t="s">
        <v>306</v>
      </c>
      <c r="H704" s="77" t="s">
        <v>82</v>
      </c>
      <c r="I704" s="5" t="str">
        <f t="shared" si="50"/>
        <v>2019-01-01</v>
      </c>
      <c r="J704" s="10" t="s">
        <v>278</v>
      </c>
      <c r="M704" t="s">
        <v>38</v>
      </c>
      <c r="N704">
        <v>17</v>
      </c>
      <c r="O704">
        <v>15</v>
      </c>
      <c r="P704" t="str">
        <f t="shared" si="51"/>
        <v>Em.17</v>
      </c>
      <c r="Q704" t="str">
        <f t="shared" si="52"/>
        <v>Em.17.15</v>
      </c>
      <c r="R704" t="s">
        <v>469</v>
      </c>
      <c r="S704" s="62">
        <v>0</v>
      </c>
      <c r="AA704" t="s">
        <v>275</v>
      </c>
      <c r="AB704" t="s">
        <v>321</v>
      </c>
      <c r="AC704" s="32" t="s">
        <v>470</v>
      </c>
      <c r="AD704" s="7" t="s">
        <v>789</v>
      </c>
      <c r="AE704" t="s">
        <v>320</v>
      </c>
      <c r="AF704" t="s">
        <v>320</v>
      </c>
    </row>
    <row r="705" spans="1:33" ht="13.25" customHeight="1" x14ac:dyDescent="0.15">
      <c r="A705" t="s">
        <v>303</v>
      </c>
      <c r="B705" t="s">
        <v>302</v>
      </c>
      <c r="C705" t="s">
        <v>304</v>
      </c>
      <c r="D705" t="s">
        <v>305</v>
      </c>
      <c r="E705" t="s">
        <v>305</v>
      </c>
      <c r="F705" t="s">
        <v>306</v>
      </c>
      <c r="G705" t="s">
        <v>306</v>
      </c>
      <c r="H705" s="77" t="s">
        <v>82</v>
      </c>
      <c r="I705" s="5" t="str">
        <f t="shared" si="50"/>
        <v>2019-01-01</v>
      </c>
      <c r="J705" s="10" t="s">
        <v>278</v>
      </c>
      <c r="M705" t="s">
        <v>38</v>
      </c>
      <c r="N705">
        <v>17</v>
      </c>
      <c r="O705">
        <v>16</v>
      </c>
      <c r="P705" t="str">
        <f t="shared" si="51"/>
        <v>Em.17</v>
      </c>
      <c r="Q705" t="str">
        <f t="shared" si="52"/>
        <v>Em.17.16</v>
      </c>
      <c r="R705" t="s">
        <v>458</v>
      </c>
      <c r="S705" s="62">
        <v>13487</v>
      </c>
      <c r="AA705" t="s">
        <v>275</v>
      </c>
      <c r="AB705" t="s">
        <v>321</v>
      </c>
      <c r="AC705" s="32" t="s">
        <v>459</v>
      </c>
      <c r="AD705" s="7" t="s">
        <v>789</v>
      </c>
      <c r="AE705" t="s">
        <v>320</v>
      </c>
      <c r="AF705" t="s">
        <v>320</v>
      </c>
    </row>
    <row r="706" spans="1:33" ht="13.25" customHeight="1" x14ac:dyDescent="0.15">
      <c r="A706" t="s">
        <v>303</v>
      </c>
      <c r="B706" t="s">
        <v>302</v>
      </c>
      <c r="C706" t="s">
        <v>304</v>
      </c>
      <c r="D706" t="s">
        <v>305</v>
      </c>
      <c r="E706" t="s">
        <v>305</v>
      </c>
      <c r="F706" t="s">
        <v>306</v>
      </c>
      <c r="G706" t="s">
        <v>306</v>
      </c>
      <c r="H706" s="77" t="s">
        <v>82</v>
      </c>
      <c r="I706" s="5" t="str">
        <f t="shared" ref="I706:I769" si="54">_xlfn.CONCAT(SUBSTITUTE(J706,"FY","20"),"-01-01")</f>
        <v>2019-01-01</v>
      </c>
      <c r="J706" s="10" t="s">
        <v>278</v>
      </c>
      <c r="M706" t="s">
        <v>38</v>
      </c>
      <c r="N706">
        <v>17</v>
      </c>
      <c r="O706">
        <v>17</v>
      </c>
      <c r="P706" t="str">
        <f t="shared" ref="P706:P769" si="55">_xlfn.CONCAT(M706,".",N706)</f>
        <v>Em.17</v>
      </c>
      <c r="Q706" t="str">
        <f t="shared" ref="Q706:Q769" si="56">_xlfn.CONCAT(M706,".",N706,".",O706)</f>
        <v>Em.17.17</v>
      </c>
      <c r="R706" t="s">
        <v>464</v>
      </c>
      <c r="S706" s="62"/>
      <c r="AA706" t="s">
        <v>275</v>
      </c>
      <c r="AB706" t="s">
        <v>321</v>
      </c>
      <c r="AC706" s="32" t="s">
        <v>465</v>
      </c>
      <c r="AD706" s="7" t="s">
        <v>789</v>
      </c>
      <c r="AE706" t="s">
        <v>320</v>
      </c>
      <c r="AF706" t="s">
        <v>320</v>
      </c>
      <c r="AG706" s="82"/>
    </row>
    <row r="707" spans="1:33" ht="13.25" customHeight="1" x14ac:dyDescent="0.15">
      <c r="A707" t="s">
        <v>303</v>
      </c>
      <c r="B707" t="s">
        <v>302</v>
      </c>
      <c r="C707" t="s">
        <v>304</v>
      </c>
      <c r="D707" t="s">
        <v>305</v>
      </c>
      <c r="E707" t="s">
        <v>305</v>
      </c>
      <c r="F707" t="s">
        <v>306</v>
      </c>
      <c r="G707" t="s">
        <v>306</v>
      </c>
      <c r="H707" s="77" t="s">
        <v>82</v>
      </c>
      <c r="I707" s="5" t="str">
        <f t="shared" si="54"/>
        <v>2019-01-01</v>
      </c>
      <c r="J707" s="10" t="s">
        <v>278</v>
      </c>
      <c r="M707" t="s">
        <v>38</v>
      </c>
      <c r="N707">
        <v>17</v>
      </c>
      <c r="O707">
        <v>18</v>
      </c>
      <c r="P707" t="str">
        <f t="shared" si="55"/>
        <v>Em.17</v>
      </c>
      <c r="Q707" t="str">
        <f t="shared" si="56"/>
        <v>Em.17.18</v>
      </c>
      <c r="R707" t="s">
        <v>461</v>
      </c>
      <c r="S707" s="62">
        <v>1653</v>
      </c>
      <c r="AA707" t="s">
        <v>275</v>
      </c>
      <c r="AB707" t="s">
        <v>321</v>
      </c>
      <c r="AC707" s="32" t="s">
        <v>462</v>
      </c>
      <c r="AD707" s="7" t="s">
        <v>789</v>
      </c>
      <c r="AE707" t="s">
        <v>320</v>
      </c>
      <c r="AF707" t="s">
        <v>320</v>
      </c>
    </row>
    <row r="708" spans="1:33" ht="13.25" customHeight="1" x14ac:dyDescent="0.15">
      <c r="A708" t="s">
        <v>303</v>
      </c>
      <c r="B708" t="s">
        <v>302</v>
      </c>
      <c r="C708" t="s">
        <v>304</v>
      </c>
      <c r="D708" t="s">
        <v>305</v>
      </c>
      <c r="E708" t="s">
        <v>305</v>
      </c>
      <c r="F708" t="s">
        <v>306</v>
      </c>
      <c r="G708" t="s">
        <v>306</v>
      </c>
      <c r="H708" s="77" t="s">
        <v>82</v>
      </c>
      <c r="I708" s="5" t="str">
        <f t="shared" si="54"/>
        <v>2019-01-01</v>
      </c>
      <c r="J708" s="10" t="s">
        <v>278</v>
      </c>
      <c r="M708" t="s">
        <v>38</v>
      </c>
      <c r="N708">
        <v>17</v>
      </c>
      <c r="O708">
        <v>6</v>
      </c>
      <c r="P708" t="str">
        <f t="shared" si="55"/>
        <v>Em.17</v>
      </c>
      <c r="Q708" t="str">
        <f t="shared" si="56"/>
        <v>Em.17.6</v>
      </c>
      <c r="R708" t="s">
        <v>451</v>
      </c>
      <c r="S708" s="27">
        <v>1</v>
      </c>
      <c r="AA708" t="s">
        <v>275</v>
      </c>
      <c r="AB708" t="s">
        <v>321</v>
      </c>
      <c r="AC708" s="32" t="s">
        <v>452</v>
      </c>
      <c r="AD708" s="7" t="s">
        <v>789</v>
      </c>
      <c r="AE708" t="s">
        <v>320</v>
      </c>
      <c r="AF708" t="s">
        <v>320</v>
      </c>
    </row>
    <row r="709" spans="1:33" ht="13.25" customHeight="1" x14ac:dyDescent="0.15">
      <c r="A709" t="s">
        <v>303</v>
      </c>
      <c r="B709" t="s">
        <v>302</v>
      </c>
      <c r="C709" t="s">
        <v>304</v>
      </c>
      <c r="D709" t="s">
        <v>305</v>
      </c>
      <c r="E709" t="s">
        <v>305</v>
      </c>
      <c r="F709" t="s">
        <v>306</v>
      </c>
      <c r="G709" t="s">
        <v>306</v>
      </c>
      <c r="H709" s="77" t="s">
        <v>82</v>
      </c>
      <c r="I709" s="5" t="str">
        <f t="shared" si="54"/>
        <v>2019-01-01</v>
      </c>
      <c r="J709" s="10" t="s">
        <v>278</v>
      </c>
      <c r="M709" t="s">
        <v>38</v>
      </c>
      <c r="N709">
        <v>17</v>
      </c>
      <c r="O709">
        <v>8</v>
      </c>
      <c r="P709" t="str">
        <f t="shared" si="55"/>
        <v>Em.17</v>
      </c>
      <c r="Q709" t="str">
        <f t="shared" si="56"/>
        <v>Em.17.8</v>
      </c>
      <c r="R709" t="s">
        <v>454</v>
      </c>
      <c r="S709" s="27">
        <v>55</v>
      </c>
      <c r="U709" t="s">
        <v>455</v>
      </c>
      <c r="V709" s="102">
        <f>S709</f>
        <v>55</v>
      </c>
      <c r="W709" t="str">
        <f>U709</f>
        <v>kg</v>
      </c>
      <c r="X709" s="7" t="s">
        <v>308</v>
      </c>
      <c r="AA709" t="s">
        <v>275</v>
      </c>
      <c r="AB709" t="s">
        <v>321</v>
      </c>
      <c r="AC709" s="32" t="s">
        <v>456</v>
      </c>
      <c r="AD709" s="7" t="s">
        <v>789</v>
      </c>
      <c r="AE709" t="s">
        <v>320</v>
      </c>
      <c r="AF709" t="s">
        <v>320</v>
      </c>
    </row>
    <row r="710" spans="1:33" ht="13.25" customHeight="1" x14ac:dyDescent="0.15">
      <c r="A710" t="s">
        <v>303</v>
      </c>
      <c r="B710" t="s">
        <v>302</v>
      </c>
      <c r="C710" t="s">
        <v>304</v>
      </c>
      <c r="D710" t="s">
        <v>305</v>
      </c>
      <c r="E710" t="s">
        <v>305</v>
      </c>
      <c r="F710" t="s">
        <v>306</v>
      </c>
      <c r="G710" t="s">
        <v>306</v>
      </c>
      <c r="H710" s="77" t="s">
        <v>82</v>
      </c>
      <c r="I710" s="5" t="str">
        <f t="shared" si="54"/>
        <v>2019-01-01</v>
      </c>
      <c r="J710" s="10" t="s">
        <v>278</v>
      </c>
      <c r="M710" t="s">
        <v>38</v>
      </c>
      <c r="N710">
        <v>2</v>
      </c>
      <c r="O710">
        <v>1</v>
      </c>
      <c r="P710" t="str">
        <f t="shared" si="55"/>
        <v>Em.2</v>
      </c>
      <c r="Q710" t="str">
        <f t="shared" si="56"/>
        <v>Em.2.1</v>
      </c>
      <c r="R710" t="s">
        <v>434</v>
      </c>
      <c r="S710" s="62"/>
      <c r="V710" s="101"/>
      <c r="AA710" t="s">
        <v>275</v>
      </c>
      <c r="AB710" t="s">
        <v>321</v>
      </c>
      <c r="AC710" s="32" t="s">
        <v>435</v>
      </c>
      <c r="AD710" s="7" t="s">
        <v>786</v>
      </c>
      <c r="AE710" t="s">
        <v>320</v>
      </c>
      <c r="AF710" t="s">
        <v>320</v>
      </c>
      <c r="AG710" s="80"/>
    </row>
    <row r="711" spans="1:33" ht="13.25" customHeight="1" x14ac:dyDescent="0.15">
      <c r="A711" t="s">
        <v>303</v>
      </c>
      <c r="B711" t="s">
        <v>302</v>
      </c>
      <c r="C711" t="s">
        <v>304</v>
      </c>
      <c r="D711" t="s">
        <v>305</v>
      </c>
      <c r="E711" t="s">
        <v>305</v>
      </c>
      <c r="F711" t="s">
        <v>306</v>
      </c>
      <c r="G711" t="s">
        <v>306</v>
      </c>
      <c r="H711" s="77" t="s">
        <v>82</v>
      </c>
      <c r="I711" s="5" t="str">
        <f t="shared" si="54"/>
        <v>2019-01-01</v>
      </c>
      <c r="J711" s="10" t="s">
        <v>278</v>
      </c>
      <c r="M711" t="s">
        <v>38</v>
      </c>
      <c r="N711">
        <v>2</v>
      </c>
      <c r="O711">
        <v>2</v>
      </c>
      <c r="P711" t="str">
        <f t="shared" si="55"/>
        <v>Em.2</v>
      </c>
      <c r="Q711" t="str">
        <f t="shared" si="56"/>
        <v>Em.2.2</v>
      </c>
      <c r="R711" t="s">
        <v>437</v>
      </c>
      <c r="S711" s="62"/>
      <c r="V711" s="101"/>
      <c r="AA711" t="s">
        <v>275</v>
      </c>
      <c r="AB711" t="s">
        <v>321</v>
      </c>
      <c r="AC711" s="32" t="s">
        <v>438</v>
      </c>
      <c r="AD711" s="7" t="s">
        <v>786</v>
      </c>
      <c r="AE711" t="s">
        <v>320</v>
      </c>
      <c r="AF711" t="s">
        <v>320</v>
      </c>
      <c r="AG711" s="80"/>
    </row>
    <row r="712" spans="1:33" ht="13.25" customHeight="1" x14ac:dyDescent="0.15">
      <c r="A712" t="s">
        <v>303</v>
      </c>
      <c r="B712" t="s">
        <v>302</v>
      </c>
      <c r="C712" t="s">
        <v>304</v>
      </c>
      <c r="D712" t="s">
        <v>305</v>
      </c>
      <c r="E712" t="s">
        <v>305</v>
      </c>
      <c r="F712" t="s">
        <v>306</v>
      </c>
      <c r="G712" t="s">
        <v>306</v>
      </c>
      <c r="H712" s="77" t="s">
        <v>82</v>
      </c>
      <c r="I712" s="5" t="str">
        <f t="shared" si="54"/>
        <v>2019-01-01</v>
      </c>
      <c r="J712" s="10" t="s">
        <v>278</v>
      </c>
      <c r="M712" t="s">
        <v>38</v>
      </c>
      <c r="N712">
        <v>5</v>
      </c>
      <c r="O712">
        <v>5</v>
      </c>
      <c r="P712" t="str">
        <f t="shared" si="55"/>
        <v>Em.5</v>
      </c>
      <c r="Q712" t="str">
        <f t="shared" si="56"/>
        <v>Em.5.5</v>
      </c>
      <c r="R712" t="s">
        <v>440</v>
      </c>
      <c r="S712" s="79">
        <v>4916945</v>
      </c>
      <c r="U712" t="s">
        <v>39</v>
      </c>
      <c r="V712" s="101">
        <f>S712</f>
        <v>4916945</v>
      </c>
      <c r="W712" t="s">
        <v>39</v>
      </c>
      <c r="X712" s="7" t="s">
        <v>308</v>
      </c>
      <c r="AA712" t="s">
        <v>275</v>
      </c>
      <c r="AB712" t="s">
        <v>321</v>
      </c>
      <c r="AC712" s="32" t="s">
        <v>441</v>
      </c>
      <c r="AD712" s="7" t="s">
        <v>792</v>
      </c>
      <c r="AE712" t="s">
        <v>320</v>
      </c>
      <c r="AF712" t="s">
        <v>320</v>
      </c>
      <c r="AG712" s="80"/>
    </row>
    <row r="713" spans="1:33" ht="13.25" customHeight="1" x14ac:dyDescent="0.15">
      <c r="A713" t="s">
        <v>303</v>
      </c>
      <c r="B713" t="s">
        <v>302</v>
      </c>
      <c r="C713" t="s">
        <v>304</v>
      </c>
      <c r="D713" t="s">
        <v>305</v>
      </c>
      <c r="E713" t="s">
        <v>305</v>
      </c>
      <c r="F713" t="s">
        <v>306</v>
      </c>
      <c r="G713" t="s">
        <v>306</v>
      </c>
      <c r="H713" s="77" t="s">
        <v>82</v>
      </c>
      <c r="I713" s="5" t="str">
        <f t="shared" si="54"/>
        <v>2019-01-01</v>
      </c>
      <c r="J713" s="10" t="s">
        <v>278</v>
      </c>
      <c r="M713" t="s">
        <v>221</v>
      </c>
      <c r="N713">
        <v>1</v>
      </c>
      <c r="O713">
        <v>1</v>
      </c>
      <c r="P713" t="str">
        <f t="shared" si="55"/>
        <v>WR.1</v>
      </c>
      <c r="Q713" t="str">
        <f t="shared" si="56"/>
        <v>WR.1.1</v>
      </c>
      <c r="R713" t="s">
        <v>395</v>
      </c>
      <c r="S713" s="27">
        <v>1.64E-6</v>
      </c>
      <c r="U713" t="s">
        <v>390</v>
      </c>
      <c r="AA713" t="s">
        <v>275</v>
      </c>
      <c r="AB713" t="s">
        <v>321</v>
      </c>
      <c r="AC713" s="32" t="s">
        <v>391</v>
      </c>
      <c r="AD713" s="7" t="s">
        <v>733</v>
      </c>
      <c r="AE713" t="s">
        <v>320</v>
      </c>
      <c r="AF713" t="s">
        <v>320</v>
      </c>
    </row>
    <row r="714" spans="1:33" ht="13.25" customHeight="1" x14ac:dyDescent="0.15">
      <c r="A714" t="s">
        <v>303</v>
      </c>
      <c r="B714" t="s">
        <v>302</v>
      </c>
      <c r="C714" t="s">
        <v>304</v>
      </c>
      <c r="D714" t="s">
        <v>305</v>
      </c>
      <c r="E714" t="s">
        <v>305</v>
      </c>
      <c r="F714" t="s">
        <v>306</v>
      </c>
      <c r="G714" t="s">
        <v>306</v>
      </c>
      <c r="H714" s="77" t="s">
        <v>82</v>
      </c>
      <c r="I714" s="5" t="str">
        <f t="shared" si="54"/>
        <v>2019-01-01</v>
      </c>
      <c r="J714" s="10" t="s">
        <v>278</v>
      </c>
      <c r="M714" t="s">
        <v>221</v>
      </c>
      <c r="N714">
        <v>1</v>
      </c>
      <c r="O714">
        <v>3</v>
      </c>
      <c r="P714" t="str">
        <f t="shared" si="55"/>
        <v>WR.1</v>
      </c>
      <c r="Q714" t="str">
        <f t="shared" si="56"/>
        <v>WR.1.3</v>
      </c>
      <c r="R714" t="s">
        <v>754</v>
      </c>
      <c r="S714" s="62">
        <v>0</v>
      </c>
      <c r="U714" t="s">
        <v>448</v>
      </c>
      <c r="V714" s="97">
        <f>S714</f>
        <v>0</v>
      </c>
      <c r="W714" t="s">
        <v>448</v>
      </c>
      <c r="AA714" t="s">
        <v>275</v>
      </c>
      <c r="AB714" t="s">
        <v>321</v>
      </c>
      <c r="AC714" s="32" t="s">
        <v>474</v>
      </c>
      <c r="AD714" s="7" t="s">
        <v>733</v>
      </c>
      <c r="AE714" t="s">
        <v>320</v>
      </c>
      <c r="AF714" t="s">
        <v>320</v>
      </c>
    </row>
    <row r="715" spans="1:33" ht="13.25" customHeight="1" x14ac:dyDescent="0.15">
      <c r="A715" t="s">
        <v>303</v>
      </c>
      <c r="B715" t="s">
        <v>302</v>
      </c>
      <c r="C715" t="s">
        <v>304</v>
      </c>
      <c r="D715" t="s">
        <v>305</v>
      </c>
      <c r="E715" t="s">
        <v>305</v>
      </c>
      <c r="F715" t="s">
        <v>306</v>
      </c>
      <c r="G715" t="s">
        <v>306</v>
      </c>
      <c r="H715" s="77" t="s">
        <v>82</v>
      </c>
      <c r="I715" s="5" t="str">
        <f t="shared" si="54"/>
        <v>2019-01-01</v>
      </c>
      <c r="J715" s="10" t="s">
        <v>278</v>
      </c>
      <c r="M715" t="s">
        <v>221</v>
      </c>
      <c r="N715">
        <v>2</v>
      </c>
      <c r="O715">
        <v>1</v>
      </c>
      <c r="P715" t="str">
        <f t="shared" si="55"/>
        <v>WR.2</v>
      </c>
      <c r="Q715" t="str">
        <f t="shared" si="56"/>
        <v>WR.2.1</v>
      </c>
      <c r="R715" t="s">
        <v>402</v>
      </c>
      <c r="S715" s="27">
        <v>1.366E-5</v>
      </c>
      <c r="U715" t="s">
        <v>390</v>
      </c>
      <c r="AA715" t="s">
        <v>275</v>
      </c>
      <c r="AB715" t="s">
        <v>321</v>
      </c>
      <c r="AC715" s="32" t="s">
        <v>399</v>
      </c>
      <c r="AD715" s="7" t="s">
        <v>733</v>
      </c>
      <c r="AE715" t="s">
        <v>320</v>
      </c>
      <c r="AF715" t="s">
        <v>320</v>
      </c>
    </row>
    <row r="716" spans="1:33" ht="13.25" customHeight="1" x14ac:dyDescent="0.15">
      <c r="A716" t="s">
        <v>303</v>
      </c>
      <c r="B716" t="s">
        <v>302</v>
      </c>
      <c r="C716" t="s">
        <v>304</v>
      </c>
      <c r="D716" t="s">
        <v>305</v>
      </c>
      <c r="E716" t="s">
        <v>305</v>
      </c>
      <c r="F716" t="s">
        <v>306</v>
      </c>
      <c r="G716" t="s">
        <v>306</v>
      </c>
      <c r="H716" s="77" t="s">
        <v>82</v>
      </c>
      <c r="I716" s="5" t="str">
        <f t="shared" si="54"/>
        <v>2019-01-01</v>
      </c>
      <c r="J716" s="10" t="s">
        <v>278</v>
      </c>
      <c r="M716" t="s">
        <v>221</v>
      </c>
      <c r="N716">
        <v>2</v>
      </c>
      <c r="O716">
        <v>3</v>
      </c>
      <c r="P716" t="str">
        <f t="shared" si="55"/>
        <v>WR.2</v>
      </c>
      <c r="Q716" t="str">
        <f t="shared" si="56"/>
        <v>WR.2.3</v>
      </c>
      <c r="R716" t="s">
        <v>753</v>
      </c>
      <c r="S716" s="62">
        <v>0</v>
      </c>
      <c r="U716" t="s">
        <v>448</v>
      </c>
      <c r="V716" s="97">
        <f>S716</f>
        <v>0</v>
      </c>
      <c r="W716" t="s">
        <v>448</v>
      </c>
      <c r="AA716" t="s">
        <v>275</v>
      </c>
      <c r="AB716" t="s">
        <v>321</v>
      </c>
      <c r="AC716" s="32" t="s">
        <v>472</v>
      </c>
      <c r="AD716" s="7" t="s">
        <v>733</v>
      </c>
      <c r="AE716" t="s">
        <v>320</v>
      </c>
      <c r="AF716" t="s">
        <v>320</v>
      </c>
    </row>
    <row r="717" spans="1:33" ht="13.25" customHeight="1" x14ac:dyDescent="0.15">
      <c r="A717" s="7" t="s">
        <v>295</v>
      </c>
      <c r="B717" s="7" t="s">
        <v>294</v>
      </c>
      <c r="C717" s="7" t="s">
        <v>296</v>
      </c>
      <c r="D717" s="7" t="s">
        <v>267</v>
      </c>
      <c r="E717" s="7" t="s">
        <v>297</v>
      </c>
      <c r="F717" s="7" t="s">
        <v>298</v>
      </c>
      <c r="G717" s="7" t="s">
        <v>298</v>
      </c>
      <c r="H717" s="7" t="s">
        <v>299</v>
      </c>
      <c r="I717" s="5" t="str">
        <f t="shared" si="54"/>
        <v>2019-01-01</v>
      </c>
      <c r="J717" s="26" t="s">
        <v>278</v>
      </c>
      <c r="M717" t="s">
        <v>38</v>
      </c>
      <c r="N717">
        <v>1</v>
      </c>
      <c r="O717">
        <v>1</v>
      </c>
      <c r="P717" t="str">
        <f t="shared" si="55"/>
        <v>Em.1</v>
      </c>
      <c r="Q717" t="str">
        <f t="shared" si="56"/>
        <v>Em.1.1</v>
      </c>
      <c r="R717" t="s">
        <v>300</v>
      </c>
      <c r="S717" s="27">
        <v>70</v>
      </c>
      <c r="U717" t="s">
        <v>39</v>
      </c>
      <c r="V717" s="101">
        <f>S717*1000000</f>
        <v>70000000</v>
      </c>
      <c r="W717" t="s">
        <v>39</v>
      </c>
      <c r="X717" s="7" t="s">
        <v>301</v>
      </c>
      <c r="AA717" s="26" t="s">
        <v>275</v>
      </c>
      <c r="AB717" t="s">
        <v>731</v>
      </c>
      <c r="AC717" t="s">
        <v>669</v>
      </c>
      <c r="AD717" s="7" t="s">
        <v>785</v>
      </c>
      <c r="AE717" t="s">
        <v>322</v>
      </c>
      <c r="AF717" t="s">
        <v>323</v>
      </c>
    </row>
    <row r="718" spans="1:33" ht="13.25" customHeight="1" x14ac:dyDescent="0.15">
      <c r="A718" s="7" t="s">
        <v>295</v>
      </c>
      <c r="B718" s="7" t="s">
        <v>294</v>
      </c>
      <c r="C718" s="7" t="s">
        <v>296</v>
      </c>
      <c r="D718" s="7" t="s">
        <v>267</v>
      </c>
      <c r="E718" s="7" t="s">
        <v>297</v>
      </c>
      <c r="F718" s="7" t="s">
        <v>298</v>
      </c>
      <c r="G718" s="7" t="s">
        <v>298</v>
      </c>
      <c r="H718" s="7" t="s">
        <v>299</v>
      </c>
      <c r="I718" s="5" t="str">
        <f t="shared" si="54"/>
        <v>2019-01-01</v>
      </c>
      <c r="J718" s="26" t="s">
        <v>278</v>
      </c>
      <c r="M718" t="s">
        <v>38</v>
      </c>
      <c r="N718">
        <v>11</v>
      </c>
      <c r="O718">
        <v>11</v>
      </c>
      <c r="P718" t="str">
        <f t="shared" si="55"/>
        <v>Em.11</v>
      </c>
      <c r="Q718" t="str">
        <f t="shared" si="56"/>
        <v>Em.11.11</v>
      </c>
      <c r="R718" t="s">
        <v>336</v>
      </c>
      <c r="S718" s="27">
        <v>576</v>
      </c>
      <c r="U718" t="s">
        <v>39</v>
      </c>
      <c r="V718" s="102">
        <f>S718</f>
        <v>576</v>
      </c>
      <c r="W718" t="s">
        <v>39</v>
      </c>
      <c r="X718" s="7" t="s">
        <v>301</v>
      </c>
      <c r="AA718" s="26" t="s">
        <v>275</v>
      </c>
      <c r="AB718" s="26" t="s">
        <v>731</v>
      </c>
      <c r="AE718" t="s">
        <v>633</v>
      </c>
      <c r="AF718" t="s">
        <v>646</v>
      </c>
    </row>
    <row r="719" spans="1:33" ht="13.25" customHeight="1" x14ac:dyDescent="0.15">
      <c r="A719" s="7" t="s">
        <v>295</v>
      </c>
      <c r="B719" s="7" t="s">
        <v>294</v>
      </c>
      <c r="C719" s="7" t="s">
        <v>296</v>
      </c>
      <c r="D719" s="7" t="s">
        <v>267</v>
      </c>
      <c r="E719" s="7" t="s">
        <v>297</v>
      </c>
      <c r="F719" s="7" t="s">
        <v>298</v>
      </c>
      <c r="G719" s="7" t="s">
        <v>298</v>
      </c>
      <c r="H719" s="7" t="s">
        <v>299</v>
      </c>
      <c r="I719" s="5" t="str">
        <f t="shared" si="54"/>
        <v>2019-01-01</v>
      </c>
      <c r="J719" s="26" t="s">
        <v>278</v>
      </c>
      <c r="M719" t="s">
        <v>38</v>
      </c>
      <c r="N719">
        <v>13</v>
      </c>
      <c r="O719">
        <v>1</v>
      </c>
      <c r="P719" t="str">
        <f t="shared" si="55"/>
        <v>Em.13</v>
      </c>
      <c r="Q719" t="str">
        <f t="shared" si="56"/>
        <v>Em.13.1</v>
      </c>
      <c r="R719" t="s">
        <v>404</v>
      </c>
      <c r="S719" s="27">
        <v>78</v>
      </c>
      <c r="U719" s="26" t="s">
        <v>405</v>
      </c>
      <c r="V719" s="102">
        <f>S719</f>
        <v>78</v>
      </c>
      <c r="W719" s="26" t="s">
        <v>405</v>
      </c>
      <c r="X719" s="7" t="s">
        <v>301</v>
      </c>
      <c r="AA719" s="26" t="s">
        <v>275</v>
      </c>
      <c r="AB719" t="s">
        <v>731</v>
      </c>
      <c r="AD719" s="26"/>
      <c r="AE719" t="s">
        <v>561</v>
      </c>
      <c r="AF719" t="s">
        <v>562</v>
      </c>
    </row>
    <row r="720" spans="1:33" ht="13.25" customHeight="1" x14ac:dyDescent="0.15">
      <c r="A720" s="7" t="s">
        <v>295</v>
      </c>
      <c r="B720" s="7" t="s">
        <v>294</v>
      </c>
      <c r="C720" s="7" t="s">
        <v>296</v>
      </c>
      <c r="D720" s="7" t="s">
        <v>267</v>
      </c>
      <c r="E720" s="7" t="s">
        <v>297</v>
      </c>
      <c r="F720" s="7" t="s">
        <v>298</v>
      </c>
      <c r="G720" s="7" t="s">
        <v>298</v>
      </c>
      <c r="H720" s="7" t="s">
        <v>299</v>
      </c>
      <c r="I720" s="5" t="str">
        <f t="shared" si="54"/>
        <v>2019-01-01</v>
      </c>
      <c r="J720" s="26" t="s">
        <v>278</v>
      </c>
      <c r="M720" t="s">
        <v>38</v>
      </c>
      <c r="N720">
        <v>13</v>
      </c>
      <c r="O720">
        <v>29</v>
      </c>
      <c r="P720" t="str">
        <f t="shared" si="55"/>
        <v>Em.13</v>
      </c>
      <c r="Q720" t="str">
        <f t="shared" si="56"/>
        <v>Em.13.29</v>
      </c>
      <c r="R720" t="s">
        <v>424</v>
      </c>
      <c r="S720" s="27">
        <v>0.16800000000000001</v>
      </c>
      <c r="U720" s="26" t="s">
        <v>425</v>
      </c>
      <c r="V720" s="102">
        <f>S720</f>
        <v>0.16800000000000001</v>
      </c>
      <c r="W720" s="26" t="str">
        <f>U720</f>
        <v>tonnes of CO2e/ tonne of hydrocarbon production available for sale</v>
      </c>
      <c r="X720" s="7" t="s">
        <v>301</v>
      </c>
      <c r="AA720" s="26" t="s">
        <v>275</v>
      </c>
      <c r="AB720" s="26" t="s">
        <v>731</v>
      </c>
      <c r="AD720" s="26"/>
      <c r="AE720" t="s">
        <v>320</v>
      </c>
      <c r="AF720" t="s">
        <v>320</v>
      </c>
    </row>
    <row r="721" spans="1:32" ht="13.25" customHeight="1" x14ac:dyDescent="0.15">
      <c r="A721" s="7" t="s">
        <v>295</v>
      </c>
      <c r="B721" s="7" t="s">
        <v>294</v>
      </c>
      <c r="C721" s="7" t="s">
        <v>296</v>
      </c>
      <c r="D721" s="7" t="s">
        <v>267</v>
      </c>
      <c r="E721" s="7" t="s">
        <v>297</v>
      </c>
      <c r="F721" s="7" t="s">
        <v>298</v>
      </c>
      <c r="G721" s="7" t="s">
        <v>298</v>
      </c>
      <c r="H721" s="7" t="s">
        <v>299</v>
      </c>
      <c r="I721" s="5" t="str">
        <f t="shared" si="54"/>
        <v>2019-01-01</v>
      </c>
      <c r="J721" s="26" t="s">
        <v>278</v>
      </c>
      <c r="M721" t="s">
        <v>38</v>
      </c>
      <c r="N721">
        <v>13</v>
      </c>
      <c r="O721">
        <v>30</v>
      </c>
      <c r="P721" t="str">
        <f t="shared" si="55"/>
        <v>Em.13</v>
      </c>
      <c r="Q721" t="str">
        <f t="shared" si="56"/>
        <v>Em.13.30</v>
      </c>
      <c r="R721" t="s">
        <v>427</v>
      </c>
      <c r="S721" s="27">
        <v>1.06</v>
      </c>
      <c r="U721" s="26" t="s">
        <v>428</v>
      </c>
      <c r="V721" s="102">
        <f>S721</f>
        <v>1.06</v>
      </c>
      <c r="W721" s="26" t="str">
        <f>U721</f>
        <v>tonnes of CO2e/UEDC</v>
      </c>
      <c r="X721" s="7" t="s">
        <v>301</v>
      </c>
      <c r="Z721" s="26" t="s">
        <v>429</v>
      </c>
      <c r="AA721" s="26" t="s">
        <v>275</v>
      </c>
      <c r="AB721" s="26" t="s">
        <v>731</v>
      </c>
      <c r="AD721" s="26"/>
      <c r="AE721" t="s">
        <v>320</v>
      </c>
      <c r="AF721" t="s">
        <v>320</v>
      </c>
    </row>
    <row r="722" spans="1:32" ht="13.25" customHeight="1" x14ac:dyDescent="0.15">
      <c r="A722" s="7" t="s">
        <v>295</v>
      </c>
      <c r="B722" s="7" t="s">
        <v>294</v>
      </c>
      <c r="C722" s="7" t="s">
        <v>296</v>
      </c>
      <c r="D722" s="7" t="s">
        <v>267</v>
      </c>
      <c r="E722" s="7" t="s">
        <v>297</v>
      </c>
      <c r="F722" s="7" t="s">
        <v>298</v>
      </c>
      <c r="G722" s="7" t="s">
        <v>298</v>
      </c>
      <c r="H722" s="7" t="s">
        <v>299</v>
      </c>
      <c r="I722" s="5" t="str">
        <f t="shared" si="54"/>
        <v>2019-01-01</v>
      </c>
      <c r="J722" s="26" t="s">
        <v>278</v>
      </c>
      <c r="M722" t="s">
        <v>38</v>
      </c>
      <c r="N722">
        <v>13</v>
      </c>
      <c r="O722">
        <v>31</v>
      </c>
      <c r="P722" t="str">
        <f t="shared" si="55"/>
        <v>Em.13</v>
      </c>
      <c r="Q722" t="str">
        <f t="shared" si="56"/>
        <v>Em.13.31</v>
      </c>
      <c r="R722" t="s">
        <v>431</v>
      </c>
      <c r="S722" s="27">
        <v>1.04</v>
      </c>
      <c r="U722" s="26" t="s">
        <v>432</v>
      </c>
      <c r="V722" s="102">
        <f>S722</f>
        <v>1.04</v>
      </c>
      <c r="W722" s="26" t="str">
        <f>U722</f>
        <v>tonnes of CO2e/tonne of high-value petrochemicals produced</v>
      </c>
      <c r="X722" s="7" t="s">
        <v>301</v>
      </c>
      <c r="AA722" s="26" t="s">
        <v>275</v>
      </c>
      <c r="AB722" s="26" t="s">
        <v>731</v>
      </c>
      <c r="AD722" s="26"/>
      <c r="AE722" t="s">
        <v>320</v>
      </c>
      <c r="AF722" t="s">
        <v>320</v>
      </c>
    </row>
    <row r="723" spans="1:32" ht="13.25" customHeight="1" x14ac:dyDescent="0.15">
      <c r="A723" s="7" t="s">
        <v>295</v>
      </c>
      <c r="B723" s="7" t="s">
        <v>294</v>
      </c>
      <c r="C723" s="7" t="s">
        <v>296</v>
      </c>
      <c r="D723" s="7" t="s">
        <v>267</v>
      </c>
      <c r="E723" s="7" t="s">
        <v>297</v>
      </c>
      <c r="F723" s="7" t="s">
        <v>298</v>
      </c>
      <c r="G723" s="7" t="s">
        <v>298</v>
      </c>
      <c r="H723" s="7" t="s">
        <v>299</v>
      </c>
      <c r="I723" s="5" t="str">
        <f t="shared" si="54"/>
        <v>2019-01-01</v>
      </c>
      <c r="J723" s="26" t="s">
        <v>278</v>
      </c>
      <c r="M723" t="s">
        <v>38</v>
      </c>
      <c r="N723">
        <v>17</v>
      </c>
      <c r="O723">
        <v>10</v>
      </c>
      <c r="P723" t="str">
        <f t="shared" si="55"/>
        <v>Em.17</v>
      </c>
      <c r="Q723" t="str">
        <f t="shared" si="56"/>
        <v>Em.17.10</v>
      </c>
      <c r="R723" t="s">
        <v>804</v>
      </c>
      <c r="S723" s="27">
        <v>108</v>
      </c>
      <c r="U723" s="26" t="s">
        <v>797</v>
      </c>
      <c r="V723" s="103">
        <f>S723*1000</f>
        <v>108000</v>
      </c>
      <c r="W723" s="7" t="s">
        <v>784</v>
      </c>
      <c r="X723" s="7" t="s">
        <v>301</v>
      </c>
      <c r="AA723" s="26" t="s">
        <v>275</v>
      </c>
      <c r="AB723" t="s">
        <v>731</v>
      </c>
      <c r="AC723" t="s">
        <v>670</v>
      </c>
      <c r="AD723" s="7" t="s">
        <v>788</v>
      </c>
      <c r="AE723" t="s">
        <v>320</v>
      </c>
      <c r="AF723" t="s">
        <v>320</v>
      </c>
    </row>
    <row r="724" spans="1:32" ht="13.25" customHeight="1" x14ac:dyDescent="0.15">
      <c r="A724" s="7" t="s">
        <v>295</v>
      </c>
      <c r="B724" s="7" t="s">
        <v>294</v>
      </c>
      <c r="C724" s="7" t="s">
        <v>296</v>
      </c>
      <c r="D724" s="7" t="s">
        <v>267</v>
      </c>
      <c r="E724" s="7" t="s">
        <v>297</v>
      </c>
      <c r="F724" s="7" t="s">
        <v>298</v>
      </c>
      <c r="G724" s="7" t="s">
        <v>298</v>
      </c>
      <c r="H724" s="7" t="s">
        <v>299</v>
      </c>
      <c r="I724" s="5" t="str">
        <f t="shared" si="54"/>
        <v>2019-01-01</v>
      </c>
      <c r="J724" s="26" t="s">
        <v>278</v>
      </c>
      <c r="M724" t="s">
        <v>38</v>
      </c>
      <c r="N724">
        <v>17</v>
      </c>
      <c r="O724">
        <v>13</v>
      </c>
      <c r="P724" t="str">
        <f t="shared" si="55"/>
        <v>Em.17</v>
      </c>
      <c r="Q724" t="str">
        <f t="shared" si="56"/>
        <v>Em.17.13</v>
      </c>
      <c r="R724" t="s">
        <v>805</v>
      </c>
      <c r="S724" s="27">
        <v>65</v>
      </c>
      <c r="U724" s="26" t="s">
        <v>797</v>
      </c>
      <c r="V724" s="103">
        <f>S724*1000</f>
        <v>65000</v>
      </c>
      <c r="W724" s="7" t="s">
        <v>784</v>
      </c>
      <c r="X724" s="7" t="s">
        <v>301</v>
      </c>
      <c r="AA724" s="26" t="s">
        <v>275</v>
      </c>
      <c r="AB724" t="s">
        <v>731</v>
      </c>
      <c r="AC724" t="s">
        <v>672</v>
      </c>
      <c r="AD724" s="7" t="s">
        <v>788</v>
      </c>
      <c r="AE724" t="s">
        <v>320</v>
      </c>
      <c r="AF724" t="s">
        <v>320</v>
      </c>
    </row>
    <row r="725" spans="1:32" ht="13.25" customHeight="1" x14ac:dyDescent="0.15">
      <c r="A725" s="7" t="s">
        <v>295</v>
      </c>
      <c r="B725" s="7" t="s">
        <v>294</v>
      </c>
      <c r="C725" s="7" t="s">
        <v>296</v>
      </c>
      <c r="D725" s="7" t="s">
        <v>267</v>
      </c>
      <c r="E725" s="7" t="s">
        <v>297</v>
      </c>
      <c r="F725" s="7" t="s">
        <v>298</v>
      </c>
      <c r="G725" s="7" t="s">
        <v>298</v>
      </c>
      <c r="H725" s="7" t="s">
        <v>299</v>
      </c>
      <c r="I725" s="5" t="str">
        <f t="shared" si="54"/>
        <v>2019-01-01</v>
      </c>
      <c r="J725" s="26" t="s">
        <v>278</v>
      </c>
      <c r="M725" t="s">
        <v>38</v>
      </c>
      <c r="N725">
        <v>17</v>
      </c>
      <c r="O725">
        <v>14</v>
      </c>
      <c r="P725" t="str">
        <f t="shared" si="55"/>
        <v>Em.17</v>
      </c>
      <c r="Q725" t="str">
        <f t="shared" si="56"/>
        <v>Em.17.14</v>
      </c>
      <c r="R725" t="s">
        <v>798</v>
      </c>
      <c r="S725" s="27">
        <v>55</v>
      </c>
      <c r="U725" s="26" t="s">
        <v>797</v>
      </c>
      <c r="V725" s="103">
        <f>S725*1000</f>
        <v>55000</v>
      </c>
      <c r="W725" s="7" t="s">
        <v>784</v>
      </c>
      <c r="X725" s="7" t="s">
        <v>301</v>
      </c>
      <c r="AA725" s="26" t="s">
        <v>275</v>
      </c>
      <c r="AB725" t="s">
        <v>731</v>
      </c>
      <c r="AC725" t="s">
        <v>673</v>
      </c>
      <c r="AD725" s="7" t="s">
        <v>788</v>
      </c>
      <c r="AE725" t="s">
        <v>320</v>
      </c>
      <c r="AF725" t="s">
        <v>320</v>
      </c>
    </row>
    <row r="726" spans="1:32" ht="13.25" customHeight="1" x14ac:dyDescent="0.15">
      <c r="A726" s="7" t="s">
        <v>295</v>
      </c>
      <c r="B726" s="7" t="s">
        <v>294</v>
      </c>
      <c r="C726" s="7" t="s">
        <v>296</v>
      </c>
      <c r="D726" s="7" t="s">
        <v>267</v>
      </c>
      <c r="E726" s="7" t="s">
        <v>297</v>
      </c>
      <c r="F726" s="7" t="s">
        <v>298</v>
      </c>
      <c r="G726" s="7" t="s">
        <v>298</v>
      </c>
      <c r="H726" s="7" t="s">
        <v>299</v>
      </c>
      <c r="I726" s="5" t="str">
        <f t="shared" si="54"/>
        <v>2019-01-01</v>
      </c>
      <c r="J726" s="26" t="s">
        <v>278</v>
      </c>
      <c r="M726" t="s">
        <v>38</v>
      </c>
      <c r="N726">
        <v>17</v>
      </c>
      <c r="O726">
        <v>2</v>
      </c>
      <c r="P726" t="str">
        <f t="shared" si="55"/>
        <v>Em.17</v>
      </c>
      <c r="Q726" t="str">
        <f t="shared" si="56"/>
        <v>Em.17.2</v>
      </c>
      <c r="R726" t="s">
        <v>369</v>
      </c>
      <c r="S726" s="27">
        <v>8</v>
      </c>
      <c r="U726" s="26" t="s">
        <v>346</v>
      </c>
      <c r="V726" s="104">
        <f>S726</f>
        <v>8</v>
      </c>
      <c r="W726" s="7" t="s">
        <v>784</v>
      </c>
      <c r="X726" s="7" t="s">
        <v>301</v>
      </c>
      <c r="AA726" s="26" t="s">
        <v>275</v>
      </c>
      <c r="AB726" t="s">
        <v>731</v>
      </c>
      <c r="AD726" s="7"/>
      <c r="AE726" t="s">
        <v>320</v>
      </c>
      <c r="AF726" t="s">
        <v>320</v>
      </c>
    </row>
    <row r="727" spans="1:32" ht="13.25" customHeight="1" x14ac:dyDescent="0.15">
      <c r="A727" s="7" t="s">
        <v>295</v>
      </c>
      <c r="B727" s="7" t="s">
        <v>294</v>
      </c>
      <c r="C727" s="7" t="s">
        <v>296</v>
      </c>
      <c r="D727" s="7" t="s">
        <v>267</v>
      </c>
      <c r="E727" s="7" t="s">
        <v>297</v>
      </c>
      <c r="F727" s="7" t="s">
        <v>298</v>
      </c>
      <c r="G727" s="7" t="s">
        <v>298</v>
      </c>
      <c r="H727" s="7" t="s">
        <v>772</v>
      </c>
      <c r="I727" s="5" t="str">
        <f t="shared" si="54"/>
        <v>2019-01-01</v>
      </c>
      <c r="J727" s="26" t="s">
        <v>278</v>
      </c>
      <c r="M727" t="s">
        <v>38</v>
      </c>
      <c r="N727">
        <v>17</v>
      </c>
      <c r="O727">
        <v>2</v>
      </c>
      <c r="P727" t="str">
        <f t="shared" si="55"/>
        <v>Em.17</v>
      </c>
      <c r="Q727" t="str">
        <f t="shared" si="56"/>
        <v>Em.17.2</v>
      </c>
      <c r="R727" t="s">
        <v>368</v>
      </c>
      <c r="S727" s="27">
        <v>0</v>
      </c>
      <c r="U727" s="26" t="s">
        <v>346</v>
      </c>
      <c r="V727" s="104">
        <f>S727</f>
        <v>0</v>
      </c>
      <c r="W727" s="7" t="s">
        <v>784</v>
      </c>
      <c r="X727" s="7" t="s">
        <v>301</v>
      </c>
      <c r="AA727" s="26" t="s">
        <v>275</v>
      </c>
      <c r="AB727" t="s">
        <v>731</v>
      </c>
      <c r="AD727" s="7"/>
      <c r="AE727" t="s">
        <v>320</v>
      </c>
      <c r="AF727" t="s">
        <v>320</v>
      </c>
    </row>
    <row r="728" spans="1:32" ht="13.25" customHeight="1" x14ac:dyDescent="0.15">
      <c r="A728" s="7" t="s">
        <v>295</v>
      </c>
      <c r="B728" s="7" t="s">
        <v>294</v>
      </c>
      <c r="C728" s="7" t="s">
        <v>296</v>
      </c>
      <c r="D728" s="7" t="s">
        <v>267</v>
      </c>
      <c r="E728" s="7" t="s">
        <v>297</v>
      </c>
      <c r="F728" s="7" t="s">
        <v>298</v>
      </c>
      <c r="G728" s="7" t="s">
        <v>298</v>
      </c>
      <c r="H728" s="7" t="s">
        <v>299</v>
      </c>
      <c r="I728" s="5" t="str">
        <f t="shared" si="54"/>
        <v>2019-01-01</v>
      </c>
      <c r="J728" s="26" t="s">
        <v>278</v>
      </c>
      <c r="M728" t="s">
        <v>38</v>
      </c>
      <c r="N728">
        <v>4</v>
      </c>
      <c r="O728">
        <v>10</v>
      </c>
      <c r="P728" t="str">
        <f t="shared" si="55"/>
        <v>Em.4</v>
      </c>
      <c r="Q728" t="str">
        <f t="shared" si="56"/>
        <v>Em.4.10</v>
      </c>
      <c r="R728" t="s">
        <v>370</v>
      </c>
      <c r="S728" s="27">
        <v>29</v>
      </c>
      <c r="U728" s="26" t="s">
        <v>346</v>
      </c>
      <c r="V728" s="102">
        <f>S728</f>
        <v>29</v>
      </c>
      <c r="W728" t="s">
        <v>39</v>
      </c>
      <c r="X728" s="7" t="s">
        <v>301</v>
      </c>
      <c r="AA728" s="26" t="s">
        <v>275</v>
      </c>
      <c r="AB728" s="26" t="s">
        <v>731</v>
      </c>
      <c r="AD728" s="26"/>
      <c r="AE728" t="s">
        <v>320</v>
      </c>
      <c r="AF728" t="s">
        <v>320</v>
      </c>
    </row>
    <row r="729" spans="1:32" ht="13.25" customHeight="1" x14ac:dyDescent="0.15">
      <c r="A729" s="7" t="s">
        <v>295</v>
      </c>
      <c r="B729" s="7" t="s">
        <v>294</v>
      </c>
      <c r="C729" s="7" t="s">
        <v>296</v>
      </c>
      <c r="D729" s="7" t="s">
        <v>267</v>
      </c>
      <c r="E729" s="7" t="s">
        <v>297</v>
      </c>
      <c r="F729" s="7" t="s">
        <v>298</v>
      </c>
      <c r="G729" s="7" t="s">
        <v>298</v>
      </c>
      <c r="H729" s="7" t="s">
        <v>299</v>
      </c>
      <c r="I729" s="5" t="str">
        <f t="shared" si="54"/>
        <v>2019-01-01</v>
      </c>
      <c r="J729" s="26" t="s">
        <v>278</v>
      </c>
      <c r="M729" t="s">
        <v>38</v>
      </c>
      <c r="N729">
        <v>4</v>
      </c>
      <c r="O729">
        <v>7</v>
      </c>
      <c r="P729" t="str">
        <f t="shared" si="55"/>
        <v>Em.4</v>
      </c>
      <c r="Q729" t="str">
        <f t="shared" si="56"/>
        <v>Em.4.7</v>
      </c>
      <c r="R729" t="s">
        <v>374</v>
      </c>
      <c r="S729" s="27">
        <v>67</v>
      </c>
      <c r="U729" s="26" t="s">
        <v>375</v>
      </c>
      <c r="V729" s="102">
        <f>S729*1000000</f>
        <v>67000000</v>
      </c>
      <c r="W729" t="s">
        <v>39</v>
      </c>
      <c r="X729" s="7" t="s">
        <v>301</v>
      </c>
      <c r="AA729" s="26" t="s">
        <v>275</v>
      </c>
      <c r="AB729" t="s">
        <v>731</v>
      </c>
      <c r="AC729" s="26"/>
      <c r="AD729" s="26"/>
      <c r="AE729" t="s">
        <v>320</v>
      </c>
      <c r="AF729" t="s">
        <v>320</v>
      </c>
    </row>
    <row r="730" spans="1:32" ht="13.25" customHeight="1" x14ac:dyDescent="0.15">
      <c r="A730" s="7" t="s">
        <v>295</v>
      </c>
      <c r="B730" s="7" t="s">
        <v>294</v>
      </c>
      <c r="C730" s="7" t="s">
        <v>296</v>
      </c>
      <c r="D730" s="7" t="s">
        <v>267</v>
      </c>
      <c r="E730" s="7" t="s">
        <v>297</v>
      </c>
      <c r="F730" s="7" t="s">
        <v>298</v>
      </c>
      <c r="G730" s="7" t="s">
        <v>298</v>
      </c>
      <c r="H730" s="7" t="s">
        <v>299</v>
      </c>
      <c r="I730" s="5" t="str">
        <f t="shared" si="54"/>
        <v>2019-01-01</v>
      </c>
      <c r="J730" s="26" t="s">
        <v>278</v>
      </c>
      <c r="M730" t="s">
        <v>38</v>
      </c>
      <c r="N730">
        <v>4</v>
      </c>
      <c r="O730">
        <v>8</v>
      </c>
      <c r="P730" t="str">
        <f t="shared" si="55"/>
        <v>Em.4</v>
      </c>
      <c r="Q730" t="str">
        <f t="shared" si="56"/>
        <v>Em.4.8</v>
      </c>
      <c r="R730" t="s">
        <v>799</v>
      </c>
      <c r="S730" s="27">
        <v>91</v>
      </c>
      <c r="U730" s="26" t="s">
        <v>797</v>
      </c>
      <c r="V730" s="102">
        <f>S730*1000</f>
        <v>91000</v>
      </c>
      <c r="W730" t="s">
        <v>39</v>
      </c>
      <c r="X730" s="7" t="s">
        <v>301</v>
      </c>
      <c r="AA730" s="26" t="s">
        <v>275</v>
      </c>
      <c r="AB730" t="s">
        <v>731</v>
      </c>
      <c r="AD730" s="26"/>
      <c r="AE730" t="s">
        <v>320</v>
      </c>
      <c r="AF730" t="s">
        <v>320</v>
      </c>
    </row>
    <row r="731" spans="1:32" ht="13.25" customHeight="1" x14ac:dyDescent="0.15">
      <c r="A731" s="7" t="s">
        <v>295</v>
      </c>
      <c r="B731" s="7" t="s">
        <v>294</v>
      </c>
      <c r="C731" s="7" t="s">
        <v>296</v>
      </c>
      <c r="D731" s="7" t="s">
        <v>267</v>
      </c>
      <c r="E731" s="7" t="s">
        <v>297</v>
      </c>
      <c r="F731" s="7" t="s">
        <v>298</v>
      </c>
      <c r="G731" s="7" t="s">
        <v>298</v>
      </c>
      <c r="H731" s="7" t="s">
        <v>299</v>
      </c>
      <c r="I731" s="5" t="str">
        <f t="shared" si="54"/>
        <v>2019-01-01</v>
      </c>
      <c r="J731" s="26" t="s">
        <v>278</v>
      </c>
      <c r="M731" t="s">
        <v>38</v>
      </c>
      <c r="N731">
        <v>4</v>
      </c>
      <c r="O731">
        <v>9</v>
      </c>
      <c r="P731" t="str">
        <f t="shared" si="55"/>
        <v>Em.4</v>
      </c>
      <c r="Q731" t="str">
        <f t="shared" si="56"/>
        <v>Em.4.9</v>
      </c>
      <c r="R731" t="s">
        <v>796</v>
      </c>
      <c r="S731" s="27">
        <v>1</v>
      </c>
      <c r="U731" s="26" t="s">
        <v>797</v>
      </c>
      <c r="V731" s="102">
        <f>S731*1000</f>
        <v>1000</v>
      </c>
      <c r="W731" t="s">
        <v>39</v>
      </c>
      <c r="X731" s="7" t="s">
        <v>301</v>
      </c>
      <c r="AA731" s="26" t="s">
        <v>275</v>
      </c>
      <c r="AB731" t="s">
        <v>731</v>
      </c>
      <c r="AD731" s="26"/>
      <c r="AE731" t="s">
        <v>320</v>
      </c>
      <c r="AF731" t="s">
        <v>320</v>
      </c>
    </row>
    <row r="732" spans="1:32" ht="13.25" customHeight="1" x14ac:dyDescent="0.15">
      <c r="A732" s="7" t="s">
        <v>295</v>
      </c>
      <c r="B732" s="7" t="s">
        <v>294</v>
      </c>
      <c r="C732" s="7" t="s">
        <v>296</v>
      </c>
      <c r="D732" s="7" t="s">
        <v>267</v>
      </c>
      <c r="E732" s="7" t="s">
        <v>297</v>
      </c>
      <c r="F732" s="7" t="s">
        <v>298</v>
      </c>
      <c r="G732" s="7" t="s">
        <v>298</v>
      </c>
      <c r="H732" s="7" t="s">
        <v>299</v>
      </c>
      <c r="I732" s="5" t="str">
        <f t="shared" si="54"/>
        <v>2019-01-01</v>
      </c>
      <c r="J732" s="26" t="s">
        <v>278</v>
      </c>
      <c r="M732" t="s">
        <v>38</v>
      </c>
      <c r="N732">
        <v>5</v>
      </c>
      <c r="O732">
        <v>1</v>
      </c>
      <c r="P732" t="str">
        <f t="shared" si="55"/>
        <v>Em.5</v>
      </c>
      <c r="Q732" t="str">
        <f t="shared" si="56"/>
        <v>Em.5.1</v>
      </c>
      <c r="R732" t="s">
        <v>412</v>
      </c>
      <c r="S732" s="27">
        <v>12.9</v>
      </c>
      <c r="U732" t="s">
        <v>410</v>
      </c>
      <c r="V732" s="101">
        <f>S732*1000000</f>
        <v>12900000</v>
      </c>
      <c r="W732" t="s">
        <v>39</v>
      </c>
      <c r="X732" s="7" t="s">
        <v>301</v>
      </c>
      <c r="AA732" s="26" t="s">
        <v>275</v>
      </c>
      <c r="AB732" s="26" t="s">
        <v>731</v>
      </c>
      <c r="AE732" t="s">
        <v>320</v>
      </c>
      <c r="AF732" t="s">
        <v>320</v>
      </c>
    </row>
    <row r="733" spans="1:32" ht="13.25" customHeight="1" x14ac:dyDescent="0.15">
      <c r="A733" s="7" t="s">
        <v>295</v>
      </c>
      <c r="B733" s="7" t="s">
        <v>294</v>
      </c>
      <c r="C733" s="7" t="s">
        <v>296</v>
      </c>
      <c r="D733" s="7" t="s">
        <v>267</v>
      </c>
      <c r="E733" s="7" t="s">
        <v>297</v>
      </c>
      <c r="F733" s="7" t="s">
        <v>298</v>
      </c>
      <c r="G733" s="7" t="s">
        <v>298</v>
      </c>
      <c r="H733" s="7" t="s">
        <v>299</v>
      </c>
      <c r="I733" s="5" t="str">
        <f t="shared" si="54"/>
        <v>2019-01-01</v>
      </c>
      <c r="J733" s="26" t="s">
        <v>278</v>
      </c>
      <c r="M733" t="s">
        <v>38</v>
      </c>
      <c r="N733">
        <v>5</v>
      </c>
      <c r="O733">
        <v>2</v>
      </c>
      <c r="P733" t="str">
        <f t="shared" si="55"/>
        <v>Em.5</v>
      </c>
      <c r="Q733" t="str">
        <f t="shared" si="56"/>
        <v>Em.5.2</v>
      </c>
      <c r="R733" t="s">
        <v>414</v>
      </c>
      <c r="S733" s="27">
        <v>16.3</v>
      </c>
      <c r="U733" t="s">
        <v>410</v>
      </c>
      <c r="V733" s="101">
        <f>S733*1000000</f>
        <v>16300000</v>
      </c>
      <c r="W733" t="s">
        <v>39</v>
      </c>
      <c r="X733" s="7" t="s">
        <v>301</v>
      </c>
      <c r="AA733" s="26" t="s">
        <v>275</v>
      </c>
      <c r="AB733" s="26" t="s">
        <v>731</v>
      </c>
      <c r="AE733" t="s">
        <v>320</v>
      </c>
      <c r="AF733" t="s">
        <v>320</v>
      </c>
    </row>
    <row r="734" spans="1:32" ht="13.25" customHeight="1" x14ac:dyDescent="0.15">
      <c r="A734" s="7" t="s">
        <v>295</v>
      </c>
      <c r="B734" s="7" t="s">
        <v>294</v>
      </c>
      <c r="C734" s="7" t="s">
        <v>296</v>
      </c>
      <c r="D734" s="7" t="s">
        <v>267</v>
      </c>
      <c r="E734" s="7" t="s">
        <v>297</v>
      </c>
      <c r="F734" s="7" t="s">
        <v>298</v>
      </c>
      <c r="G734" s="7" t="s">
        <v>298</v>
      </c>
      <c r="H734" s="7" t="s">
        <v>299</v>
      </c>
      <c r="I734" s="5" t="str">
        <f t="shared" si="54"/>
        <v>2019-01-01</v>
      </c>
      <c r="J734" s="26" t="s">
        <v>278</v>
      </c>
      <c r="M734" t="s">
        <v>38</v>
      </c>
      <c r="N734">
        <v>5</v>
      </c>
      <c r="O734">
        <v>3</v>
      </c>
      <c r="P734" t="str">
        <f t="shared" si="55"/>
        <v>Em.5</v>
      </c>
      <c r="Q734" t="str">
        <f t="shared" si="56"/>
        <v>Em.5.3</v>
      </c>
      <c r="R734" t="s">
        <v>416</v>
      </c>
      <c r="S734" s="27">
        <v>40.299999999999997</v>
      </c>
      <c r="U734" t="s">
        <v>410</v>
      </c>
      <c r="V734" s="101">
        <f>S734*1000000</f>
        <v>40300000</v>
      </c>
      <c r="W734" t="s">
        <v>39</v>
      </c>
      <c r="X734" s="7" t="s">
        <v>301</v>
      </c>
      <c r="AA734" s="26" t="s">
        <v>275</v>
      </c>
      <c r="AB734" s="26" t="s">
        <v>731</v>
      </c>
      <c r="AE734" t="s">
        <v>320</v>
      </c>
      <c r="AF734" t="s">
        <v>320</v>
      </c>
    </row>
    <row r="735" spans="1:32" ht="13.25" customHeight="1" x14ac:dyDescent="0.15">
      <c r="A735" s="7" t="s">
        <v>295</v>
      </c>
      <c r="B735" s="7" t="s">
        <v>294</v>
      </c>
      <c r="C735" s="7" t="s">
        <v>296</v>
      </c>
      <c r="D735" s="7" t="s">
        <v>267</v>
      </c>
      <c r="E735" s="7" t="s">
        <v>297</v>
      </c>
      <c r="F735" s="7" t="s">
        <v>298</v>
      </c>
      <c r="G735" s="7" t="s">
        <v>298</v>
      </c>
      <c r="H735" s="7" t="s">
        <v>299</v>
      </c>
      <c r="I735" s="5" t="str">
        <f t="shared" si="54"/>
        <v>2019-01-01</v>
      </c>
      <c r="J735" s="26" t="s">
        <v>278</v>
      </c>
      <c r="M735" t="s">
        <v>38</v>
      </c>
      <c r="N735">
        <v>5</v>
      </c>
      <c r="O735">
        <v>4</v>
      </c>
      <c r="P735" t="str">
        <f t="shared" si="55"/>
        <v>Em.5</v>
      </c>
      <c r="Q735" t="str">
        <f t="shared" si="56"/>
        <v>Em.5.4</v>
      </c>
      <c r="R735" t="s">
        <v>409</v>
      </c>
      <c r="S735" s="27">
        <v>3</v>
      </c>
      <c r="U735" t="s">
        <v>410</v>
      </c>
      <c r="V735" s="101">
        <f>S735*1000000</f>
        <v>3000000</v>
      </c>
      <c r="W735" t="s">
        <v>39</v>
      </c>
      <c r="X735" s="7" t="s">
        <v>301</v>
      </c>
      <c r="AA735" s="26" t="s">
        <v>275</v>
      </c>
      <c r="AB735" s="26" t="s">
        <v>731</v>
      </c>
      <c r="AE735" t="s">
        <v>320</v>
      </c>
      <c r="AF735" t="s">
        <v>320</v>
      </c>
    </row>
    <row r="736" spans="1:32" ht="13.25" customHeight="1" x14ac:dyDescent="0.15">
      <c r="A736" s="7" t="s">
        <v>295</v>
      </c>
      <c r="B736" s="7" t="s">
        <v>294</v>
      </c>
      <c r="C736" s="7" t="s">
        <v>296</v>
      </c>
      <c r="D736" s="7" t="s">
        <v>267</v>
      </c>
      <c r="E736" s="7" t="s">
        <v>297</v>
      </c>
      <c r="F736" s="7" t="s">
        <v>298</v>
      </c>
      <c r="G736" s="7" t="s">
        <v>298</v>
      </c>
      <c r="H736" s="7" t="s">
        <v>299</v>
      </c>
      <c r="I736" s="5" t="str">
        <f t="shared" si="54"/>
        <v>2019-01-01</v>
      </c>
      <c r="J736" s="26" t="s">
        <v>278</v>
      </c>
      <c r="M736" t="s">
        <v>38</v>
      </c>
      <c r="N736">
        <v>7</v>
      </c>
      <c r="O736">
        <v>0</v>
      </c>
      <c r="P736" t="str">
        <f t="shared" si="55"/>
        <v>Em.7</v>
      </c>
      <c r="Q736" t="str">
        <f t="shared" si="56"/>
        <v>Em.7.0</v>
      </c>
      <c r="R736" t="s">
        <v>407</v>
      </c>
      <c r="S736" s="27">
        <v>10</v>
      </c>
      <c r="U736" t="s">
        <v>39</v>
      </c>
      <c r="V736" s="102">
        <f>S736</f>
        <v>10</v>
      </c>
      <c r="W736" t="s">
        <v>39</v>
      </c>
      <c r="X736" s="7" t="s">
        <v>301</v>
      </c>
      <c r="AA736" s="26" t="s">
        <v>275</v>
      </c>
      <c r="AB736" s="26" t="s">
        <v>731</v>
      </c>
      <c r="AE736" t="s">
        <v>381</v>
      </c>
      <c r="AF736" t="s">
        <v>320</v>
      </c>
    </row>
    <row r="737" spans="1:33" ht="13.25" customHeight="1" x14ac:dyDescent="0.15">
      <c r="A737" s="7" t="s">
        <v>295</v>
      </c>
      <c r="B737" s="7" t="s">
        <v>294</v>
      </c>
      <c r="C737" s="7" t="s">
        <v>296</v>
      </c>
      <c r="D737" s="7" t="s">
        <v>267</v>
      </c>
      <c r="E737" s="7" t="s">
        <v>297</v>
      </c>
      <c r="F737" s="7" t="s">
        <v>298</v>
      </c>
      <c r="G737" s="7" t="s">
        <v>298</v>
      </c>
      <c r="H737" s="7" t="s">
        <v>299</v>
      </c>
      <c r="I737" s="5" t="str">
        <f t="shared" si="54"/>
        <v>2019-01-01</v>
      </c>
      <c r="J737" s="26" t="s">
        <v>278</v>
      </c>
      <c r="M737" t="s">
        <v>38</v>
      </c>
      <c r="N737">
        <v>9</v>
      </c>
      <c r="O737">
        <v>1</v>
      </c>
      <c r="P737" t="str">
        <f t="shared" si="55"/>
        <v>Em.9</v>
      </c>
      <c r="Q737" t="str">
        <f t="shared" si="56"/>
        <v>Em.9.1</v>
      </c>
      <c r="R737" t="s">
        <v>418</v>
      </c>
      <c r="S737" s="27">
        <v>1.1000000000000001</v>
      </c>
      <c r="U737" t="s">
        <v>410</v>
      </c>
      <c r="V737" s="101">
        <f>S737*1000000</f>
        <v>1100000</v>
      </c>
      <c r="W737" t="s">
        <v>39</v>
      </c>
      <c r="X737" s="7" t="s">
        <v>301</v>
      </c>
      <c r="AA737" s="26" t="s">
        <v>275</v>
      </c>
      <c r="AB737" s="26" t="s">
        <v>731</v>
      </c>
      <c r="AE737" t="s">
        <v>320</v>
      </c>
      <c r="AF737" t="s">
        <v>320</v>
      </c>
    </row>
    <row r="738" spans="1:33" ht="13.25" customHeight="1" x14ac:dyDescent="0.15">
      <c r="A738" s="7" t="s">
        <v>295</v>
      </c>
      <c r="B738" s="7" t="s">
        <v>294</v>
      </c>
      <c r="C738" s="7" t="s">
        <v>296</v>
      </c>
      <c r="D738" s="7" t="s">
        <v>267</v>
      </c>
      <c r="E738" s="7" t="s">
        <v>297</v>
      </c>
      <c r="F738" s="7" t="s">
        <v>298</v>
      </c>
      <c r="G738" s="7" t="s">
        <v>298</v>
      </c>
      <c r="H738" s="7" t="s">
        <v>299</v>
      </c>
      <c r="I738" s="5" t="str">
        <f t="shared" si="54"/>
        <v>2019-01-01</v>
      </c>
      <c r="J738" s="26" t="s">
        <v>278</v>
      </c>
      <c r="M738" t="s">
        <v>38</v>
      </c>
      <c r="N738">
        <v>9</v>
      </c>
      <c r="O738">
        <v>2</v>
      </c>
      <c r="P738" t="str">
        <f t="shared" si="55"/>
        <v>Em.9</v>
      </c>
      <c r="Q738" t="str">
        <f t="shared" si="56"/>
        <v>Em.9.2</v>
      </c>
      <c r="R738" t="s">
        <v>420</v>
      </c>
      <c r="S738" s="27">
        <v>1.6</v>
      </c>
      <c r="U738" t="s">
        <v>410</v>
      </c>
      <c r="V738" s="101">
        <f>S738*1000000</f>
        <v>1600000</v>
      </c>
      <c r="W738" t="s">
        <v>39</v>
      </c>
      <c r="X738" s="7" t="s">
        <v>301</v>
      </c>
      <c r="AA738" s="26" t="s">
        <v>275</v>
      </c>
      <c r="AB738" s="26" t="s">
        <v>731</v>
      </c>
      <c r="AE738" t="s">
        <v>320</v>
      </c>
      <c r="AF738" t="s">
        <v>320</v>
      </c>
    </row>
    <row r="739" spans="1:33" ht="13.25" customHeight="1" x14ac:dyDescent="0.15">
      <c r="A739" s="7" t="s">
        <v>295</v>
      </c>
      <c r="B739" s="7" t="s">
        <v>294</v>
      </c>
      <c r="C739" s="7" t="s">
        <v>296</v>
      </c>
      <c r="D739" s="7" t="s">
        <v>267</v>
      </c>
      <c r="E739" s="7" t="s">
        <v>297</v>
      </c>
      <c r="F739" s="7" t="s">
        <v>298</v>
      </c>
      <c r="G739" s="7" t="s">
        <v>298</v>
      </c>
      <c r="H739" s="7" t="s">
        <v>299</v>
      </c>
      <c r="I739" s="5" t="str">
        <f t="shared" si="54"/>
        <v>2019-01-01</v>
      </c>
      <c r="J739" s="26" t="s">
        <v>278</v>
      </c>
      <c r="M739" t="s">
        <v>38</v>
      </c>
      <c r="N739">
        <v>9</v>
      </c>
      <c r="O739">
        <v>3</v>
      </c>
      <c r="P739" t="str">
        <f t="shared" si="55"/>
        <v>Em.9</v>
      </c>
      <c r="Q739" t="str">
        <f t="shared" si="56"/>
        <v>Em.9.3</v>
      </c>
      <c r="R739" t="s">
        <v>422</v>
      </c>
      <c r="S739" s="27">
        <v>7.3</v>
      </c>
      <c r="U739" t="s">
        <v>410</v>
      </c>
      <c r="V739" s="101">
        <f>S739*1000000</f>
        <v>7300000</v>
      </c>
      <c r="W739" t="s">
        <v>39</v>
      </c>
      <c r="X739" s="7" t="s">
        <v>301</v>
      </c>
      <c r="AA739" s="26" t="s">
        <v>275</v>
      </c>
      <c r="AB739" s="26" t="s">
        <v>731</v>
      </c>
      <c r="AE739" t="s">
        <v>320</v>
      </c>
      <c r="AF739" t="s">
        <v>320</v>
      </c>
    </row>
    <row r="740" spans="1:33" ht="13.25" customHeight="1" x14ac:dyDescent="0.2">
      <c r="A740" s="18" t="s">
        <v>333</v>
      </c>
      <c r="B740" s="18" t="s">
        <v>332</v>
      </c>
      <c r="C740" s="18" t="s">
        <v>304</v>
      </c>
      <c r="D740" s="18" t="s">
        <v>305</v>
      </c>
      <c r="E740" s="18" t="s">
        <v>305</v>
      </c>
      <c r="F740" s="18" t="s">
        <v>306</v>
      </c>
      <c r="G740" s="18" t="s">
        <v>306</v>
      </c>
      <c r="H740" s="7" t="s">
        <v>82</v>
      </c>
      <c r="I740" s="5" t="str">
        <f t="shared" si="54"/>
        <v>2019-01-01</v>
      </c>
      <c r="J740" t="s">
        <v>278</v>
      </c>
      <c r="M740" t="s">
        <v>38</v>
      </c>
      <c r="N740">
        <v>1</v>
      </c>
      <c r="O740">
        <v>1</v>
      </c>
      <c r="P740" t="str">
        <f t="shared" si="55"/>
        <v>Em.1</v>
      </c>
      <c r="Q740" t="str">
        <f t="shared" si="56"/>
        <v>Em.1.1</v>
      </c>
      <c r="R740" t="s">
        <v>307</v>
      </c>
      <c r="S740" s="61">
        <v>97534302</v>
      </c>
      <c r="U740" s="21" t="s">
        <v>39</v>
      </c>
      <c r="V740" s="109">
        <f>S740</f>
        <v>97534302</v>
      </c>
      <c r="W740" s="7" t="s">
        <v>39</v>
      </c>
      <c r="X740" t="s">
        <v>334</v>
      </c>
      <c r="AA740" t="s">
        <v>275</v>
      </c>
      <c r="AB740" t="s">
        <v>321</v>
      </c>
      <c r="AC740" t="s">
        <v>309</v>
      </c>
      <c r="AD740" s="7" t="s">
        <v>786</v>
      </c>
      <c r="AE740" t="s">
        <v>322</v>
      </c>
      <c r="AF740" t="s">
        <v>323</v>
      </c>
      <c r="AG740" s="80"/>
    </row>
    <row r="741" spans="1:33" ht="13.25" customHeight="1" x14ac:dyDescent="0.2">
      <c r="A741" s="18" t="s">
        <v>333</v>
      </c>
      <c r="B741" s="18" t="s">
        <v>332</v>
      </c>
      <c r="C741" s="18" t="s">
        <v>304</v>
      </c>
      <c r="D741" s="18" t="s">
        <v>305</v>
      </c>
      <c r="E741" s="18" t="s">
        <v>305</v>
      </c>
      <c r="F741" s="18" t="s">
        <v>306</v>
      </c>
      <c r="G741" s="18" t="s">
        <v>306</v>
      </c>
      <c r="H741" s="7" t="s">
        <v>82</v>
      </c>
      <c r="I741" s="5" t="str">
        <f t="shared" si="54"/>
        <v>2019-01-01</v>
      </c>
      <c r="J741" t="s">
        <v>278</v>
      </c>
      <c r="M741" t="s">
        <v>38</v>
      </c>
      <c r="N741">
        <v>17</v>
      </c>
      <c r="O741">
        <v>11</v>
      </c>
      <c r="P741" t="str">
        <f t="shared" si="55"/>
        <v>Em.17</v>
      </c>
      <c r="Q741" t="str">
        <f t="shared" si="56"/>
        <v>Em.17.11</v>
      </c>
      <c r="R741" t="s">
        <v>737</v>
      </c>
      <c r="S741" s="27">
        <v>15</v>
      </c>
      <c r="U741" s="21" t="s">
        <v>357</v>
      </c>
      <c r="V741" s="104">
        <f>S741*1000</f>
        <v>15000</v>
      </c>
      <c r="W741" s="7" t="s">
        <v>784</v>
      </c>
      <c r="X741" t="s">
        <v>358</v>
      </c>
      <c r="AA741" t="s">
        <v>275</v>
      </c>
      <c r="AB741" t="s">
        <v>321</v>
      </c>
      <c r="AC741" t="s">
        <v>353</v>
      </c>
      <c r="AD741" s="7" t="s">
        <v>789</v>
      </c>
      <c r="AE741" t="s">
        <v>320</v>
      </c>
      <c r="AF741" t="s">
        <v>320</v>
      </c>
    </row>
    <row r="742" spans="1:33" ht="13.25" customHeight="1" x14ac:dyDescent="0.2">
      <c r="A742" s="18" t="s">
        <v>333</v>
      </c>
      <c r="B742" s="18" t="s">
        <v>332</v>
      </c>
      <c r="C742" s="18" t="s">
        <v>304</v>
      </c>
      <c r="D742" s="18" t="s">
        <v>305</v>
      </c>
      <c r="E742" s="18" t="s">
        <v>305</v>
      </c>
      <c r="F742" s="18" t="s">
        <v>306</v>
      </c>
      <c r="G742" s="18" t="s">
        <v>306</v>
      </c>
      <c r="H742" s="7" t="s">
        <v>82</v>
      </c>
      <c r="I742" s="5" t="str">
        <f t="shared" si="54"/>
        <v>2019-01-01</v>
      </c>
      <c r="J742" t="s">
        <v>278</v>
      </c>
      <c r="M742" t="s">
        <v>38</v>
      </c>
      <c r="N742">
        <v>17</v>
      </c>
      <c r="O742">
        <v>13</v>
      </c>
      <c r="P742" t="str">
        <f t="shared" si="55"/>
        <v>Em.17</v>
      </c>
      <c r="Q742" t="str">
        <f t="shared" si="56"/>
        <v>Em.17.13</v>
      </c>
      <c r="R742" t="s">
        <v>739</v>
      </c>
      <c r="S742" s="27">
        <v>32</v>
      </c>
      <c r="U742" s="21" t="s">
        <v>357</v>
      </c>
      <c r="V742" s="104">
        <f>S742*1000</f>
        <v>32000</v>
      </c>
      <c r="W742" s="7" t="s">
        <v>784</v>
      </c>
      <c r="X742" t="s">
        <v>358</v>
      </c>
      <c r="AA742" t="s">
        <v>275</v>
      </c>
      <c r="AB742" t="s">
        <v>321</v>
      </c>
      <c r="AC742" t="s">
        <v>361</v>
      </c>
      <c r="AD742" s="7" t="s">
        <v>789</v>
      </c>
      <c r="AE742" t="s">
        <v>320</v>
      </c>
      <c r="AF742" t="s">
        <v>320</v>
      </c>
    </row>
    <row r="743" spans="1:33" ht="13.25" customHeight="1" x14ac:dyDescent="0.2">
      <c r="A743" s="18" t="s">
        <v>333</v>
      </c>
      <c r="B743" s="18" t="s">
        <v>332</v>
      </c>
      <c r="C743" s="18" t="s">
        <v>304</v>
      </c>
      <c r="D743" s="18" t="s">
        <v>305</v>
      </c>
      <c r="E743" s="18" t="s">
        <v>305</v>
      </c>
      <c r="F743" s="18" t="s">
        <v>306</v>
      </c>
      <c r="G743" s="18" t="s">
        <v>306</v>
      </c>
      <c r="H743" s="7" t="s">
        <v>82</v>
      </c>
      <c r="I743" s="5" t="str">
        <f t="shared" si="54"/>
        <v>2019-01-01</v>
      </c>
      <c r="J743" t="s">
        <v>278</v>
      </c>
      <c r="M743" t="s">
        <v>38</v>
      </c>
      <c r="N743">
        <v>17</v>
      </c>
      <c r="O743">
        <v>8</v>
      </c>
      <c r="P743" t="str">
        <f t="shared" si="55"/>
        <v>Em.17</v>
      </c>
      <c r="Q743" t="str">
        <f t="shared" si="56"/>
        <v>Em.17.8</v>
      </c>
      <c r="R743" t="s">
        <v>759</v>
      </c>
      <c r="S743" s="27">
        <v>137</v>
      </c>
      <c r="U743" s="21" t="s">
        <v>455</v>
      </c>
      <c r="V743" s="97">
        <f>S743</f>
        <v>137</v>
      </c>
      <c r="W743" s="21" t="str">
        <f>U743</f>
        <v>kg</v>
      </c>
      <c r="X743" t="s">
        <v>358</v>
      </c>
      <c r="AA743" t="s">
        <v>275</v>
      </c>
      <c r="AB743" t="s">
        <v>321</v>
      </c>
      <c r="AC743" t="s">
        <v>456</v>
      </c>
      <c r="AD743" s="7" t="s">
        <v>789</v>
      </c>
      <c r="AE743" t="s">
        <v>320</v>
      </c>
      <c r="AF743" t="s">
        <v>320</v>
      </c>
    </row>
    <row r="744" spans="1:33" ht="13.25" customHeight="1" x14ac:dyDescent="0.2">
      <c r="A744" s="18" t="s">
        <v>333</v>
      </c>
      <c r="B744" s="18" t="s">
        <v>332</v>
      </c>
      <c r="C744" s="18" t="s">
        <v>304</v>
      </c>
      <c r="D744" s="18" t="s">
        <v>305</v>
      </c>
      <c r="E744" s="18" t="s">
        <v>305</v>
      </c>
      <c r="F744" s="18" t="s">
        <v>306</v>
      </c>
      <c r="G744" s="18" t="s">
        <v>306</v>
      </c>
      <c r="H744" s="7" t="s">
        <v>82</v>
      </c>
      <c r="I744" s="5" t="str">
        <f t="shared" si="54"/>
        <v>2019-01-01</v>
      </c>
      <c r="J744" t="s">
        <v>278</v>
      </c>
      <c r="M744" t="s">
        <v>221</v>
      </c>
      <c r="N744">
        <v>1</v>
      </c>
      <c r="O744">
        <v>1</v>
      </c>
      <c r="P744" t="str">
        <f t="shared" si="55"/>
        <v>WR.1</v>
      </c>
      <c r="Q744" t="str">
        <f t="shared" si="56"/>
        <v>WR.1.1</v>
      </c>
      <c r="R744" t="s">
        <v>395</v>
      </c>
      <c r="S744" s="27">
        <v>4.0000000000000002E-4</v>
      </c>
      <c r="U744" s="21" t="s">
        <v>398</v>
      </c>
      <c r="X744" t="s">
        <v>358</v>
      </c>
      <c r="AA744" t="s">
        <v>275</v>
      </c>
      <c r="AB744" t="s">
        <v>321</v>
      </c>
      <c r="AC744" t="s">
        <v>391</v>
      </c>
      <c r="AD744" s="7" t="s">
        <v>733</v>
      </c>
      <c r="AE744" t="s">
        <v>320</v>
      </c>
      <c r="AF744" t="s">
        <v>320</v>
      </c>
    </row>
    <row r="745" spans="1:33" ht="13.25" customHeight="1" x14ac:dyDescent="0.2">
      <c r="A745" s="18" t="s">
        <v>333</v>
      </c>
      <c r="B745" s="18" t="s">
        <v>332</v>
      </c>
      <c r="C745" s="18" t="s">
        <v>304</v>
      </c>
      <c r="D745" s="18" t="s">
        <v>305</v>
      </c>
      <c r="E745" s="18" t="s">
        <v>305</v>
      </c>
      <c r="F745" s="18" t="s">
        <v>306</v>
      </c>
      <c r="G745" s="18" t="s">
        <v>306</v>
      </c>
      <c r="H745" s="7" t="s">
        <v>82</v>
      </c>
      <c r="I745" s="5" t="str">
        <f t="shared" si="54"/>
        <v>2019-01-01</v>
      </c>
      <c r="J745" t="s">
        <v>278</v>
      </c>
      <c r="M745" t="s">
        <v>221</v>
      </c>
      <c r="N745">
        <v>2</v>
      </c>
      <c r="O745">
        <v>1</v>
      </c>
      <c r="P745" t="str">
        <f t="shared" si="55"/>
        <v>WR.2</v>
      </c>
      <c r="Q745" t="str">
        <f t="shared" si="56"/>
        <v>WR.2.1</v>
      </c>
      <c r="R745" t="s">
        <v>402</v>
      </c>
      <c r="S745" s="27">
        <v>5.0000000000000001E-3</v>
      </c>
      <c r="U745" s="21" t="s">
        <v>398</v>
      </c>
      <c r="X745" t="s">
        <v>358</v>
      </c>
      <c r="AA745" t="s">
        <v>275</v>
      </c>
      <c r="AB745" t="s">
        <v>321</v>
      </c>
      <c r="AC745" t="s">
        <v>399</v>
      </c>
      <c r="AD745" s="7" t="s">
        <v>733</v>
      </c>
      <c r="AE745" t="s">
        <v>320</v>
      </c>
      <c r="AF745" t="s">
        <v>320</v>
      </c>
    </row>
    <row r="746" spans="1:33" ht="13.25" customHeight="1" x14ac:dyDescent="0.2">
      <c r="A746" s="18" t="s">
        <v>328</v>
      </c>
      <c r="B746" s="18" t="s">
        <v>327</v>
      </c>
      <c r="C746" s="18" t="s">
        <v>304</v>
      </c>
      <c r="D746" s="18" t="s">
        <v>305</v>
      </c>
      <c r="E746" s="18" t="s">
        <v>305</v>
      </c>
      <c r="F746" s="18" t="s">
        <v>306</v>
      </c>
      <c r="G746" s="18" t="s">
        <v>306</v>
      </c>
      <c r="H746" s="7" t="s">
        <v>825</v>
      </c>
      <c r="I746" s="5" t="str">
        <f t="shared" si="54"/>
        <v>2019-01-01</v>
      </c>
      <c r="J746" t="s">
        <v>278</v>
      </c>
      <c r="M746" t="s">
        <v>107</v>
      </c>
      <c r="N746">
        <v>6</v>
      </c>
      <c r="O746">
        <v>1</v>
      </c>
      <c r="P746" t="str">
        <f t="shared" si="55"/>
        <v>EF.6</v>
      </c>
      <c r="Q746" t="str">
        <f t="shared" si="56"/>
        <v>EF.6.1</v>
      </c>
      <c r="R746" t="s">
        <v>688</v>
      </c>
      <c r="U746" s="21"/>
      <c r="V746" s="108"/>
      <c r="W746" s="21"/>
      <c r="X746" t="s">
        <v>329</v>
      </c>
      <c r="Y746">
        <v>3</v>
      </c>
      <c r="AA746" t="s">
        <v>275</v>
      </c>
      <c r="AB746" t="s">
        <v>321</v>
      </c>
      <c r="AC746" t="s">
        <v>446</v>
      </c>
      <c r="AD746" s="7" t="s">
        <v>743</v>
      </c>
      <c r="AE746" t="s">
        <v>320</v>
      </c>
      <c r="AF746" t="s">
        <v>320</v>
      </c>
      <c r="AG746" s="82"/>
    </row>
    <row r="747" spans="1:33" ht="13.25" customHeight="1" x14ac:dyDescent="0.2">
      <c r="A747" s="18" t="s">
        <v>328</v>
      </c>
      <c r="B747" s="18" t="s">
        <v>327</v>
      </c>
      <c r="C747" s="18" t="s">
        <v>304</v>
      </c>
      <c r="D747" s="18" t="s">
        <v>305</v>
      </c>
      <c r="E747" s="18" t="s">
        <v>305</v>
      </c>
      <c r="F747" s="18" t="s">
        <v>306</v>
      </c>
      <c r="G747" s="18" t="s">
        <v>306</v>
      </c>
      <c r="H747" s="7" t="s">
        <v>825</v>
      </c>
      <c r="I747" s="5" t="str">
        <f t="shared" si="54"/>
        <v>2019-01-01</v>
      </c>
      <c r="J747" t="s">
        <v>278</v>
      </c>
      <c r="M747" t="s">
        <v>107</v>
      </c>
      <c r="N747">
        <v>6</v>
      </c>
      <c r="O747">
        <v>2</v>
      </c>
      <c r="P747" t="str">
        <f t="shared" si="55"/>
        <v>EF.6</v>
      </c>
      <c r="Q747" t="str">
        <f t="shared" si="56"/>
        <v>EF.6.2</v>
      </c>
      <c r="R747" s="49" t="s">
        <v>689</v>
      </c>
      <c r="S747" s="62"/>
      <c r="U747" s="21"/>
      <c r="V747" s="108"/>
      <c r="W747" s="21"/>
      <c r="X747" t="s">
        <v>329</v>
      </c>
      <c r="Y747">
        <v>3</v>
      </c>
      <c r="AA747" t="s">
        <v>275</v>
      </c>
      <c r="AB747" t="s">
        <v>321</v>
      </c>
      <c r="AC747" t="s">
        <v>449</v>
      </c>
      <c r="AD747" s="7" t="s">
        <v>743</v>
      </c>
      <c r="AE747" t="s">
        <v>320</v>
      </c>
      <c r="AF747" t="s">
        <v>320</v>
      </c>
      <c r="AG747" s="82"/>
    </row>
    <row r="748" spans="1:33" ht="13.25" customHeight="1" x14ac:dyDescent="0.2">
      <c r="A748" s="18" t="s">
        <v>328</v>
      </c>
      <c r="B748" s="18" t="s">
        <v>327</v>
      </c>
      <c r="C748" s="18" t="s">
        <v>304</v>
      </c>
      <c r="D748" s="18" t="s">
        <v>305</v>
      </c>
      <c r="E748" s="18" t="s">
        <v>305</v>
      </c>
      <c r="F748" s="18" t="s">
        <v>306</v>
      </c>
      <c r="G748" s="18" t="s">
        <v>306</v>
      </c>
      <c r="H748" s="7" t="s">
        <v>825</v>
      </c>
      <c r="I748" s="5" t="str">
        <f t="shared" si="54"/>
        <v>2019-01-01</v>
      </c>
      <c r="J748" t="s">
        <v>278</v>
      </c>
      <c r="M748" t="s">
        <v>107</v>
      </c>
      <c r="N748">
        <v>6</v>
      </c>
      <c r="O748">
        <v>3</v>
      </c>
      <c r="P748" t="str">
        <f t="shared" si="55"/>
        <v>EF.6</v>
      </c>
      <c r="Q748" t="str">
        <f t="shared" si="56"/>
        <v>EF.6.3</v>
      </c>
      <c r="R748" t="s">
        <v>756</v>
      </c>
      <c r="U748" s="21"/>
      <c r="V748" s="108"/>
      <c r="W748" s="21"/>
      <c r="X748" t="s">
        <v>329</v>
      </c>
      <c r="Y748">
        <v>3</v>
      </c>
      <c r="AA748" t="s">
        <v>275</v>
      </c>
      <c r="AB748" t="s">
        <v>321</v>
      </c>
      <c r="AC748" t="s">
        <v>540</v>
      </c>
      <c r="AD748" s="7" t="s">
        <v>743</v>
      </c>
      <c r="AE748" t="s">
        <v>320</v>
      </c>
      <c r="AF748" t="s">
        <v>320</v>
      </c>
      <c r="AG748" s="82"/>
    </row>
    <row r="749" spans="1:33" ht="13.25" customHeight="1" x14ac:dyDescent="0.2">
      <c r="A749" s="18" t="s">
        <v>328</v>
      </c>
      <c r="B749" s="18" t="s">
        <v>327</v>
      </c>
      <c r="C749" s="18" t="s">
        <v>304</v>
      </c>
      <c r="D749" s="18" t="s">
        <v>305</v>
      </c>
      <c r="E749" s="18" t="s">
        <v>305</v>
      </c>
      <c r="F749" s="18" t="s">
        <v>306</v>
      </c>
      <c r="G749" s="18" t="s">
        <v>306</v>
      </c>
      <c r="H749" s="7" t="s">
        <v>825</v>
      </c>
      <c r="I749" s="5" t="str">
        <f t="shared" si="54"/>
        <v>2019-01-01</v>
      </c>
      <c r="J749" t="s">
        <v>278</v>
      </c>
      <c r="M749" t="s">
        <v>107</v>
      </c>
      <c r="N749">
        <v>7</v>
      </c>
      <c r="O749">
        <v>1</v>
      </c>
      <c r="P749" t="str">
        <f t="shared" si="55"/>
        <v>EF.7</v>
      </c>
      <c r="Q749" t="str">
        <f t="shared" si="56"/>
        <v>EF.7.1</v>
      </c>
      <c r="R749" t="s">
        <v>714</v>
      </c>
      <c r="U749" s="21"/>
      <c r="V749" s="108"/>
      <c r="W749" s="21"/>
      <c r="X749" t="s">
        <v>329</v>
      </c>
      <c r="Y749">
        <v>3</v>
      </c>
      <c r="AA749" t="s">
        <v>275</v>
      </c>
      <c r="AB749" t="s">
        <v>321</v>
      </c>
      <c r="AC749" t="s">
        <v>544</v>
      </c>
      <c r="AD749" s="7" t="s">
        <v>748</v>
      </c>
      <c r="AE749" t="s">
        <v>320</v>
      </c>
      <c r="AF749" t="s">
        <v>320</v>
      </c>
      <c r="AG749" s="81"/>
    </row>
    <row r="750" spans="1:33" ht="13.25" customHeight="1" x14ac:dyDescent="0.2">
      <c r="A750" s="18" t="s">
        <v>328</v>
      </c>
      <c r="B750" s="18" t="s">
        <v>327</v>
      </c>
      <c r="C750" s="18" t="s">
        <v>304</v>
      </c>
      <c r="D750" s="18" t="s">
        <v>305</v>
      </c>
      <c r="E750" s="18" t="s">
        <v>305</v>
      </c>
      <c r="F750" s="18" t="s">
        <v>306</v>
      </c>
      <c r="G750" s="18" t="s">
        <v>306</v>
      </c>
      <c r="H750" s="7" t="s">
        <v>825</v>
      </c>
      <c r="I750" s="5" t="str">
        <f t="shared" si="54"/>
        <v>2019-01-01</v>
      </c>
      <c r="J750" t="s">
        <v>278</v>
      </c>
      <c r="M750" t="s">
        <v>107</v>
      </c>
      <c r="N750">
        <v>7</v>
      </c>
      <c r="O750">
        <v>2</v>
      </c>
      <c r="P750" t="str">
        <f t="shared" si="55"/>
        <v>EF.7</v>
      </c>
      <c r="Q750" t="str">
        <f t="shared" si="56"/>
        <v>EF.7.2</v>
      </c>
      <c r="R750" s="49" t="s">
        <v>567</v>
      </c>
      <c r="S750" s="27">
        <v>200</v>
      </c>
      <c r="U750" s="21" t="s">
        <v>499</v>
      </c>
      <c r="V750" s="105">
        <f>S750</f>
        <v>200</v>
      </c>
      <c r="W750" s="19" t="str">
        <f>U750</f>
        <v>minutes</v>
      </c>
      <c r="X750" t="s">
        <v>329</v>
      </c>
      <c r="Y750">
        <v>3</v>
      </c>
      <c r="AA750" t="s">
        <v>275</v>
      </c>
      <c r="AB750" t="s">
        <v>321</v>
      </c>
      <c r="AC750" t="s">
        <v>547</v>
      </c>
      <c r="AD750" s="7" t="s">
        <v>749</v>
      </c>
      <c r="AE750" t="s">
        <v>320</v>
      </c>
      <c r="AF750" t="s">
        <v>320</v>
      </c>
    </row>
    <row r="751" spans="1:33" ht="13.25" customHeight="1" x14ac:dyDescent="0.2">
      <c r="A751" s="18" t="s">
        <v>328</v>
      </c>
      <c r="B751" s="18" t="s">
        <v>327</v>
      </c>
      <c r="C751" s="18" t="s">
        <v>304</v>
      </c>
      <c r="D751" s="18" t="s">
        <v>305</v>
      </c>
      <c r="E751" s="18" t="s">
        <v>305</v>
      </c>
      <c r="F751" s="18" t="s">
        <v>306</v>
      </c>
      <c r="G751" s="18" t="s">
        <v>306</v>
      </c>
      <c r="H751" s="7" t="s">
        <v>825</v>
      </c>
      <c r="I751" s="5" t="str">
        <f t="shared" si="54"/>
        <v>2019-01-01</v>
      </c>
      <c r="J751" t="s">
        <v>278</v>
      </c>
      <c r="M751" t="s">
        <v>107</v>
      </c>
      <c r="N751">
        <v>7</v>
      </c>
      <c r="O751">
        <v>3</v>
      </c>
      <c r="P751" t="str">
        <f t="shared" si="55"/>
        <v>EF.7</v>
      </c>
      <c r="Q751" t="str">
        <f t="shared" si="56"/>
        <v>EF.7.3</v>
      </c>
      <c r="R751" s="49" t="s">
        <v>568</v>
      </c>
      <c r="S751" s="27">
        <v>0.33</v>
      </c>
      <c r="U751" s="21" t="s">
        <v>587</v>
      </c>
      <c r="V751" s="97">
        <f>S751</f>
        <v>0.33</v>
      </c>
      <c r="W751" t="str">
        <f>U751</f>
        <v>times</v>
      </c>
      <c r="X751" t="s">
        <v>329</v>
      </c>
      <c r="Y751">
        <v>3</v>
      </c>
      <c r="AA751" t="s">
        <v>275</v>
      </c>
      <c r="AB751" t="s">
        <v>321</v>
      </c>
      <c r="AC751" t="s">
        <v>549</v>
      </c>
      <c r="AD751" s="7" t="s">
        <v>749</v>
      </c>
      <c r="AE751" t="s">
        <v>320</v>
      </c>
      <c r="AF751" t="s">
        <v>320</v>
      </c>
    </row>
    <row r="752" spans="1:33" ht="13.25" customHeight="1" x14ac:dyDescent="0.2">
      <c r="A752" s="18" t="s">
        <v>328</v>
      </c>
      <c r="B752" s="18" t="s">
        <v>327</v>
      </c>
      <c r="C752" s="18" t="s">
        <v>304</v>
      </c>
      <c r="D752" s="18" t="s">
        <v>305</v>
      </c>
      <c r="E752" s="18" t="s">
        <v>305</v>
      </c>
      <c r="F752" s="18" t="s">
        <v>306</v>
      </c>
      <c r="G752" s="18" t="s">
        <v>306</v>
      </c>
      <c r="H752" s="7" t="s">
        <v>825</v>
      </c>
      <c r="I752" s="5" t="str">
        <f t="shared" si="54"/>
        <v>2019-01-01</v>
      </c>
      <c r="J752" t="s">
        <v>278</v>
      </c>
      <c r="M752" t="s">
        <v>107</v>
      </c>
      <c r="N752">
        <v>7</v>
      </c>
      <c r="O752">
        <v>4</v>
      </c>
      <c r="P752" t="str">
        <f t="shared" si="55"/>
        <v>EF.7</v>
      </c>
      <c r="Q752" t="str">
        <f t="shared" si="56"/>
        <v>EF.7.4</v>
      </c>
      <c r="R752" s="49" t="s">
        <v>569</v>
      </c>
      <c r="S752" s="27">
        <v>606.05999999999995</v>
      </c>
      <c r="U752" s="21" t="s">
        <v>588</v>
      </c>
      <c r="V752" s="97">
        <f>S752</f>
        <v>606.05999999999995</v>
      </c>
      <c r="W752" t="str">
        <f>U752</f>
        <v>minutes/times</v>
      </c>
      <c r="X752" t="s">
        <v>329</v>
      </c>
      <c r="Y752">
        <v>3</v>
      </c>
      <c r="AA752" t="s">
        <v>275</v>
      </c>
      <c r="AB752" t="s">
        <v>321</v>
      </c>
      <c r="AC752" t="s">
        <v>551</v>
      </c>
      <c r="AD752" s="7" t="s">
        <v>749</v>
      </c>
      <c r="AE752" t="s">
        <v>320</v>
      </c>
      <c r="AF752" t="s">
        <v>320</v>
      </c>
      <c r="AG752" s="83"/>
    </row>
    <row r="753" spans="1:33" ht="13.25" customHeight="1" x14ac:dyDescent="0.2">
      <c r="A753" s="18" t="s">
        <v>328</v>
      </c>
      <c r="B753" s="18" t="s">
        <v>327</v>
      </c>
      <c r="C753" s="18" t="s">
        <v>304</v>
      </c>
      <c r="D753" s="18" t="s">
        <v>305</v>
      </c>
      <c r="E753" s="18" t="s">
        <v>305</v>
      </c>
      <c r="F753" s="18" t="s">
        <v>306</v>
      </c>
      <c r="G753" s="18" t="s">
        <v>306</v>
      </c>
      <c r="H753" s="7" t="s">
        <v>825</v>
      </c>
      <c r="I753" s="5" t="str">
        <f t="shared" si="54"/>
        <v>2019-01-01</v>
      </c>
      <c r="J753" t="s">
        <v>278</v>
      </c>
      <c r="M753" t="s">
        <v>107</v>
      </c>
      <c r="N753">
        <v>7</v>
      </c>
      <c r="O753">
        <v>5</v>
      </c>
      <c r="P753" t="str">
        <f t="shared" si="55"/>
        <v>EF.7</v>
      </c>
      <c r="Q753" t="str">
        <f t="shared" si="56"/>
        <v>EF.7.5</v>
      </c>
      <c r="R753" t="s">
        <v>715</v>
      </c>
      <c r="U753" s="21" t="s">
        <v>577</v>
      </c>
      <c r="V753" s="108"/>
      <c r="W753" s="21"/>
      <c r="X753" t="s">
        <v>329</v>
      </c>
      <c r="Y753">
        <v>3</v>
      </c>
      <c r="AA753" t="s">
        <v>275</v>
      </c>
      <c r="AB753" t="s">
        <v>321</v>
      </c>
      <c r="AC753" t="s">
        <v>554</v>
      </c>
      <c r="AD753" s="7" t="s">
        <v>749</v>
      </c>
      <c r="AE753" t="s">
        <v>320</v>
      </c>
      <c r="AF753" t="s">
        <v>320</v>
      </c>
      <c r="AG753" s="81"/>
    </row>
    <row r="754" spans="1:33" ht="13.25" customHeight="1" x14ac:dyDescent="0.2">
      <c r="A754" s="18" t="s">
        <v>328</v>
      </c>
      <c r="B754" s="18" t="s">
        <v>327</v>
      </c>
      <c r="C754" s="18" t="s">
        <v>304</v>
      </c>
      <c r="D754" s="18" t="s">
        <v>305</v>
      </c>
      <c r="E754" s="18" t="s">
        <v>305</v>
      </c>
      <c r="F754" s="18" t="s">
        <v>306</v>
      </c>
      <c r="G754" s="18" t="s">
        <v>306</v>
      </c>
      <c r="H754" s="7" t="s">
        <v>825</v>
      </c>
      <c r="I754" s="5" t="str">
        <f t="shared" si="54"/>
        <v>2019-01-01</v>
      </c>
      <c r="J754" t="s">
        <v>278</v>
      </c>
      <c r="M754" t="s">
        <v>107</v>
      </c>
      <c r="N754">
        <v>8</v>
      </c>
      <c r="O754">
        <v>1</v>
      </c>
      <c r="P754" t="str">
        <f t="shared" si="55"/>
        <v>EF.8</v>
      </c>
      <c r="Q754" t="str">
        <f t="shared" si="56"/>
        <v>EF.8.1</v>
      </c>
      <c r="R754" s="49" t="s">
        <v>706</v>
      </c>
      <c r="S754" s="62"/>
      <c r="U754" s="21"/>
      <c r="V754" s="108"/>
      <c r="W754" s="21"/>
      <c r="X754" t="s">
        <v>329</v>
      </c>
      <c r="Y754">
        <v>3</v>
      </c>
      <c r="AA754" t="s">
        <v>275</v>
      </c>
      <c r="AB754" t="s">
        <v>321</v>
      </c>
      <c r="AC754" t="s">
        <v>494</v>
      </c>
      <c r="AD754" s="7" t="s">
        <v>537</v>
      </c>
      <c r="AE754" t="s">
        <v>320</v>
      </c>
      <c r="AF754" t="s">
        <v>320</v>
      </c>
      <c r="AG754" s="82"/>
    </row>
    <row r="755" spans="1:33" ht="13.25" customHeight="1" x14ac:dyDescent="0.2">
      <c r="A755" s="18" t="s">
        <v>328</v>
      </c>
      <c r="B755" s="18" t="s">
        <v>327</v>
      </c>
      <c r="C755" s="18" t="s">
        <v>304</v>
      </c>
      <c r="D755" s="18" t="s">
        <v>305</v>
      </c>
      <c r="E755" s="18" t="s">
        <v>305</v>
      </c>
      <c r="F755" s="18" t="s">
        <v>306</v>
      </c>
      <c r="G755" s="18" t="s">
        <v>306</v>
      </c>
      <c r="H755" s="7" t="s">
        <v>825</v>
      </c>
      <c r="I755" s="5" t="str">
        <f t="shared" si="54"/>
        <v>2019-01-01</v>
      </c>
      <c r="J755" t="s">
        <v>278</v>
      </c>
      <c r="M755" t="s">
        <v>107</v>
      </c>
      <c r="N755">
        <v>8</v>
      </c>
      <c r="O755">
        <v>2</v>
      </c>
      <c r="P755" t="str">
        <f t="shared" si="55"/>
        <v>EF.8</v>
      </c>
      <c r="Q755" t="str">
        <f t="shared" si="56"/>
        <v>EF.8.2</v>
      </c>
      <c r="R755" t="s">
        <v>707</v>
      </c>
      <c r="S755" s="62"/>
      <c r="U755" s="21"/>
      <c r="V755" s="108"/>
      <c r="W755" s="21"/>
      <c r="X755" t="s">
        <v>329</v>
      </c>
      <c r="Y755">
        <v>3</v>
      </c>
      <c r="AA755" t="s">
        <v>275</v>
      </c>
      <c r="AB755" t="s">
        <v>321</v>
      </c>
      <c r="AC755" t="s">
        <v>496</v>
      </c>
      <c r="AD755" s="7" t="s">
        <v>537</v>
      </c>
      <c r="AE755" t="s">
        <v>320</v>
      </c>
      <c r="AF755" t="s">
        <v>320</v>
      </c>
      <c r="AG755" s="82"/>
    </row>
    <row r="756" spans="1:33" ht="13.25" customHeight="1" x14ac:dyDescent="0.2">
      <c r="A756" s="18" t="s">
        <v>328</v>
      </c>
      <c r="B756" s="18" t="s">
        <v>327</v>
      </c>
      <c r="C756" s="18" t="s">
        <v>304</v>
      </c>
      <c r="D756" s="18" t="s">
        <v>305</v>
      </c>
      <c r="E756" s="18" t="s">
        <v>305</v>
      </c>
      <c r="F756" s="18" t="s">
        <v>306</v>
      </c>
      <c r="G756" s="18" t="s">
        <v>306</v>
      </c>
      <c r="H756" s="7" t="s">
        <v>825</v>
      </c>
      <c r="I756" s="5" t="str">
        <f t="shared" si="54"/>
        <v>2019-01-01</v>
      </c>
      <c r="J756" t="s">
        <v>278</v>
      </c>
      <c r="M756" t="s">
        <v>107</v>
      </c>
      <c r="N756">
        <v>8</v>
      </c>
      <c r="O756">
        <v>3</v>
      </c>
      <c r="P756" t="str">
        <f t="shared" si="55"/>
        <v>EF.8</v>
      </c>
      <c r="Q756" t="str">
        <f t="shared" si="56"/>
        <v>EF.8.3</v>
      </c>
      <c r="R756" s="49" t="s">
        <v>708</v>
      </c>
      <c r="S756" s="62"/>
      <c r="U756" s="21"/>
      <c r="V756" s="108"/>
      <c r="W756" s="21"/>
      <c r="X756" t="s">
        <v>329</v>
      </c>
      <c r="Y756">
        <v>3</v>
      </c>
      <c r="AA756" t="s">
        <v>275</v>
      </c>
      <c r="AB756" t="s">
        <v>321</v>
      </c>
      <c r="AC756" t="s">
        <v>520</v>
      </c>
      <c r="AD756" s="7" t="s">
        <v>746</v>
      </c>
      <c r="AE756" t="s">
        <v>320</v>
      </c>
      <c r="AF756" t="s">
        <v>320</v>
      </c>
      <c r="AG756" s="82"/>
    </row>
    <row r="757" spans="1:33" ht="13.25" customHeight="1" x14ac:dyDescent="0.2">
      <c r="A757" s="18" t="s">
        <v>328</v>
      </c>
      <c r="B757" s="18" t="s">
        <v>327</v>
      </c>
      <c r="C757" s="18" t="s">
        <v>304</v>
      </c>
      <c r="D757" s="18" t="s">
        <v>305</v>
      </c>
      <c r="E757" s="18" t="s">
        <v>305</v>
      </c>
      <c r="F757" s="18" t="s">
        <v>306</v>
      </c>
      <c r="G757" s="18" t="s">
        <v>306</v>
      </c>
      <c r="H757" s="7" t="s">
        <v>825</v>
      </c>
      <c r="I757" s="5" t="str">
        <f t="shared" si="54"/>
        <v>2019-01-01</v>
      </c>
      <c r="J757" t="s">
        <v>278</v>
      </c>
      <c r="M757" t="s">
        <v>107</v>
      </c>
      <c r="N757">
        <v>8</v>
      </c>
      <c r="O757">
        <v>4</v>
      </c>
      <c r="P757" t="str">
        <f t="shared" si="55"/>
        <v>EF.8</v>
      </c>
      <c r="Q757" t="str">
        <f t="shared" si="56"/>
        <v>EF.8.4</v>
      </c>
      <c r="R757" t="s">
        <v>709</v>
      </c>
      <c r="S757" s="61"/>
      <c r="U757" s="21" t="s">
        <v>539</v>
      </c>
      <c r="V757" s="108"/>
      <c r="W757" s="21"/>
      <c r="X757" t="s">
        <v>329</v>
      </c>
      <c r="Y757">
        <v>3</v>
      </c>
      <c r="AA757" t="s">
        <v>275</v>
      </c>
      <c r="AB757" t="s">
        <v>321</v>
      </c>
      <c r="AC757" t="s">
        <v>522</v>
      </c>
      <c r="AD757" s="7" t="s">
        <v>746</v>
      </c>
      <c r="AE757" t="s">
        <v>320</v>
      </c>
      <c r="AF757" t="s">
        <v>320</v>
      </c>
      <c r="AG757" s="61" t="s">
        <v>586</v>
      </c>
    </row>
    <row r="758" spans="1:33" ht="13.25" customHeight="1" x14ac:dyDescent="0.2">
      <c r="A758" s="18" t="s">
        <v>328</v>
      </c>
      <c r="B758" s="18" t="s">
        <v>327</v>
      </c>
      <c r="C758" s="18" t="s">
        <v>304</v>
      </c>
      <c r="D758" s="18" t="s">
        <v>305</v>
      </c>
      <c r="E758" s="18" t="s">
        <v>305</v>
      </c>
      <c r="F758" s="18" t="s">
        <v>306</v>
      </c>
      <c r="G758" s="18" t="s">
        <v>306</v>
      </c>
      <c r="H758" s="7" t="s">
        <v>825</v>
      </c>
      <c r="I758" s="5" t="str">
        <f t="shared" si="54"/>
        <v>2019-01-01</v>
      </c>
      <c r="J758" t="s">
        <v>278</v>
      </c>
      <c r="M758" t="s">
        <v>107</v>
      </c>
      <c r="N758">
        <v>8</v>
      </c>
      <c r="O758">
        <v>5</v>
      </c>
      <c r="P758" t="str">
        <f t="shared" si="55"/>
        <v>EF.8</v>
      </c>
      <c r="Q758" t="str">
        <f t="shared" si="56"/>
        <v>EF.8.5</v>
      </c>
      <c r="R758" t="s">
        <v>710</v>
      </c>
      <c r="U758" s="21"/>
      <c r="V758" s="108"/>
      <c r="W758" s="21"/>
      <c r="X758" t="s">
        <v>329</v>
      </c>
      <c r="Y758">
        <v>3</v>
      </c>
      <c r="AA758" t="s">
        <v>275</v>
      </c>
      <c r="AB758" t="s">
        <v>321</v>
      </c>
      <c r="AC758" t="s">
        <v>525</v>
      </c>
      <c r="AD758" s="7" t="s">
        <v>747</v>
      </c>
      <c r="AE758" t="s">
        <v>320</v>
      </c>
      <c r="AF758" t="s">
        <v>320</v>
      </c>
      <c r="AG758" s="82"/>
    </row>
    <row r="759" spans="1:33" ht="13.25" customHeight="1" x14ac:dyDescent="0.2">
      <c r="A759" s="18" t="s">
        <v>328</v>
      </c>
      <c r="B759" s="18" t="s">
        <v>327</v>
      </c>
      <c r="C759" s="18" t="s">
        <v>304</v>
      </c>
      <c r="D759" s="18" t="s">
        <v>305</v>
      </c>
      <c r="E759" s="18" t="s">
        <v>305</v>
      </c>
      <c r="F759" s="18" t="s">
        <v>306</v>
      </c>
      <c r="G759" s="18" t="s">
        <v>306</v>
      </c>
      <c r="H759" s="7" t="s">
        <v>825</v>
      </c>
      <c r="I759" s="5" t="str">
        <f t="shared" si="54"/>
        <v>2019-01-01</v>
      </c>
      <c r="J759" t="s">
        <v>278</v>
      </c>
      <c r="M759" t="s">
        <v>107</v>
      </c>
      <c r="N759">
        <v>8</v>
      </c>
      <c r="O759">
        <v>6</v>
      </c>
      <c r="P759" t="str">
        <f t="shared" si="55"/>
        <v>EF.8</v>
      </c>
      <c r="Q759" t="str">
        <f t="shared" si="56"/>
        <v>EF.8.6</v>
      </c>
      <c r="R759" t="s">
        <v>711</v>
      </c>
      <c r="U759" s="21"/>
      <c r="V759" s="108"/>
      <c r="W759" s="21"/>
      <c r="X759" t="s">
        <v>329</v>
      </c>
      <c r="Y759">
        <v>3</v>
      </c>
      <c r="AA759" t="s">
        <v>275</v>
      </c>
      <c r="AB759" t="s">
        <v>321</v>
      </c>
      <c r="AC759" t="s">
        <v>527</v>
      </c>
      <c r="AD759" s="7" t="s">
        <v>747</v>
      </c>
      <c r="AE759" t="s">
        <v>320</v>
      </c>
      <c r="AF759" t="s">
        <v>320</v>
      </c>
      <c r="AG759" s="82"/>
    </row>
    <row r="760" spans="1:33" ht="13.25" customHeight="1" x14ac:dyDescent="0.2">
      <c r="A760" s="18" t="s">
        <v>328</v>
      </c>
      <c r="B760" s="18" t="s">
        <v>327</v>
      </c>
      <c r="C760" s="18" t="s">
        <v>304</v>
      </c>
      <c r="D760" s="18" t="s">
        <v>305</v>
      </c>
      <c r="E760" s="18" t="s">
        <v>305</v>
      </c>
      <c r="F760" s="18" t="s">
        <v>306</v>
      </c>
      <c r="G760" s="18" t="s">
        <v>306</v>
      </c>
      <c r="H760" s="7" t="s">
        <v>825</v>
      </c>
      <c r="I760" s="5" t="str">
        <f t="shared" si="54"/>
        <v>2019-01-01</v>
      </c>
      <c r="J760" t="s">
        <v>278</v>
      </c>
      <c r="M760" t="s">
        <v>107</v>
      </c>
      <c r="N760">
        <v>9</v>
      </c>
      <c r="O760">
        <v>1</v>
      </c>
      <c r="P760" t="str">
        <f t="shared" si="55"/>
        <v>EF.9</v>
      </c>
      <c r="Q760" t="str">
        <f t="shared" si="56"/>
        <v>EF.9.1</v>
      </c>
      <c r="R760" s="49" t="s">
        <v>698</v>
      </c>
      <c r="S760" s="27">
        <v>27.05</v>
      </c>
      <c r="U760" s="21" t="s">
        <v>584</v>
      </c>
      <c r="V760" s="97">
        <f t="shared" ref="V760:V765" si="57">S760</f>
        <v>27.05</v>
      </c>
      <c r="W760" t="str">
        <f t="shared" ref="W760:W765" si="58">U760</f>
        <v>yen</v>
      </c>
      <c r="X760" t="s">
        <v>329</v>
      </c>
      <c r="Y760">
        <v>3</v>
      </c>
      <c r="AA760" t="s">
        <v>275</v>
      </c>
      <c r="AB760" t="s">
        <v>321</v>
      </c>
      <c r="AC760" t="s">
        <v>477</v>
      </c>
      <c r="AD760" s="7" t="s">
        <v>744</v>
      </c>
      <c r="AE760" t="s">
        <v>320</v>
      </c>
      <c r="AF760" t="s">
        <v>320</v>
      </c>
    </row>
    <row r="761" spans="1:33" ht="13.25" customHeight="1" x14ac:dyDescent="0.2">
      <c r="A761" s="18" t="s">
        <v>328</v>
      </c>
      <c r="B761" s="18" t="s">
        <v>327</v>
      </c>
      <c r="C761" s="18" t="s">
        <v>304</v>
      </c>
      <c r="D761" s="18" t="s">
        <v>305</v>
      </c>
      <c r="E761" s="18" t="s">
        <v>305</v>
      </c>
      <c r="F761" s="18" t="s">
        <v>306</v>
      </c>
      <c r="G761" s="18" t="s">
        <v>306</v>
      </c>
      <c r="H761" s="7" t="s">
        <v>825</v>
      </c>
      <c r="I761" s="5" t="str">
        <f t="shared" si="54"/>
        <v>2019-01-01</v>
      </c>
      <c r="J761" t="s">
        <v>278</v>
      </c>
      <c r="M761" t="s">
        <v>107</v>
      </c>
      <c r="N761">
        <v>9</v>
      </c>
      <c r="O761">
        <v>2</v>
      </c>
      <c r="P761" t="str">
        <f t="shared" si="55"/>
        <v>EF.9</v>
      </c>
      <c r="Q761" t="str">
        <f t="shared" si="56"/>
        <v>EF.9.2</v>
      </c>
      <c r="R761" s="49" t="s">
        <v>699</v>
      </c>
      <c r="S761" s="27">
        <v>20.57</v>
      </c>
      <c r="U761" s="21" t="s">
        <v>584</v>
      </c>
      <c r="V761" s="97">
        <f t="shared" si="57"/>
        <v>20.57</v>
      </c>
      <c r="W761" t="str">
        <f t="shared" si="58"/>
        <v>yen</v>
      </c>
      <c r="X761" t="s">
        <v>329</v>
      </c>
      <c r="Y761">
        <v>3</v>
      </c>
      <c r="AA761" t="s">
        <v>275</v>
      </c>
      <c r="AB761" t="s">
        <v>321</v>
      </c>
      <c r="AC761" t="s">
        <v>479</v>
      </c>
      <c r="AD761" s="7" t="s">
        <v>744</v>
      </c>
      <c r="AE761" t="s">
        <v>320</v>
      </c>
      <c r="AF761" t="s">
        <v>320</v>
      </c>
    </row>
    <row r="762" spans="1:33" ht="13.25" customHeight="1" x14ac:dyDescent="0.2">
      <c r="A762" s="18" t="s">
        <v>328</v>
      </c>
      <c r="B762" s="18" t="s">
        <v>327</v>
      </c>
      <c r="C762" s="18" t="s">
        <v>304</v>
      </c>
      <c r="D762" s="18" t="s">
        <v>305</v>
      </c>
      <c r="E762" s="18" t="s">
        <v>305</v>
      </c>
      <c r="F762" s="18" t="s">
        <v>306</v>
      </c>
      <c r="G762" s="18" t="s">
        <v>306</v>
      </c>
      <c r="H762" s="7" t="s">
        <v>825</v>
      </c>
      <c r="I762" s="5" t="str">
        <f t="shared" si="54"/>
        <v>2019-01-01</v>
      </c>
      <c r="J762" t="s">
        <v>278</v>
      </c>
      <c r="M762" t="s">
        <v>107</v>
      </c>
      <c r="N762">
        <v>9</v>
      </c>
      <c r="O762">
        <v>3</v>
      </c>
      <c r="P762" t="str">
        <f t="shared" si="55"/>
        <v>EF.9</v>
      </c>
      <c r="Q762" t="str">
        <f t="shared" si="56"/>
        <v>EF.9.3</v>
      </c>
      <c r="R762" s="49" t="s">
        <v>700</v>
      </c>
      <c r="S762" s="27">
        <v>20.57</v>
      </c>
      <c r="U762" s="21" t="s">
        <v>584</v>
      </c>
      <c r="V762" s="97">
        <f t="shared" si="57"/>
        <v>20.57</v>
      </c>
      <c r="W762" t="str">
        <f t="shared" si="58"/>
        <v>yen</v>
      </c>
      <c r="X762" t="s">
        <v>329</v>
      </c>
      <c r="Y762">
        <v>3</v>
      </c>
      <c r="AA762" t="s">
        <v>275</v>
      </c>
      <c r="AB762" t="s">
        <v>321</v>
      </c>
      <c r="AC762" t="s">
        <v>481</v>
      </c>
      <c r="AD762" s="7" t="s">
        <v>744</v>
      </c>
      <c r="AE762" t="s">
        <v>320</v>
      </c>
      <c r="AF762" t="s">
        <v>320</v>
      </c>
    </row>
    <row r="763" spans="1:33" ht="13.25" customHeight="1" x14ac:dyDescent="0.2">
      <c r="A763" s="18" t="s">
        <v>328</v>
      </c>
      <c r="B763" s="18" t="s">
        <v>327</v>
      </c>
      <c r="C763" s="18" t="s">
        <v>304</v>
      </c>
      <c r="D763" s="18" t="s">
        <v>305</v>
      </c>
      <c r="E763" s="18" t="s">
        <v>305</v>
      </c>
      <c r="F763" s="18" t="s">
        <v>306</v>
      </c>
      <c r="G763" s="18" t="s">
        <v>306</v>
      </c>
      <c r="H763" s="7" t="s">
        <v>825</v>
      </c>
      <c r="I763" s="5" t="str">
        <f t="shared" si="54"/>
        <v>2019-01-01</v>
      </c>
      <c r="J763" t="s">
        <v>278</v>
      </c>
      <c r="M763" t="s">
        <v>107</v>
      </c>
      <c r="N763">
        <v>9</v>
      </c>
      <c r="O763">
        <v>4</v>
      </c>
      <c r="P763" t="str">
        <f t="shared" si="55"/>
        <v>EF.9</v>
      </c>
      <c r="Q763" t="str">
        <f t="shared" si="56"/>
        <v>EF.9.4</v>
      </c>
      <c r="R763" s="49" t="s">
        <v>701</v>
      </c>
      <c r="S763" s="27">
        <v>13180</v>
      </c>
      <c r="U763" s="21" t="s">
        <v>584</v>
      </c>
      <c r="V763" s="97">
        <f t="shared" si="57"/>
        <v>13180</v>
      </c>
      <c r="W763" t="str">
        <f t="shared" si="58"/>
        <v>yen</v>
      </c>
      <c r="X763" t="s">
        <v>329</v>
      </c>
      <c r="Y763">
        <v>3</v>
      </c>
      <c r="AA763" t="s">
        <v>275</v>
      </c>
      <c r="AB763" t="s">
        <v>321</v>
      </c>
      <c r="AC763" t="s">
        <v>484</v>
      </c>
      <c r="AD763" s="7" t="s">
        <v>745</v>
      </c>
      <c r="AE763" t="s">
        <v>320</v>
      </c>
      <c r="AF763" t="s">
        <v>320</v>
      </c>
    </row>
    <row r="764" spans="1:33" ht="13.25" customHeight="1" x14ac:dyDescent="0.2">
      <c r="A764" s="18" t="s">
        <v>328</v>
      </c>
      <c r="B764" s="18" t="s">
        <v>327</v>
      </c>
      <c r="C764" s="18" t="s">
        <v>304</v>
      </c>
      <c r="D764" s="18" t="s">
        <v>305</v>
      </c>
      <c r="E764" s="18" t="s">
        <v>305</v>
      </c>
      <c r="F764" s="18" t="s">
        <v>306</v>
      </c>
      <c r="G764" s="18" t="s">
        <v>306</v>
      </c>
      <c r="H764" s="7" t="s">
        <v>825</v>
      </c>
      <c r="I764" s="5" t="str">
        <f t="shared" si="54"/>
        <v>2019-01-01</v>
      </c>
      <c r="J764" t="s">
        <v>278</v>
      </c>
      <c r="M764" t="s">
        <v>107</v>
      </c>
      <c r="N764">
        <v>9</v>
      </c>
      <c r="O764">
        <v>5</v>
      </c>
      <c r="P764" t="str">
        <f t="shared" si="55"/>
        <v>EF.9</v>
      </c>
      <c r="Q764" t="str">
        <f t="shared" si="56"/>
        <v>EF.9.5</v>
      </c>
      <c r="R764" s="49" t="s">
        <v>702</v>
      </c>
      <c r="S764" s="27">
        <v>28494</v>
      </c>
      <c r="U764" s="21" t="s">
        <v>584</v>
      </c>
      <c r="V764" s="97">
        <f t="shared" si="57"/>
        <v>28494</v>
      </c>
      <c r="W764" t="str">
        <f t="shared" si="58"/>
        <v>yen</v>
      </c>
      <c r="X764" t="s">
        <v>329</v>
      </c>
      <c r="Y764">
        <v>3</v>
      </c>
      <c r="AA764" t="s">
        <v>275</v>
      </c>
      <c r="AB764" t="s">
        <v>321</v>
      </c>
      <c r="AC764" t="s">
        <v>487</v>
      </c>
      <c r="AD764" s="7" t="s">
        <v>745</v>
      </c>
      <c r="AE764" t="s">
        <v>320</v>
      </c>
      <c r="AF764" t="s">
        <v>320</v>
      </c>
    </row>
    <row r="765" spans="1:33" ht="13.25" customHeight="1" x14ac:dyDescent="0.2">
      <c r="A765" s="18" t="s">
        <v>328</v>
      </c>
      <c r="B765" s="18" t="s">
        <v>327</v>
      </c>
      <c r="C765" s="18" t="s">
        <v>304</v>
      </c>
      <c r="D765" s="18" t="s">
        <v>305</v>
      </c>
      <c r="E765" s="18" t="s">
        <v>305</v>
      </c>
      <c r="F765" s="18" t="s">
        <v>306</v>
      </c>
      <c r="G765" s="18" t="s">
        <v>306</v>
      </c>
      <c r="H765" s="7" t="s">
        <v>825</v>
      </c>
      <c r="I765" s="5" t="str">
        <f t="shared" si="54"/>
        <v>2019-01-01</v>
      </c>
      <c r="J765" t="s">
        <v>278</v>
      </c>
      <c r="M765" t="s">
        <v>107</v>
      </c>
      <c r="N765">
        <v>9</v>
      </c>
      <c r="O765">
        <v>6</v>
      </c>
      <c r="P765" t="str">
        <f t="shared" si="55"/>
        <v>EF.9</v>
      </c>
      <c r="Q765" t="str">
        <f t="shared" si="56"/>
        <v>EF.9.6</v>
      </c>
      <c r="R765" s="49" t="s">
        <v>703</v>
      </c>
      <c r="S765" s="27">
        <v>75143</v>
      </c>
      <c r="U765" s="21" t="s">
        <v>577</v>
      </c>
      <c r="V765" s="97">
        <f t="shared" si="57"/>
        <v>75143</v>
      </c>
      <c r="W765" t="str">
        <f t="shared" si="58"/>
        <v>number</v>
      </c>
      <c r="X765" t="s">
        <v>329</v>
      </c>
      <c r="Y765">
        <v>3</v>
      </c>
      <c r="AA765" t="s">
        <v>275</v>
      </c>
      <c r="AB765" t="s">
        <v>321</v>
      </c>
      <c r="AC765" t="s">
        <v>490</v>
      </c>
      <c r="AD765" s="7" t="s">
        <v>743</v>
      </c>
      <c r="AE765" t="s">
        <v>320</v>
      </c>
      <c r="AF765" t="s">
        <v>320</v>
      </c>
      <c r="AG765" s="82"/>
    </row>
    <row r="766" spans="1:33" ht="13.25" customHeight="1" x14ac:dyDescent="0.2">
      <c r="A766" s="18" t="s">
        <v>328</v>
      </c>
      <c r="B766" s="18" t="s">
        <v>327</v>
      </c>
      <c r="C766" s="18" t="s">
        <v>304</v>
      </c>
      <c r="D766" s="18" t="s">
        <v>305</v>
      </c>
      <c r="E766" s="18" t="s">
        <v>305</v>
      </c>
      <c r="F766" s="18" t="s">
        <v>306</v>
      </c>
      <c r="G766" s="18" t="s">
        <v>306</v>
      </c>
      <c r="H766" s="7" t="s">
        <v>825</v>
      </c>
      <c r="I766" s="5" t="str">
        <f t="shared" si="54"/>
        <v>2019-01-01</v>
      </c>
      <c r="J766" t="s">
        <v>278</v>
      </c>
      <c r="M766" t="s">
        <v>107</v>
      </c>
      <c r="N766">
        <v>9</v>
      </c>
      <c r="O766">
        <v>7</v>
      </c>
      <c r="P766" t="str">
        <f t="shared" si="55"/>
        <v>EF.9</v>
      </c>
      <c r="Q766" t="str">
        <f t="shared" si="56"/>
        <v>EF.9.7</v>
      </c>
      <c r="R766" t="s">
        <v>704</v>
      </c>
      <c r="S766" s="62"/>
      <c r="U766" s="21"/>
      <c r="V766" s="108"/>
      <c r="W766" s="21"/>
      <c r="X766" t="s">
        <v>329</v>
      </c>
      <c r="Y766">
        <v>3</v>
      </c>
      <c r="AA766" t="s">
        <v>275</v>
      </c>
      <c r="AB766" t="s">
        <v>321</v>
      </c>
      <c r="AC766" t="s">
        <v>492</v>
      </c>
      <c r="AD766" s="7" t="s">
        <v>743</v>
      </c>
      <c r="AE766" t="s">
        <v>320</v>
      </c>
      <c r="AF766" t="s">
        <v>320</v>
      </c>
      <c r="AG766" s="82"/>
    </row>
    <row r="767" spans="1:33" ht="13.25" customHeight="1" x14ac:dyDescent="0.2">
      <c r="A767" s="18" t="s">
        <v>328</v>
      </c>
      <c r="B767" s="18" t="s">
        <v>327</v>
      </c>
      <c r="C767" s="18" t="s">
        <v>304</v>
      </c>
      <c r="D767" s="18" t="s">
        <v>305</v>
      </c>
      <c r="E767" s="18" t="s">
        <v>305</v>
      </c>
      <c r="F767" s="18" t="s">
        <v>306</v>
      </c>
      <c r="G767" s="18" t="s">
        <v>306</v>
      </c>
      <c r="H767" s="7" t="s">
        <v>825</v>
      </c>
      <c r="I767" s="5" t="str">
        <f t="shared" si="54"/>
        <v>2019-01-01</v>
      </c>
      <c r="J767" t="s">
        <v>278</v>
      </c>
      <c r="M767" t="s">
        <v>107</v>
      </c>
      <c r="N767">
        <v>9</v>
      </c>
      <c r="O767">
        <v>8</v>
      </c>
      <c r="P767" t="str">
        <f t="shared" si="55"/>
        <v>EF.9</v>
      </c>
      <c r="Q767" t="str">
        <f t="shared" si="56"/>
        <v>EF.9.8</v>
      </c>
      <c r="R767" t="s">
        <v>712</v>
      </c>
      <c r="S767" s="61"/>
      <c r="U767" s="21" t="s">
        <v>539</v>
      </c>
      <c r="V767" s="108"/>
      <c r="W767" s="21"/>
      <c r="X767" t="s">
        <v>329</v>
      </c>
      <c r="Y767">
        <v>3</v>
      </c>
      <c r="AA767" t="s">
        <v>275</v>
      </c>
      <c r="AB767" t="s">
        <v>321</v>
      </c>
      <c r="AC767" t="s">
        <v>532</v>
      </c>
      <c r="AD767" s="7" t="s">
        <v>742</v>
      </c>
      <c r="AE767" t="s">
        <v>320</v>
      </c>
      <c r="AF767" t="s">
        <v>320</v>
      </c>
      <c r="AG767" s="61" t="s">
        <v>585</v>
      </c>
    </row>
    <row r="768" spans="1:33" ht="13.25" customHeight="1" x14ac:dyDescent="0.2">
      <c r="A768" s="18" t="s">
        <v>328</v>
      </c>
      <c r="B768" s="18" t="s">
        <v>327</v>
      </c>
      <c r="C768" s="18" t="s">
        <v>304</v>
      </c>
      <c r="D768" s="18" t="s">
        <v>305</v>
      </c>
      <c r="E768" s="18" t="s">
        <v>305</v>
      </c>
      <c r="F768" s="18" t="s">
        <v>306</v>
      </c>
      <c r="G768" s="18" t="s">
        <v>306</v>
      </c>
      <c r="H768" s="7" t="s">
        <v>825</v>
      </c>
      <c r="I768" s="5" t="str">
        <f t="shared" si="54"/>
        <v>2019-01-01</v>
      </c>
      <c r="J768" s="10" t="s">
        <v>278</v>
      </c>
      <c r="M768" t="s">
        <v>38</v>
      </c>
      <c r="N768">
        <v>1</v>
      </c>
      <c r="O768">
        <v>1</v>
      </c>
      <c r="P768" t="str">
        <f t="shared" si="55"/>
        <v>Em.1</v>
      </c>
      <c r="Q768" t="str">
        <f t="shared" si="56"/>
        <v>Em.1.1</v>
      </c>
      <c r="R768" t="s">
        <v>307</v>
      </c>
      <c r="S768" s="27">
        <v>200000</v>
      </c>
      <c r="U768" t="s">
        <v>326</v>
      </c>
      <c r="V768" s="106">
        <f>S768</f>
        <v>200000</v>
      </c>
      <c r="W768" s="7" t="s">
        <v>39</v>
      </c>
      <c r="X768" t="s">
        <v>329</v>
      </c>
      <c r="Y768">
        <v>3</v>
      </c>
      <c r="AA768" t="s">
        <v>275</v>
      </c>
      <c r="AB768" t="s">
        <v>321</v>
      </c>
      <c r="AC768" t="s">
        <v>309</v>
      </c>
      <c r="AD768" s="7" t="s">
        <v>786</v>
      </c>
      <c r="AE768" t="s">
        <v>322</v>
      </c>
      <c r="AF768" t="s">
        <v>323</v>
      </c>
      <c r="AG768" s="80"/>
    </row>
    <row r="769" spans="1:33" ht="13.25" customHeight="1" x14ac:dyDescent="0.2">
      <c r="A769" s="18" t="s">
        <v>328</v>
      </c>
      <c r="B769" s="18" t="s">
        <v>327</v>
      </c>
      <c r="C769" s="18" t="s">
        <v>304</v>
      </c>
      <c r="D769" s="18" t="s">
        <v>305</v>
      </c>
      <c r="E769" s="18" t="s">
        <v>305</v>
      </c>
      <c r="F769" s="18" t="s">
        <v>306</v>
      </c>
      <c r="G769" s="18" t="s">
        <v>306</v>
      </c>
      <c r="H769" s="7" t="s">
        <v>825</v>
      </c>
      <c r="I769" s="5" t="str">
        <f t="shared" si="54"/>
        <v>2019-01-01</v>
      </c>
      <c r="J769" t="s">
        <v>278</v>
      </c>
      <c r="M769" t="s">
        <v>38</v>
      </c>
      <c r="N769">
        <v>14</v>
      </c>
      <c r="O769">
        <v>7</v>
      </c>
      <c r="P769" t="str">
        <f t="shared" si="55"/>
        <v>Em.14</v>
      </c>
      <c r="Q769" t="str">
        <f t="shared" si="56"/>
        <v>Em.14.7</v>
      </c>
      <c r="R769" t="s">
        <v>752</v>
      </c>
      <c r="S769" s="61"/>
      <c r="U769" s="21" t="s">
        <v>539</v>
      </c>
      <c r="V769" s="108"/>
      <c r="W769" s="21"/>
      <c r="X769" t="s">
        <v>329</v>
      </c>
      <c r="Y769">
        <v>3</v>
      </c>
      <c r="AA769" t="s">
        <v>275</v>
      </c>
      <c r="AB769" t="s">
        <v>321</v>
      </c>
      <c r="AC769" t="s">
        <v>443</v>
      </c>
      <c r="AD769" s="7" t="s">
        <v>742</v>
      </c>
      <c r="AE769" t="s">
        <v>320</v>
      </c>
      <c r="AF769" t="s">
        <v>320</v>
      </c>
      <c r="AG769" s="61" t="s">
        <v>581</v>
      </c>
    </row>
    <row r="770" spans="1:33" ht="13.25" customHeight="1" x14ac:dyDescent="0.2">
      <c r="A770" s="18" t="s">
        <v>328</v>
      </c>
      <c r="B770" s="18" t="s">
        <v>327</v>
      </c>
      <c r="C770" s="18" t="s">
        <v>304</v>
      </c>
      <c r="D770" s="18" t="s">
        <v>305</v>
      </c>
      <c r="E770" s="18" t="s">
        <v>305</v>
      </c>
      <c r="F770" s="18" t="s">
        <v>306</v>
      </c>
      <c r="G770" s="18" t="s">
        <v>306</v>
      </c>
      <c r="H770" s="7" t="s">
        <v>825</v>
      </c>
      <c r="I770" s="5" t="str">
        <f t="shared" ref="I770:I833" si="59">_xlfn.CONCAT(SUBSTITUTE(J770,"FY","20"),"-01-01")</f>
        <v>2019-01-01</v>
      </c>
      <c r="J770" s="10" t="s">
        <v>278</v>
      </c>
      <c r="M770" t="s">
        <v>38</v>
      </c>
      <c r="N770">
        <v>17</v>
      </c>
      <c r="O770">
        <v>10</v>
      </c>
      <c r="P770" t="str">
        <f t="shared" ref="P770:P833" si="60">_xlfn.CONCAT(M770,".",N770)</f>
        <v>Em.17</v>
      </c>
      <c r="Q770" t="str">
        <f t="shared" ref="Q770:Q833" si="61">_xlfn.CONCAT(M770,".",N770,".",O770)</f>
        <v>Em.17.10</v>
      </c>
      <c r="R770" t="s">
        <v>735</v>
      </c>
      <c r="S770" s="27">
        <v>2000</v>
      </c>
      <c r="U770" t="s">
        <v>346</v>
      </c>
      <c r="V770" s="104">
        <f>S770</f>
        <v>2000</v>
      </c>
      <c r="W770" s="7" t="s">
        <v>784</v>
      </c>
      <c r="X770" t="s">
        <v>329</v>
      </c>
      <c r="Y770">
        <v>3</v>
      </c>
      <c r="AA770" t="s">
        <v>275</v>
      </c>
      <c r="AB770" t="s">
        <v>321</v>
      </c>
      <c r="AC770" t="s">
        <v>342</v>
      </c>
      <c r="AD770" s="7" t="s">
        <v>789</v>
      </c>
      <c r="AE770" t="s">
        <v>320</v>
      </c>
      <c r="AF770" t="s">
        <v>320</v>
      </c>
    </row>
    <row r="771" spans="1:33" ht="13.25" customHeight="1" x14ac:dyDescent="0.2">
      <c r="A771" s="18" t="s">
        <v>328</v>
      </c>
      <c r="B771" s="18" t="s">
        <v>327</v>
      </c>
      <c r="C771" s="18" t="s">
        <v>304</v>
      </c>
      <c r="D771" s="18" t="s">
        <v>305</v>
      </c>
      <c r="E771" s="18" t="s">
        <v>305</v>
      </c>
      <c r="F771" s="18" t="s">
        <v>306</v>
      </c>
      <c r="G771" s="18" t="s">
        <v>306</v>
      </c>
      <c r="H771" s="7" t="s">
        <v>825</v>
      </c>
      <c r="I771" s="5" t="str">
        <f t="shared" si="59"/>
        <v>2019-01-01</v>
      </c>
      <c r="J771" s="10" t="s">
        <v>278</v>
      </c>
      <c r="M771" t="s">
        <v>38</v>
      </c>
      <c r="N771">
        <v>17</v>
      </c>
      <c r="O771">
        <v>11</v>
      </c>
      <c r="P771" t="str">
        <f t="shared" si="60"/>
        <v>Em.17</v>
      </c>
      <c r="Q771" t="str">
        <f t="shared" si="61"/>
        <v>Em.17.11</v>
      </c>
      <c r="R771" t="s">
        <v>737</v>
      </c>
      <c r="X771" t="s">
        <v>329</v>
      </c>
      <c r="Y771">
        <v>3</v>
      </c>
      <c r="AA771" t="s">
        <v>275</v>
      </c>
      <c r="AB771" t="s">
        <v>321</v>
      </c>
      <c r="AC771" t="s">
        <v>353</v>
      </c>
      <c r="AD771" s="7" t="s">
        <v>789</v>
      </c>
      <c r="AE771" t="s">
        <v>320</v>
      </c>
      <c r="AF771" t="s">
        <v>320</v>
      </c>
      <c r="AG771" s="80"/>
    </row>
    <row r="772" spans="1:33" ht="13.25" customHeight="1" x14ac:dyDescent="0.2">
      <c r="A772" s="18" t="s">
        <v>328</v>
      </c>
      <c r="B772" s="18" t="s">
        <v>327</v>
      </c>
      <c r="C772" s="18" t="s">
        <v>304</v>
      </c>
      <c r="D772" s="18" t="s">
        <v>305</v>
      </c>
      <c r="E772" s="18" t="s">
        <v>305</v>
      </c>
      <c r="F772" s="18" t="s">
        <v>306</v>
      </c>
      <c r="G772" s="18" t="s">
        <v>306</v>
      </c>
      <c r="H772" s="7" t="s">
        <v>825</v>
      </c>
      <c r="I772" s="5" t="str">
        <f t="shared" si="59"/>
        <v>2019-01-01</v>
      </c>
      <c r="J772" s="10" t="s">
        <v>278</v>
      </c>
      <c r="M772" t="s">
        <v>38</v>
      </c>
      <c r="N772">
        <v>17</v>
      </c>
      <c r="O772">
        <v>13</v>
      </c>
      <c r="P772" t="str">
        <f t="shared" si="60"/>
        <v>Em.17</v>
      </c>
      <c r="Q772" t="str">
        <f t="shared" si="61"/>
        <v>Em.17.13</v>
      </c>
      <c r="R772" t="s">
        <v>739</v>
      </c>
      <c r="S772" s="27">
        <v>1000</v>
      </c>
      <c r="V772" s="104">
        <f>S772</f>
        <v>1000</v>
      </c>
      <c r="W772" s="7" t="s">
        <v>784</v>
      </c>
      <c r="X772" t="s">
        <v>329</v>
      </c>
      <c r="Y772">
        <v>3</v>
      </c>
      <c r="AA772" t="s">
        <v>275</v>
      </c>
      <c r="AB772" t="s">
        <v>321</v>
      </c>
      <c r="AC772" t="s">
        <v>361</v>
      </c>
      <c r="AD772" s="7" t="s">
        <v>789</v>
      </c>
      <c r="AE772" t="s">
        <v>320</v>
      </c>
      <c r="AF772" t="s">
        <v>320</v>
      </c>
    </row>
    <row r="773" spans="1:33" ht="13.25" customHeight="1" x14ac:dyDescent="0.2">
      <c r="A773" s="18" t="s">
        <v>328</v>
      </c>
      <c r="B773" s="18" t="s">
        <v>327</v>
      </c>
      <c r="C773" s="18" t="s">
        <v>304</v>
      </c>
      <c r="D773" s="18" t="s">
        <v>305</v>
      </c>
      <c r="E773" s="18" t="s">
        <v>305</v>
      </c>
      <c r="F773" s="18" t="s">
        <v>306</v>
      </c>
      <c r="G773" s="18" t="s">
        <v>306</v>
      </c>
      <c r="H773" s="7" t="s">
        <v>825</v>
      </c>
      <c r="I773" s="5" t="str">
        <f t="shared" si="59"/>
        <v>2019-01-01</v>
      </c>
      <c r="J773" s="10" t="s">
        <v>278</v>
      </c>
      <c r="M773" t="s">
        <v>38</v>
      </c>
      <c r="N773">
        <v>17</v>
      </c>
      <c r="O773">
        <v>6</v>
      </c>
      <c r="P773" t="str">
        <f t="shared" si="60"/>
        <v>Em.17</v>
      </c>
      <c r="Q773" t="str">
        <f t="shared" si="61"/>
        <v>Em.17.6</v>
      </c>
      <c r="R773" t="s">
        <v>755</v>
      </c>
      <c r="X773" t="s">
        <v>329</v>
      </c>
      <c r="Y773">
        <v>3</v>
      </c>
      <c r="AA773" t="s">
        <v>275</v>
      </c>
      <c r="AB773" t="s">
        <v>321</v>
      </c>
      <c r="AC773" t="s">
        <v>452</v>
      </c>
      <c r="AD773" s="7" t="s">
        <v>789</v>
      </c>
      <c r="AE773" t="s">
        <v>320</v>
      </c>
      <c r="AF773" t="s">
        <v>320</v>
      </c>
      <c r="AG773" s="80"/>
    </row>
    <row r="774" spans="1:33" ht="13.25" customHeight="1" x14ac:dyDescent="0.2">
      <c r="A774" s="18" t="s">
        <v>328</v>
      </c>
      <c r="B774" s="18" t="s">
        <v>327</v>
      </c>
      <c r="C774" s="18" t="s">
        <v>304</v>
      </c>
      <c r="D774" s="18" t="s">
        <v>305</v>
      </c>
      <c r="E774" s="18" t="s">
        <v>305</v>
      </c>
      <c r="F774" s="18" t="s">
        <v>306</v>
      </c>
      <c r="G774" s="18" t="s">
        <v>306</v>
      </c>
      <c r="H774" s="7" t="s">
        <v>825</v>
      </c>
      <c r="I774" s="5" t="str">
        <f t="shared" si="59"/>
        <v>2019-01-01</v>
      </c>
      <c r="J774" s="10" t="s">
        <v>278</v>
      </c>
      <c r="M774" t="s">
        <v>38</v>
      </c>
      <c r="N774">
        <v>17</v>
      </c>
      <c r="O774">
        <v>8</v>
      </c>
      <c r="P774" t="str">
        <f t="shared" si="60"/>
        <v>Em.17</v>
      </c>
      <c r="Q774" t="str">
        <f t="shared" si="61"/>
        <v>Em.17.8</v>
      </c>
      <c r="R774" t="s">
        <v>759</v>
      </c>
      <c r="X774" t="s">
        <v>329</v>
      </c>
      <c r="Y774">
        <v>3</v>
      </c>
      <c r="AA774" t="s">
        <v>275</v>
      </c>
      <c r="AB774" t="s">
        <v>321</v>
      </c>
      <c r="AC774" t="s">
        <v>456</v>
      </c>
      <c r="AD774" s="7" t="s">
        <v>789</v>
      </c>
      <c r="AE774" t="s">
        <v>320</v>
      </c>
      <c r="AF774" t="s">
        <v>320</v>
      </c>
      <c r="AG774" s="80"/>
    </row>
    <row r="775" spans="1:33" ht="13.25" customHeight="1" x14ac:dyDescent="0.2">
      <c r="A775" s="18" t="s">
        <v>328</v>
      </c>
      <c r="B775" s="18" t="s">
        <v>327</v>
      </c>
      <c r="C775" s="18" t="s">
        <v>304</v>
      </c>
      <c r="D775" s="18" t="s">
        <v>305</v>
      </c>
      <c r="E775" s="18" t="s">
        <v>305</v>
      </c>
      <c r="F775" s="18" t="s">
        <v>306</v>
      </c>
      <c r="G775" s="18" t="s">
        <v>306</v>
      </c>
      <c r="H775" s="7" t="s">
        <v>825</v>
      </c>
      <c r="I775" s="5" t="str">
        <f t="shared" si="59"/>
        <v>2019-01-01</v>
      </c>
      <c r="J775" t="s">
        <v>278</v>
      </c>
      <c r="M775" t="s">
        <v>38</v>
      </c>
      <c r="N775">
        <v>2</v>
      </c>
      <c r="O775">
        <v>1</v>
      </c>
      <c r="P775" t="str">
        <f t="shared" si="60"/>
        <v>Em.2</v>
      </c>
      <c r="Q775" t="str">
        <f t="shared" si="61"/>
        <v>Em.2.1</v>
      </c>
      <c r="R775" t="s">
        <v>434</v>
      </c>
      <c r="S775" s="62"/>
      <c r="U775" s="21"/>
      <c r="V775" s="109"/>
      <c r="W775" s="21"/>
      <c r="X775" t="s">
        <v>329</v>
      </c>
      <c r="Y775">
        <v>3</v>
      </c>
      <c r="AA775" t="s">
        <v>275</v>
      </c>
      <c r="AB775" t="s">
        <v>321</v>
      </c>
      <c r="AC775" t="s">
        <v>435</v>
      </c>
      <c r="AD775" s="7" t="s">
        <v>786</v>
      </c>
      <c r="AE775" t="s">
        <v>320</v>
      </c>
      <c r="AF775" t="s">
        <v>320</v>
      </c>
      <c r="AG775" s="82"/>
    </row>
    <row r="776" spans="1:33" ht="13.25" customHeight="1" x14ac:dyDescent="0.2">
      <c r="A776" s="18" t="s">
        <v>328</v>
      </c>
      <c r="B776" s="18" t="s">
        <v>327</v>
      </c>
      <c r="C776" s="18" t="s">
        <v>304</v>
      </c>
      <c r="D776" s="18" t="s">
        <v>305</v>
      </c>
      <c r="E776" s="18" t="s">
        <v>305</v>
      </c>
      <c r="F776" s="18" t="s">
        <v>306</v>
      </c>
      <c r="G776" s="18" t="s">
        <v>306</v>
      </c>
      <c r="H776" s="7" t="s">
        <v>825</v>
      </c>
      <c r="I776" s="5" t="str">
        <f t="shared" si="59"/>
        <v>2019-01-01</v>
      </c>
      <c r="J776" t="s">
        <v>278</v>
      </c>
      <c r="M776" t="s">
        <v>38</v>
      </c>
      <c r="N776">
        <v>2</v>
      </c>
      <c r="O776">
        <v>2</v>
      </c>
      <c r="P776" t="str">
        <f t="shared" si="60"/>
        <v>Em.2</v>
      </c>
      <c r="Q776" t="str">
        <f t="shared" si="61"/>
        <v>Em.2.2</v>
      </c>
      <c r="R776" t="s">
        <v>437</v>
      </c>
      <c r="S776" s="62"/>
      <c r="U776" s="21"/>
      <c r="V776" s="109"/>
      <c r="W776" s="21"/>
      <c r="X776" t="s">
        <v>329</v>
      </c>
      <c r="Y776">
        <v>3</v>
      </c>
      <c r="AA776" t="s">
        <v>275</v>
      </c>
      <c r="AB776" t="s">
        <v>321</v>
      </c>
      <c r="AC776" t="s">
        <v>438</v>
      </c>
      <c r="AD776" s="7" t="s">
        <v>786</v>
      </c>
      <c r="AE776" t="s">
        <v>320</v>
      </c>
      <c r="AF776" t="s">
        <v>320</v>
      </c>
      <c r="AG776" s="82"/>
    </row>
    <row r="777" spans="1:33" ht="13.25" customHeight="1" x14ac:dyDescent="0.2">
      <c r="A777" s="18" t="s">
        <v>328</v>
      </c>
      <c r="B777" s="18" t="s">
        <v>327</v>
      </c>
      <c r="C777" s="18" t="s">
        <v>304</v>
      </c>
      <c r="D777" s="18" t="s">
        <v>305</v>
      </c>
      <c r="E777" s="18" t="s">
        <v>305</v>
      </c>
      <c r="F777" s="18" t="s">
        <v>306</v>
      </c>
      <c r="G777" s="18" t="s">
        <v>306</v>
      </c>
      <c r="H777" s="7" t="s">
        <v>825</v>
      </c>
      <c r="I777" s="5" t="str">
        <f t="shared" si="59"/>
        <v>2019-01-01</v>
      </c>
      <c r="J777" t="s">
        <v>278</v>
      </c>
      <c r="M777" t="s">
        <v>38</v>
      </c>
      <c r="N777">
        <v>5</v>
      </c>
      <c r="O777">
        <v>5</v>
      </c>
      <c r="P777" t="str">
        <f t="shared" si="60"/>
        <v>Em.5</v>
      </c>
      <c r="Q777" t="str">
        <f t="shared" si="61"/>
        <v>Em.5.5</v>
      </c>
      <c r="R777" s="49" t="s">
        <v>440</v>
      </c>
      <c r="S777" s="27">
        <v>102000000</v>
      </c>
      <c r="U777" s="21" t="s">
        <v>326</v>
      </c>
      <c r="V777" s="106">
        <f>S777</f>
        <v>102000000</v>
      </c>
      <c r="W777" s="7" t="s">
        <v>39</v>
      </c>
      <c r="X777" t="s">
        <v>329</v>
      </c>
      <c r="Y777">
        <v>3</v>
      </c>
      <c r="AA777" t="s">
        <v>275</v>
      </c>
      <c r="AB777" t="s">
        <v>321</v>
      </c>
      <c r="AC777" t="s">
        <v>441</v>
      </c>
      <c r="AD777" s="7" t="s">
        <v>792</v>
      </c>
      <c r="AE777" t="s">
        <v>320</v>
      </c>
      <c r="AF777" t="s">
        <v>320</v>
      </c>
      <c r="AG777" s="80"/>
    </row>
    <row r="778" spans="1:33" ht="13.25" customHeight="1" x14ac:dyDescent="0.2">
      <c r="A778" s="18" t="s">
        <v>328</v>
      </c>
      <c r="B778" s="18" t="s">
        <v>327</v>
      </c>
      <c r="C778" s="18" t="s">
        <v>304</v>
      </c>
      <c r="D778" s="18" t="s">
        <v>305</v>
      </c>
      <c r="E778" s="18" t="s">
        <v>305</v>
      </c>
      <c r="F778" s="18" t="s">
        <v>306</v>
      </c>
      <c r="G778" s="18" t="s">
        <v>306</v>
      </c>
      <c r="H778" s="7" t="s">
        <v>825</v>
      </c>
      <c r="I778" s="5" t="str">
        <f t="shared" si="59"/>
        <v>2019-01-01</v>
      </c>
      <c r="J778" s="10" t="s">
        <v>278</v>
      </c>
      <c r="M778" t="s">
        <v>221</v>
      </c>
      <c r="N778">
        <v>1</v>
      </c>
      <c r="O778">
        <v>1</v>
      </c>
      <c r="P778" t="str">
        <f t="shared" si="60"/>
        <v>WR.1</v>
      </c>
      <c r="Q778" t="str">
        <f t="shared" si="61"/>
        <v>WR.1.1</v>
      </c>
      <c r="R778" t="s">
        <v>395</v>
      </c>
      <c r="S778" s="27">
        <v>6</v>
      </c>
      <c r="U778" s="21" t="s">
        <v>397</v>
      </c>
      <c r="V778" s="101">
        <f>S778</f>
        <v>6</v>
      </c>
      <c r="W778" t="s">
        <v>782</v>
      </c>
      <c r="X778" t="s">
        <v>329</v>
      </c>
      <c r="Y778">
        <v>3</v>
      </c>
      <c r="AA778" t="s">
        <v>275</v>
      </c>
      <c r="AB778" t="s">
        <v>321</v>
      </c>
      <c r="AC778" t="s">
        <v>391</v>
      </c>
      <c r="AD778" s="7" t="s">
        <v>733</v>
      </c>
      <c r="AE778" t="s">
        <v>320</v>
      </c>
      <c r="AF778" t="s">
        <v>320</v>
      </c>
    </row>
    <row r="779" spans="1:33" ht="13.25" customHeight="1" x14ac:dyDescent="0.2">
      <c r="A779" s="18" t="s">
        <v>328</v>
      </c>
      <c r="B779" s="18" t="s">
        <v>327</v>
      </c>
      <c r="C779" s="18" t="s">
        <v>304</v>
      </c>
      <c r="D779" s="18" t="s">
        <v>305</v>
      </c>
      <c r="E779" s="18" t="s">
        <v>305</v>
      </c>
      <c r="F779" s="18" t="s">
        <v>306</v>
      </c>
      <c r="G779" s="18" t="s">
        <v>306</v>
      </c>
      <c r="H779" s="7" t="s">
        <v>825</v>
      </c>
      <c r="I779" s="5" t="str">
        <f t="shared" si="59"/>
        <v>2019-01-01</v>
      </c>
      <c r="J779" t="s">
        <v>278</v>
      </c>
      <c r="M779" t="s">
        <v>221</v>
      </c>
      <c r="N779">
        <v>1</v>
      </c>
      <c r="O779">
        <v>3</v>
      </c>
      <c r="P779" t="str">
        <f t="shared" si="60"/>
        <v>WR.1</v>
      </c>
      <c r="Q779" t="str">
        <f t="shared" si="61"/>
        <v>WR.1.3</v>
      </c>
      <c r="R779" t="s">
        <v>754</v>
      </c>
      <c r="S779" s="62"/>
      <c r="U779" s="21"/>
      <c r="V779" s="108"/>
      <c r="W779" s="21"/>
      <c r="X779" t="s">
        <v>329</v>
      </c>
      <c r="Y779">
        <v>3</v>
      </c>
      <c r="AA779" t="s">
        <v>275</v>
      </c>
      <c r="AB779" t="s">
        <v>321</v>
      </c>
      <c r="AC779" t="s">
        <v>474</v>
      </c>
      <c r="AD779" s="7" t="s">
        <v>733</v>
      </c>
      <c r="AE779" t="s">
        <v>320</v>
      </c>
      <c r="AF779" t="s">
        <v>320</v>
      </c>
      <c r="AG779" s="82"/>
    </row>
    <row r="780" spans="1:33" ht="13.25" customHeight="1" x14ac:dyDescent="0.2">
      <c r="A780" s="18" t="s">
        <v>328</v>
      </c>
      <c r="B780" s="18" t="s">
        <v>327</v>
      </c>
      <c r="C780" s="18" t="s">
        <v>304</v>
      </c>
      <c r="D780" s="18" t="s">
        <v>305</v>
      </c>
      <c r="E780" s="18" t="s">
        <v>305</v>
      </c>
      <c r="F780" s="18" t="s">
        <v>306</v>
      </c>
      <c r="G780" s="18" t="s">
        <v>306</v>
      </c>
      <c r="H780" s="7" t="s">
        <v>825</v>
      </c>
      <c r="I780" s="5" t="str">
        <f t="shared" si="59"/>
        <v>2019-01-01</v>
      </c>
      <c r="J780" s="10" t="s">
        <v>278</v>
      </c>
      <c r="M780" t="s">
        <v>221</v>
      </c>
      <c r="N780">
        <v>2</v>
      </c>
      <c r="O780">
        <v>1</v>
      </c>
      <c r="P780" t="str">
        <f t="shared" si="60"/>
        <v>WR.2</v>
      </c>
      <c r="Q780" t="str">
        <f t="shared" si="61"/>
        <v>WR.2.1</v>
      </c>
      <c r="R780" t="s">
        <v>402</v>
      </c>
      <c r="S780" s="27">
        <v>50037979</v>
      </c>
      <c r="U780" s="21" t="s">
        <v>397</v>
      </c>
      <c r="V780" s="101">
        <f>S780</f>
        <v>50037979</v>
      </c>
      <c r="W780" t="s">
        <v>782</v>
      </c>
      <c r="X780" t="s">
        <v>329</v>
      </c>
      <c r="Y780">
        <v>3</v>
      </c>
      <c r="AA780" t="s">
        <v>275</v>
      </c>
      <c r="AB780" t="s">
        <v>321</v>
      </c>
      <c r="AC780" t="s">
        <v>399</v>
      </c>
      <c r="AD780" s="7" t="s">
        <v>733</v>
      </c>
      <c r="AE780" t="s">
        <v>320</v>
      </c>
      <c r="AF780" t="s">
        <v>320</v>
      </c>
      <c r="AG780" s="80"/>
    </row>
    <row r="781" spans="1:33" ht="13.25" customHeight="1" x14ac:dyDescent="0.2">
      <c r="A781" s="18" t="s">
        <v>328</v>
      </c>
      <c r="B781" s="18" t="s">
        <v>327</v>
      </c>
      <c r="C781" s="18" t="s">
        <v>304</v>
      </c>
      <c r="D781" s="18" t="s">
        <v>305</v>
      </c>
      <c r="E781" s="18" t="s">
        <v>305</v>
      </c>
      <c r="F781" s="18" t="s">
        <v>306</v>
      </c>
      <c r="G781" s="18" t="s">
        <v>306</v>
      </c>
      <c r="H781" s="7" t="s">
        <v>825</v>
      </c>
      <c r="I781" s="5" t="str">
        <f t="shared" si="59"/>
        <v>2019-01-01</v>
      </c>
      <c r="J781" t="s">
        <v>278</v>
      </c>
      <c r="M781" t="s">
        <v>221</v>
      </c>
      <c r="N781">
        <v>2</v>
      </c>
      <c r="O781">
        <v>3</v>
      </c>
      <c r="P781" t="str">
        <f t="shared" si="60"/>
        <v>WR.2</v>
      </c>
      <c r="Q781" t="str">
        <f t="shared" si="61"/>
        <v>WR.2.3</v>
      </c>
      <c r="R781" t="s">
        <v>753</v>
      </c>
      <c r="S781" s="62"/>
      <c r="U781" s="21"/>
      <c r="V781" s="108"/>
      <c r="W781" s="21"/>
      <c r="X781" t="s">
        <v>329</v>
      </c>
      <c r="Y781">
        <v>3</v>
      </c>
      <c r="AA781" t="s">
        <v>275</v>
      </c>
      <c r="AB781" t="s">
        <v>321</v>
      </c>
      <c r="AC781" t="s">
        <v>472</v>
      </c>
      <c r="AD781" s="7" t="s">
        <v>733</v>
      </c>
      <c r="AE781" t="s">
        <v>320</v>
      </c>
      <c r="AF781" t="s">
        <v>320</v>
      </c>
      <c r="AG781" s="80"/>
    </row>
    <row r="782" spans="1:33" ht="13.25" customHeight="1" x14ac:dyDescent="0.2">
      <c r="A782" s="18" t="s">
        <v>328</v>
      </c>
      <c r="B782" s="18" t="s">
        <v>327</v>
      </c>
      <c r="C782" s="18" t="s">
        <v>304</v>
      </c>
      <c r="D782" s="18" t="s">
        <v>305</v>
      </c>
      <c r="E782" s="18" t="s">
        <v>305</v>
      </c>
      <c r="F782" s="18" t="s">
        <v>306</v>
      </c>
      <c r="G782" s="18" t="s">
        <v>306</v>
      </c>
      <c r="H782" s="7" t="s">
        <v>825</v>
      </c>
      <c r="I782" s="5" t="str">
        <f t="shared" si="59"/>
        <v>2019-01-01</v>
      </c>
      <c r="J782" s="10" t="s">
        <v>278</v>
      </c>
      <c r="M782" t="s">
        <v>221</v>
      </c>
      <c r="N782">
        <v>3</v>
      </c>
      <c r="O782">
        <v>1</v>
      </c>
      <c r="P782" t="str">
        <f t="shared" si="60"/>
        <v>WR.3</v>
      </c>
      <c r="Q782" t="str">
        <f t="shared" si="61"/>
        <v>WR.3.1</v>
      </c>
      <c r="R782" t="s">
        <v>757</v>
      </c>
      <c r="S782" s="27">
        <v>0</v>
      </c>
      <c r="U782" s="21" t="s">
        <v>577</v>
      </c>
      <c r="V782" s="97">
        <f>S782</f>
        <v>0</v>
      </c>
      <c r="W782" t="str">
        <f>U782</f>
        <v>number</v>
      </c>
      <c r="X782" t="s">
        <v>329</v>
      </c>
      <c r="Y782">
        <v>3</v>
      </c>
      <c r="AA782" t="s">
        <v>275</v>
      </c>
      <c r="AB782" t="s">
        <v>321</v>
      </c>
      <c r="AC782" t="s">
        <v>556</v>
      </c>
      <c r="AD782" s="7" t="s">
        <v>748</v>
      </c>
      <c r="AE782" t="s">
        <v>320</v>
      </c>
      <c r="AF782" t="s">
        <v>320</v>
      </c>
    </row>
    <row r="783" spans="1:33" ht="13.25" customHeight="1" x14ac:dyDescent="0.2">
      <c r="A783" s="18" t="s">
        <v>328</v>
      </c>
      <c r="B783" s="18" t="s">
        <v>327</v>
      </c>
      <c r="C783" s="18" t="s">
        <v>304</v>
      </c>
      <c r="D783" s="18" t="s">
        <v>305</v>
      </c>
      <c r="E783" s="18" t="s">
        <v>305</v>
      </c>
      <c r="F783" s="18" t="s">
        <v>306</v>
      </c>
      <c r="G783" s="18" t="s">
        <v>306</v>
      </c>
      <c r="H783" s="7" t="s">
        <v>825</v>
      </c>
      <c r="I783" s="5" t="str">
        <f t="shared" si="59"/>
        <v>2019-01-01</v>
      </c>
      <c r="J783" t="s">
        <v>278</v>
      </c>
      <c r="M783" t="s">
        <v>221</v>
      </c>
      <c r="N783">
        <v>3</v>
      </c>
      <c r="O783">
        <v>2</v>
      </c>
      <c r="P783" t="str">
        <f t="shared" si="60"/>
        <v>WR.3</v>
      </c>
      <c r="Q783" t="str">
        <f t="shared" si="61"/>
        <v>WR.3.2</v>
      </c>
      <c r="R783" t="s">
        <v>758</v>
      </c>
      <c r="S783" s="61"/>
      <c r="U783" s="21" t="s">
        <v>539</v>
      </c>
      <c r="V783" s="108"/>
      <c r="W783" s="21"/>
      <c r="X783" t="s">
        <v>329</v>
      </c>
      <c r="Y783">
        <v>3</v>
      </c>
      <c r="AA783" t="s">
        <v>275</v>
      </c>
      <c r="AB783" t="s">
        <v>321</v>
      </c>
      <c r="AC783" t="s">
        <v>558</v>
      </c>
      <c r="AD783" s="7" t="s">
        <v>742</v>
      </c>
      <c r="AE783" t="s">
        <v>320</v>
      </c>
      <c r="AF783" t="s">
        <v>320</v>
      </c>
      <c r="AG783" s="61" t="s">
        <v>583</v>
      </c>
    </row>
    <row r="784" spans="1:33" ht="13.25" customHeight="1" x14ac:dyDescent="0.2">
      <c r="A784" s="18" t="s">
        <v>280</v>
      </c>
      <c r="B784" s="18" t="s">
        <v>279</v>
      </c>
      <c r="C784" s="18" t="s">
        <v>266</v>
      </c>
      <c r="D784" s="18" t="s">
        <v>267</v>
      </c>
      <c r="E784" s="18" t="s">
        <v>268</v>
      </c>
      <c r="F784" s="18" t="s">
        <v>269</v>
      </c>
      <c r="G784" s="18" t="s">
        <v>269</v>
      </c>
      <c r="H784" s="7" t="s">
        <v>826</v>
      </c>
      <c r="I784" s="5" t="str">
        <f t="shared" si="59"/>
        <v>2019-01-01</v>
      </c>
      <c r="J784" t="s">
        <v>278</v>
      </c>
      <c r="M784" t="s">
        <v>107</v>
      </c>
      <c r="N784">
        <v>1</v>
      </c>
      <c r="O784">
        <v>1</v>
      </c>
      <c r="P784" t="str">
        <f t="shared" si="60"/>
        <v>EF.1</v>
      </c>
      <c r="Q784" t="str">
        <f t="shared" si="61"/>
        <v>EF.1.1</v>
      </c>
      <c r="R784" t="s">
        <v>668</v>
      </c>
      <c r="S784" s="27">
        <v>165.8</v>
      </c>
      <c r="U784" s="21" t="s">
        <v>281</v>
      </c>
      <c r="V784" s="108">
        <f>S784*1000*1000000</f>
        <v>165800000000</v>
      </c>
      <c r="W784" s="21" t="s">
        <v>273</v>
      </c>
      <c r="X784" t="s">
        <v>282</v>
      </c>
      <c r="Y784">
        <v>105</v>
      </c>
      <c r="AA784" t="s">
        <v>275</v>
      </c>
      <c r="AB784" t="s">
        <v>276</v>
      </c>
      <c r="AC784" t="s">
        <v>277</v>
      </c>
      <c r="AD784" s="7" t="s">
        <v>732</v>
      </c>
      <c r="AE784" t="s">
        <v>320</v>
      </c>
      <c r="AF784" t="s">
        <v>320</v>
      </c>
    </row>
    <row r="785" spans="1:33" ht="13.25" customHeight="1" x14ac:dyDescent="0.2">
      <c r="A785" s="18" t="s">
        <v>280</v>
      </c>
      <c r="B785" s="18" t="s">
        <v>279</v>
      </c>
      <c r="C785" s="18" t="s">
        <v>266</v>
      </c>
      <c r="D785" s="18" t="s">
        <v>267</v>
      </c>
      <c r="E785" s="18" t="s">
        <v>268</v>
      </c>
      <c r="F785" s="18" t="s">
        <v>269</v>
      </c>
      <c r="G785" s="18" t="s">
        <v>269</v>
      </c>
      <c r="H785" s="7" t="s">
        <v>826</v>
      </c>
      <c r="I785" s="5" t="str">
        <f t="shared" si="59"/>
        <v>2019-01-01</v>
      </c>
      <c r="J785" t="s">
        <v>278</v>
      </c>
      <c r="M785" t="s">
        <v>38</v>
      </c>
      <c r="N785">
        <v>1</v>
      </c>
      <c r="O785">
        <v>1</v>
      </c>
      <c r="P785" t="str">
        <f t="shared" si="60"/>
        <v>Em.1</v>
      </c>
      <c r="Q785" t="str">
        <f t="shared" si="61"/>
        <v>Em.1.1</v>
      </c>
      <c r="R785" t="s">
        <v>307</v>
      </c>
      <c r="S785" s="27">
        <v>11.3</v>
      </c>
      <c r="U785" s="21" t="s">
        <v>39</v>
      </c>
      <c r="V785" s="109">
        <f>S785</f>
        <v>11.3</v>
      </c>
      <c r="W785" s="7" t="s">
        <v>39</v>
      </c>
      <c r="X785" t="s">
        <v>282</v>
      </c>
      <c r="Y785">
        <v>103</v>
      </c>
      <c r="AA785" t="s">
        <v>275</v>
      </c>
      <c r="AB785" t="s">
        <v>276</v>
      </c>
      <c r="AC785" t="s">
        <v>331</v>
      </c>
      <c r="AD785" s="7" t="s">
        <v>786</v>
      </c>
      <c r="AE785" t="s">
        <v>322</v>
      </c>
      <c r="AF785" t="s">
        <v>323</v>
      </c>
    </row>
    <row r="786" spans="1:33" ht="13.25" customHeight="1" x14ac:dyDescent="0.2">
      <c r="A786" s="18" t="s">
        <v>280</v>
      </c>
      <c r="B786" s="18" t="s">
        <v>279</v>
      </c>
      <c r="C786" s="18" t="s">
        <v>266</v>
      </c>
      <c r="D786" s="18" t="s">
        <v>267</v>
      </c>
      <c r="E786" s="18" t="s">
        <v>268</v>
      </c>
      <c r="F786" s="18" t="s">
        <v>269</v>
      </c>
      <c r="G786" s="18" t="s">
        <v>269</v>
      </c>
      <c r="H786" s="7" t="s">
        <v>826</v>
      </c>
      <c r="I786" s="5" t="str">
        <f t="shared" si="59"/>
        <v>2019-01-01</v>
      </c>
      <c r="J786" t="s">
        <v>278</v>
      </c>
      <c r="M786" t="s">
        <v>38</v>
      </c>
      <c r="N786">
        <v>17</v>
      </c>
      <c r="O786">
        <v>10</v>
      </c>
      <c r="P786" t="str">
        <f t="shared" si="60"/>
        <v>Em.17</v>
      </c>
      <c r="Q786" t="str">
        <f t="shared" si="61"/>
        <v>Em.17.10</v>
      </c>
      <c r="R786" t="s">
        <v>736</v>
      </c>
      <c r="S786" s="27">
        <v>35</v>
      </c>
      <c r="U786" s="21" t="s">
        <v>349</v>
      </c>
      <c r="V786" s="104">
        <f>S786*1000</f>
        <v>35000</v>
      </c>
      <c r="W786" s="7" t="s">
        <v>784</v>
      </c>
      <c r="X786" t="s">
        <v>282</v>
      </c>
      <c r="Y786">
        <v>109</v>
      </c>
      <c r="AA786" t="s">
        <v>275</v>
      </c>
      <c r="AB786" t="s">
        <v>276</v>
      </c>
      <c r="AC786" t="s">
        <v>348</v>
      </c>
      <c r="AD786" s="7" t="s">
        <v>788</v>
      </c>
      <c r="AE786" t="s">
        <v>320</v>
      </c>
      <c r="AF786" t="s">
        <v>320</v>
      </c>
    </row>
    <row r="787" spans="1:33" ht="13.25" customHeight="1" x14ac:dyDescent="0.2">
      <c r="A787" s="18" t="s">
        <v>280</v>
      </c>
      <c r="B787" s="18" t="s">
        <v>279</v>
      </c>
      <c r="C787" s="18" t="s">
        <v>266</v>
      </c>
      <c r="D787" s="18" t="s">
        <v>267</v>
      </c>
      <c r="E787" s="18" t="s">
        <v>268</v>
      </c>
      <c r="F787" s="18" t="s">
        <v>269</v>
      </c>
      <c r="G787" s="18" t="s">
        <v>269</v>
      </c>
      <c r="H787" s="7" t="s">
        <v>826</v>
      </c>
      <c r="I787" s="5" t="str">
        <f t="shared" si="59"/>
        <v>2019-01-01</v>
      </c>
      <c r="J787" t="s">
        <v>278</v>
      </c>
      <c r="M787" t="s">
        <v>38</v>
      </c>
      <c r="N787">
        <v>17</v>
      </c>
      <c r="O787">
        <v>11</v>
      </c>
      <c r="P787" t="str">
        <f t="shared" si="60"/>
        <v>Em.17</v>
      </c>
      <c r="Q787" t="str">
        <f t="shared" si="61"/>
        <v>Em.17.11</v>
      </c>
      <c r="R787" t="s">
        <v>738</v>
      </c>
      <c r="S787" s="27">
        <v>3.7</v>
      </c>
      <c r="U787" s="21" t="s">
        <v>349</v>
      </c>
      <c r="V787" s="104">
        <f>S787*1000</f>
        <v>3700</v>
      </c>
      <c r="W787" s="7" t="s">
        <v>784</v>
      </c>
      <c r="X787" t="s">
        <v>282</v>
      </c>
      <c r="Y787">
        <v>108</v>
      </c>
      <c r="AA787" t="s">
        <v>275</v>
      </c>
      <c r="AB787" t="s">
        <v>276</v>
      </c>
      <c r="AC787" t="s">
        <v>356</v>
      </c>
      <c r="AD787" s="7" t="s">
        <v>788</v>
      </c>
      <c r="AE787" t="s">
        <v>320</v>
      </c>
      <c r="AF787" t="s">
        <v>320</v>
      </c>
    </row>
    <row r="788" spans="1:33" ht="13.25" customHeight="1" x14ac:dyDescent="0.2">
      <c r="A788" s="18" t="s">
        <v>280</v>
      </c>
      <c r="B788" s="18" t="s">
        <v>279</v>
      </c>
      <c r="C788" s="18" t="s">
        <v>266</v>
      </c>
      <c r="D788" s="18" t="s">
        <v>267</v>
      </c>
      <c r="E788" s="18" t="s">
        <v>268</v>
      </c>
      <c r="F788" s="18" t="s">
        <v>269</v>
      </c>
      <c r="G788" s="18" t="s">
        <v>269</v>
      </c>
      <c r="H788" s="7" t="s">
        <v>826</v>
      </c>
      <c r="I788" s="5" t="str">
        <f t="shared" si="59"/>
        <v>2019-01-01</v>
      </c>
      <c r="J788" t="s">
        <v>278</v>
      </c>
      <c r="M788" t="s">
        <v>38</v>
      </c>
      <c r="N788">
        <v>17</v>
      </c>
      <c r="O788">
        <v>13</v>
      </c>
      <c r="P788" t="str">
        <f t="shared" si="60"/>
        <v>Em.17</v>
      </c>
      <c r="Q788" t="str">
        <f t="shared" si="61"/>
        <v>Em.17.13</v>
      </c>
      <c r="R788" t="s">
        <v>740</v>
      </c>
      <c r="S788" s="27">
        <v>86.3</v>
      </c>
      <c r="U788" s="21" t="s">
        <v>349</v>
      </c>
      <c r="V788" s="104">
        <f>S788*1000</f>
        <v>86300</v>
      </c>
      <c r="W788" s="7" t="s">
        <v>784</v>
      </c>
      <c r="X788" t="s">
        <v>282</v>
      </c>
      <c r="Y788">
        <v>109</v>
      </c>
      <c r="AA788" t="s">
        <v>275</v>
      </c>
      <c r="AB788" t="s">
        <v>276</v>
      </c>
      <c r="AC788" t="s">
        <v>365</v>
      </c>
      <c r="AD788" s="7" t="s">
        <v>788</v>
      </c>
      <c r="AE788" t="s">
        <v>320</v>
      </c>
      <c r="AF788" t="s">
        <v>320</v>
      </c>
    </row>
    <row r="789" spans="1:33" ht="13.25" customHeight="1" x14ac:dyDescent="0.2">
      <c r="A789" s="18" t="s">
        <v>280</v>
      </c>
      <c r="B789" s="18" t="s">
        <v>279</v>
      </c>
      <c r="C789" s="18" t="s">
        <v>266</v>
      </c>
      <c r="D789" s="18" t="s">
        <v>267</v>
      </c>
      <c r="E789" s="18" t="s">
        <v>268</v>
      </c>
      <c r="F789" s="18" t="s">
        <v>269</v>
      </c>
      <c r="G789" s="18" t="s">
        <v>269</v>
      </c>
      <c r="H789" s="7" t="s">
        <v>826</v>
      </c>
      <c r="I789" s="5" t="str">
        <f t="shared" si="59"/>
        <v>2019-01-01</v>
      </c>
      <c r="J789" t="s">
        <v>278</v>
      </c>
      <c r="M789" t="s">
        <v>38</v>
      </c>
      <c r="N789">
        <v>6</v>
      </c>
      <c r="O789">
        <v>6</v>
      </c>
      <c r="P789" t="str">
        <f t="shared" si="60"/>
        <v>Em.6</v>
      </c>
      <c r="Q789" t="str">
        <f t="shared" si="61"/>
        <v>Em.6.6</v>
      </c>
      <c r="R789" t="s">
        <v>752</v>
      </c>
      <c r="U789" s="21"/>
      <c r="V789" s="109"/>
      <c r="W789" s="21"/>
      <c r="X789" t="s">
        <v>282</v>
      </c>
      <c r="Z789" s="21" t="s">
        <v>615</v>
      </c>
      <c r="AA789" t="s">
        <v>275</v>
      </c>
      <c r="AB789" t="s">
        <v>276</v>
      </c>
      <c r="AC789" t="s">
        <v>600</v>
      </c>
      <c r="AD789" s="7" t="s">
        <v>742</v>
      </c>
      <c r="AE789" t="s">
        <v>320</v>
      </c>
      <c r="AF789" t="s">
        <v>320</v>
      </c>
    </row>
    <row r="790" spans="1:33" ht="13.25" customHeight="1" x14ac:dyDescent="0.2">
      <c r="A790" s="18" t="s">
        <v>265</v>
      </c>
      <c r="B790" s="18" t="s">
        <v>264</v>
      </c>
      <c r="C790" s="18" t="s">
        <v>266</v>
      </c>
      <c r="D790" s="18" t="s">
        <v>267</v>
      </c>
      <c r="E790" s="18" t="s">
        <v>268</v>
      </c>
      <c r="F790" s="18" t="s">
        <v>269</v>
      </c>
      <c r="G790" s="18" t="s">
        <v>269</v>
      </c>
      <c r="H790" s="18" t="s">
        <v>823</v>
      </c>
      <c r="I790" s="5" t="str">
        <f t="shared" si="59"/>
        <v>2020-01-01</v>
      </c>
      <c r="J790" t="s">
        <v>270</v>
      </c>
      <c r="M790" t="s">
        <v>107</v>
      </c>
      <c r="N790">
        <v>1</v>
      </c>
      <c r="O790">
        <v>1</v>
      </c>
      <c r="P790" t="str">
        <f t="shared" si="60"/>
        <v>EF.1</v>
      </c>
      <c r="Q790" t="str">
        <f t="shared" si="61"/>
        <v>EF.1.1</v>
      </c>
      <c r="R790" s="19" t="s">
        <v>271</v>
      </c>
      <c r="S790" s="27">
        <v>150</v>
      </c>
      <c r="U790" s="21" t="s">
        <v>272</v>
      </c>
      <c r="V790" s="108">
        <f>S790*1000000</f>
        <v>150000000</v>
      </c>
      <c r="W790" s="21" t="s">
        <v>273</v>
      </c>
      <c r="X790" t="s">
        <v>274</v>
      </c>
      <c r="Y790">
        <v>3</v>
      </c>
      <c r="AA790" t="s">
        <v>275</v>
      </c>
      <c r="AB790" t="s">
        <v>276</v>
      </c>
      <c r="AC790" t="s">
        <v>277</v>
      </c>
      <c r="AD790" s="7" t="s">
        <v>732</v>
      </c>
      <c r="AE790" t="s">
        <v>320</v>
      </c>
      <c r="AF790" t="s">
        <v>320</v>
      </c>
    </row>
    <row r="791" spans="1:33" ht="13.25" customHeight="1" x14ac:dyDescent="0.2">
      <c r="A791" s="18" t="s">
        <v>265</v>
      </c>
      <c r="B791" s="18" t="s">
        <v>264</v>
      </c>
      <c r="C791" s="18" t="s">
        <v>266</v>
      </c>
      <c r="D791" s="18" t="s">
        <v>267</v>
      </c>
      <c r="E791" s="18" t="s">
        <v>268</v>
      </c>
      <c r="F791" s="18" t="s">
        <v>269</v>
      </c>
      <c r="G791" s="18" t="s">
        <v>269</v>
      </c>
      <c r="H791" s="18" t="s">
        <v>823</v>
      </c>
      <c r="I791" s="5" t="str">
        <f t="shared" si="59"/>
        <v>2020-01-01</v>
      </c>
      <c r="J791" t="s">
        <v>270</v>
      </c>
      <c r="M791" t="s">
        <v>107</v>
      </c>
      <c r="N791">
        <v>2</v>
      </c>
      <c r="O791">
        <v>4</v>
      </c>
      <c r="P791" t="str">
        <f t="shared" si="60"/>
        <v>EF.2</v>
      </c>
      <c r="Q791" t="str">
        <f t="shared" si="61"/>
        <v>EF.2.4</v>
      </c>
      <c r="R791" s="19" t="s">
        <v>592</v>
      </c>
      <c r="S791" s="62">
        <v>32</v>
      </c>
      <c r="U791" s="21" t="s">
        <v>272</v>
      </c>
      <c r="V791" s="108">
        <f>S791</f>
        <v>32</v>
      </c>
      <c r="W791" s="21" t="str">
        <f>U791</f>
        <v>PJ</v>
      </c>
      <c r="X791" t="s">
        <v>274</v>
      </c>
      <c r="Y791">
        <v>3</v>
      </c>
      <c r="AA791" t="s">
        <v>275</v>
      </c>
      <c r="AB791" t="s">
        <v>276</v>
      </c>
      <c r="AC791" t="s">
        <v>593</v>
      </c>
      <c r="AD791" s="7" t="s">
        <v>732</v>
      </c>
      <c r="AE791" t="s">
        <v>320</v>
      </c>
      <c r="AF791" t="s">
        <v>320</v>
      </c>
    </row>
    <row r="792" spans="1:33" ht="13.25" customHeight="1" x14ac:dyDescent="0.2">
      <c r="A792" s="18" t="s">
        <v>265</v>
      </c>
      <c r="B792" s="18" t="s">
        <v>264</v>
      </c>
      <c r="C792" s="18" t="s">
        <v>266</v>
      </c>
      <c r="D792" s="18" t="s">
        <v>267</v>
      </c>
      <c r="E792" s="18" t="s">
        <v>268</v>
      </c>
      <c r="F792" s="18" t="s">
        <v>269</v>
      </c>
      <c r="G792" s="18" t="s">
        <v>269</v>
      </c>
      <c r="H792" s="18" t="s">
        <v>823</v>
      </c>
      <c r="I792" s="5" t="str">
        <f t="shared" si="59"/>
        <v>2020-01-01</v>
      </c>
      <c r="J792" t="s">
        <v>270</v>
      </c>
      <c r="M792" t="s">
        <v>107</v>
      </c>
      <c r="N792">
        <v>2</v>
      </c>
      <c r="O792">
        <v>7</v>
      </c>
      <c r="P792" t="str">
        <f t="shared" si="60"/>
        <v>EF.2</v>
      </c>
      <c r="Q792" t="str">
        <f t="shared" si="61"/>
        <v>EF.2.7</v>
      </c>
      <c r="R792" s="19" t="s">
        <v>595</v>
      </c>
      <c r="S792" s="62">
        <v>0.04</v>
      </c>
      <c r="U792" s="21" t="s">
        <v>272</v>
      </c>
      <c r="V792" s="108">
        <f>S792</f>
        <v>0.04</v>
      </c>
      <c r="W792" s="21" t="str">
        <f>U792</f>
        <v>PJ</v>
      </c>
      <c r="X792" t="s">
        <v>274</v>
      </c>
      <c r="Y792">
        <v>3</v>
      </c>
      <c r="AA792" t="s">
        <v>275</v>
      </c>
      <c r="AB792" t="s">
        <v>276</v>
      </c>
      <c r="AC792" t="s">
        <v>596</v>
      </c>
      <c r="AD792" s="7" t="s">
        <v>732</v>
      </c>
      <c r="AE792" t="s">
        <v>320</v>
      </c>
      <c r="AF792" t="s">
        <v>320</v>
      </c>
    </row>
    <row r="793" spans="1:33" ht="13.25" customHeight="1" x14ac:dyDescent="0.2">
      <c r="A793" s="18" t="s">
        <v>265</v>
      </c>
      <c r="B793" s="18" t="s">
        <v>264</v>
      </c>
      <c r="C793" s="18" t="s">
        <v>266</v>
      </c>
      <c r="D793" s="18" t="s">
        <v>267</v>
      </c>
      <c r="E793" s="18" t="s">
        <v>268</v>
      </c>
      <c r="F793" s="18" t="s">
        <v>269</v>
      </c>
      <c r="G793" s="18" t="s">
        <v>269</v>
      </c>
      <c r="H793" s="18" t="s">
        <v>823</v>
      </c>
      <c r="I793" s="5" t="str">
        <f t="shared" si="59"/>
        <v>2020-01-01</v>
      </c>
      <c r="J793" t="s">
        <v>270</v>
      </c>
      <c r="M793" t="s">
        <v>38</v>
      </c>
      <c r="N793">
        <v>1</v>
      </c>
      <c r="O793">
        <v>1</v>
      </c>
      <c r="P793" t="str">
        <f t="shared" si="60"/>
        <v>Em.1</v>
      </c>
      <c r="Q793" t="str">
        <f t="shared" si="61"/>
        <v>Em.1.1</v>
      </c>
      <c r="R793" s="19" t="s">
        <v>330</v>
      </c>
      <c r="S793" s="27">
        <v>9.49</v>
      </c>
      <c r="U793" s="21" t="s">
        <v>39</v>
      </c>
      <c r="V793" s="109">
        <f>S793</f>
        <v>9.49</v>
      </c>
      <c r="W793" s="7" t="s">
        <v>39</v>
      </c>
      <c r="X793" t="s">
        <v>274</v>
      </c>
      <c r="Y793">
        <v>3</v>
      </c>
      <c r="AA793" t="s">
        <v>275</v>
      </c>
      <c r="AB793" t="s">
        <v>276</v>
      </c>
      <c r="AC793" t="s">
        <v>331</v>
      </c>
      <c r="AD793" s="7" t="s">
        <v>786</v>
      </c>
      <c r="AE793" t="s">
        <v>322</v>
      </c>
      <c r="AF793" t="s">
        <v>323</v>
      </c>
    </row>
    <row r="794" spans="1:33" ht="13.25" customHeight="1" x14ac:dyDescent="0.2">
      <c r="A794" s="18" t="s">
        <v>265</v>
      </c>
      <c r="B794" s="18" t="s">
        <v>264</v>
      </c>
      <c r="C794" s="18" t="s">
        <v>266</v>
      </c>
      <c r="D794" s="18" t="s">
        <v>267</v>
      </c>
      <c r="E794" s="18" t="s">
        <v>268</v>
      </c>
      <c r="F794" s="18" t="s">
        <v>269</v>
      </c>
      <c r="G794" s="18" t="s">
        <v>269</v>
      </c>
      <c r="H794" s="18" t="s">
        <v>823</v>
      </c>
      <c r="I794" s="5" t="str">
        <f t="shared" si="59"/>
        <v>2020-01-01</v>
      </c>
      <c r="J794" t="s">
        <v>270</v>
      </c>
      <c r="M794" t="s">
        <v>38</v>
      </c>
      <c r="N794">
        <v>17</v>
      </c>
      <c r="O794">
        <v>1</v>
      </c>
      <c r="P794" t="str">
        <f t="shared" si="60"/>
        <v>Em.17</v>
      </c>
      <c r="Q794" t="str">
        <f t="shared" si="61"/>
        <v>Em.17.1</v>
      </c>
      <c r="R794" t="s">
        <v>734</v>
      </c>
      <c r="U794" s="21"/>
      <c r="V794" s="108"/>
      <c r="W794" s="21"/>
      <c r="X794" t="s">
        <v>274</v>
      </c>
      <c r="Y794">
        <v>3</v>
      </c>
      <c r="AA794" t="s">
        <v>275</v>
      </c>
      <c r="AB794" t="s">
        <v>276</v>
      </c>
      <c r="AC794" t="s">
        <v>338</v>
      </c>
      <c r="AD794" s="7" t="s">
        <v>788</v>
      </c>
      <c r="AE794" t="s">
        <v>320</v>
      </c>
      <c r="AF794" t="s">
        <v>320</v>
      </c>
      <c r="AG794" s="82"/>
    </row>
    <row r="795" spans="1:33" ht="13.25" customHeight="1" x14ac:dyDescent="0.2">
      <c r="A795" s="18" t="s">
        <v>265</v>
      </c>
      <c r="B795" s="18" t="s">
        <v>264</v>
      </c>
      <c r="C795" s="18" t="s">
        <v>266</v>
      </c>
      <c r="D795" s="18" t="s">
        <v>267</v>
      </c>
      <c r="E795" s="18" t="s">
        <v>268</v>
      </c>
      <c r="F795" s="18" t="s">
        <v>269</v>
      </c>
      <c r="G795" s="18" t="s">
        <v>269</v>
      </c>
      <c r="H795" s="18" t="s">
        <v>823</v>
      </c>
      <c r="I795" s="5" t="str">
        <f t="shared" si="59"/>
        <v>2020-01-01</v>
      </c>
      <c r="J795" t="s">
        <v>270</v>
      </c>
      <c r="M795" t="s">
        <v>38</v>
      </c>
      <c r="N795">
        <v>17</v>
      </c>
      <c r="O795">
        <v>10</v>
      </c>
      <c r="P795" t="str">
        <f t="shared" si="60"/>
        <v>Em.17</v>
      </c>
      <c r="Q795" t="str">
        <f t="shared" si="61"/>
        <v>Em.17.10</v>
      </c>
      <c r="R795" s="19" t="s">
        <v>347</v>
      </c>
      <c r="S795" s="27">
        <v>82898.933693999992</v>
      </c>
      <c r="U795" s="21" t="s">
        <v>346</v>
      </c>
      <c r="V795" s="104">
        <f>S795</f>
        <v>82898.933693999992</v>
      </c>
      <c r="W795" s="7" t="s">
        <v>784</v>
      </c>
      <c r="X795" t="s">
        <v>274</v>
      </c>
      <c r="Y795">
        <v>3</v>
      </c>
      <c r="AA795" t="s">
        <v>275</v>
      </c>
      <c r="AB795" t="s">
        <v>276</v>
      </c>
      <c r="AC795" t="s">
        <v>348</v>
      </c>
      <c r="AD795" s="7" t="s">
        <v>788</v>
      </c>
      <c r="AE795" t="s">
        <v>320</v>
      </c>
      <c r="AF795" t="s">
        <v>320</v>
      </c>
      <c r="AG795" s="81"/>
    </row>
    <row r="796" spans="1:33" ht="13.25" customHeight="1" x14ac:dyDescent="0.2">
      <c r="A796" s="18" t="s">
        <v>265</v>
      </c>
      <c r="B796" s="18" t="s">
        <v>264</v>
      </c>
      <c r="C796" s="18" t="s">
        <v>266</v>
      </c>
      <c r="D796" s="18" t="s">
        <v>267</v>
      </c>
      <c r="E796" s="18" t="s">
        <v>268</v>
      </c>
      <c r="F796" s="18" t="s">
        <v>269</v>
      </c>
      <c r="G796" s="18" t="s">
        <v>269</v>
      </c>
      <c r="H796" s="18" t="s">
        <v>823</v>
      </c>
      <c r="I796" s="5" t="str">
        <f t="shared" si="59"/>
        <v>2020-01-01</v>
      </c>
      <c r="J796" t="s">
        <v>270</v>
      </c>
      <c r="M796" t="s">
        <v>38</v>
      </c>
      <c r="N796">
        <v>17</v>
      </c>
      <c r="O796">
        <v>11</v>
      </c>
      <c r="P796" t="str">
        <f t="shared" si="60"/>
        <v>Em.17</v>
      </c>
      <c r="Q796" t="str">
        <f t="shared" si="61"/>
        <v>Em.17.11</v>
      </c>
      <c r="R796" t="s">
        <v>738</v>
      </c>
      <c r="U796" s="21"/>
      <c r="V796" s="108"/>
      <c r="W796" s="21"/>
      <c r="X796" t="s">
        <v>274</v>
      </c>
      <c r="Y796">
        <v>3</v>
      </c>
      <c r="AA796" t="s">
        <v>275</v>
      </c>
      <c r="AB796" t="s">
        <v>276</v>
      </c>
      <c r="AC796" t="s">
        <v>356</v>
      </c>
      <c r="AD796" s="7" t="s">
        <v>788</v>
      </c>
      <c r="AE796" t="s">
        <v>320</v>
      </c>
      <c r="AF796" t="s">
        <v>320</v>
      </c>
      <c r="AG796" s="82"/>
    </row>
    <row r="797" spans="1:33" ht="13.25" customHeight="1" x14ac:dyDescent="0.2">
      <c r="A797" s="18" t="s">
        <v>265</v>
      </c>
      <c r="B797" s="18" t="s">
        <v>264</v>
      </c>
      <c r="C797" s="18" t="s">
        <v>266</v>
      </c>
      <c r="D797" s="18" t="s">
        <v>267</v>
      </c>
      <c r="E797" s="18" t="s">
        <v>268</v>
      </c>
      <c r="F797" s="18" t="s">
        <v>269</v>
      </c>
      <c r="G797" s="18" t="s">
        <v>269</v>
      </c>
      <c r="H797" s="18" t="s">
        <v>823</v>
      </c>
      <c r="I797" s="5" t="str">
        <f t="shared" si="59"/>
        <v>2020-01-01</v>
      </c>
      <c r="J797" t="s">
        <v>270</v>
      </c>
      <c r="M797" t="s">
        <v>38</v>
      </c>
      <c r="N797">
        <v>17</v>
      </c>
      <c r="O797">
        <v>13</v>
      </c>
      <c r="P797" t="str">
        <f t="shared" si="60"/>
        <v>Em.17</v>
      </c>
      <c r="Q797" t="str">
        <f t="shared" si="61"/>
        <v>Em.17.13</v>
      </c>
      <c r="R797" s="19" t="s">
        <v>364</v>
      </c>
      <c r="S797" s="27">
        <v>16272.450773999997</v>
      </c>
      <c r="U797" s="21" t="s">
        <v>346</v>
      </c>
      <c r="V797" s="104">
        <f>S797</f>
        <v>16272.450773999997</v>
      </c>
      <c r="W797" s="7" t="s">
        <v>784</v>
      </c>
      <c r="X797" t="s">
        <v>274</v>
      </c>
      <c r="Y797">
        <v>3</v>
      </c>
      <c r="AA797" t="s">
        <v>275</v>
      </c>
      <c r="AB797" t="s">
        <v>276</v>
      </c>
      <c r="AC797" t="s">
        <v>365</v>
      </c>
      <c r="AD797" s="7" t="s">
        <v>788</v>
      </c>
      <c r="AE797" t="s">
        <v>320</v>
      </c>
      <c r="AF797" t="s">
        <v>320</v>
      </c>
    </row>
    <row r="798" spans="1:33" ht="13.25" customHeight="1" x14ac:dyDescent="0.2">
      <c r="A798" s="18" t="s">
        <v>265</v>
      </c>
      <c r="B798" s="18" t="s">
        <v>264</v>
      </c>
      <c r="C798" s="18" t="s">
        <v>266</v>
      </c>
      <c r="D798" s="18" t="s">
        <v>267</v>
      </c>
      <c r="E798" s="18" t="s">
        <v>268</v>
      </c>
      <c r="F798" s="18" t="s">
        <v>269</v>
      </c>
      <c r="G798" s="18" t="s">
        <v>269</v>
      </c>
      <c r="H798" s="18" t="s">
        <v>823</v>
      </c>
      <c r="I798" s="5" t="str">
        <f t="shared" si="59"/>
        <v>2020-01-01</v>
      </c>
      <c r="J798" t="s">
        <v>270</v>
      </c>
      <c r="M798" t="s">
        <v>38</v>
      </c>
      <c r="N798">
        <v>17</v>
      </c>
      <c r="O798">
        <v>14</v>
      </c>
      <c r="P798" t="str">
        <f t="shared" si="60"/>
        <v>Em.17</v>
      </c>
      <c r="Q798" t="str">
        <f t="shared" si="61"/>
        <v>Em.17.14</v>
      </c>
      <c r="R798" t="s">
        <v>741</v>
      </c>
      <c r="U798" s="21"/>
      <c r="V798" s="108"/>
      <c r="W798" s="21"/>
      <c r="X798" t="s">
        <v>274</v>
      </c>
      <c r="Y798">
        <v>3</v>
      </c>
      <c r="AA798" t="s">
        <v>275</v>
      </c>
      <c r="AB798" t="s">
        <v>276</v>
      </c>
      <c r="AC798" t="s">
        <v>367</v>
      </c>
      <c r="AD798" s="7" t="s">
        <v>788</v>
      </c>
      <c r="AE798" t="s">
        <v>320</v>
      </c>
      <c r="AF798" t="s">
        <v>320</v>
      </c>
      <c r="AG798" s="82"/>
    </row>
    <row r="799" spans="1:33" ht="13.25" customHeight="1" x14ac:dyDescent="0.2">
      <c r="A799" s="18" t="s">
        <v>265</v>
      </c>
      <c r="B799" s="18" t="s">
        <v>264</v>
      </c>
      <c r="C799" s="18" t="s">
        <v>266</v>
      </c>
      <c r="D799" s="18" t="s">
        <v>267</v>
      </c>
      <c r="E799" s="18" t="s">
        <v>268</v>
      </c>
      <c r="F799" s="18" t="s">
        <v>269</v>
      </c>
      <c r="G799" s="18" t="s">
        <v>269</v>
      </c>
      <c r="H799" s="18" t="s">
        <v>823</v>
      </c>
      <c r="I799" s="5" t="str">
        <f t="shared" si="59"/>
        <v>2020-01-01</v>
      </c>
      <c r="J799" t="s">
        <v>270</v>
      </c>
      <c r="M799" t="s">
        <v>38</v>
      </c>
      <c r="N799">
        <v>17</v>
      </c>
      <c r="O799">
        <v>6</v>
      </c>
      <c r="P799" t="str">
        <f t="shared" si="60"/>
        <v>Em.17</v>
      </c>
      <c r="Q799" t="str">
        <f t="shared" si="61"/>
        <v>Em.17.6</v>
      </c>
      <c r="R799" t="s">
        <v>761</v>
      </c>
      <c r="U799" s="21"/>
      <c r="V799" s="108"/>
      <c r="W799" s="21"/>
      <c r="X799" t="s">
        <v>274</v>
      </c>
      <c r="Y799">
        <v>3</v>
      </c>
      <c r="AA799" t="s">
        <v>275</v>
      </c>
      <c r="AB799" t="s">
        <v>276</v>
      </c>
      <c r="AC799" t="s">
        <v>590</v>
      </c>
      <c r="AD799" s="7" t="s">
        <v>788</v>
      </c>
      <c r="AE799" t="s">
        <v>320</v>
      </c>
      <c r="AF799" t="s">
        <v>320</v>
      </c>
      <c r="AG799" s="82"/>
    </row>
    <row r="800" spans="1:33" ht="13.25" customHeight="1" x14ac:dyDescent="0.2">
      <c r="A800" s="18" t="s">
        <v>265</v>
      </c>
      <c r="B800" s="18" t="s">
        <v>264</v>
      </c>
      <c r="C800" s="18" t="s">
        <v>266</v>
      </c>
      <c r="D800" s="18" t="s">
        <v>267</v>
      </c>
      <c r="E800" s="18" t="s">
        <v>268</v>
      </c>
      <c r="F800" s="18" t="s">
        <v>269</v>
      </c>
      <c r="G800" s="18" t="s">
        <v>269</v>
      </c>
      <c r="H800" s="18" t="s">
        <v>823</v>
      </c>
      <c r="I800" s="5" t="str">
        <f t="shared" si="59"/>
        <v>2020-01-01</v>
      </c>
      <c r="J800" t="s">
        <v>270</v>
      </c>
      <c r="M800" t="s">
        <v>38</v>
      </c>
      <c r="N800">
        <v>17</v>
      </c>
      <c r="O800">
        <v>8</v>
      </c>
      <c r="P800" t="str">
        <f t="shared" si="60"/>
        <v>Em.17</v>
      </c>
      <c r="Q800" t="str">
        <f t="shared" si="61"/>
        <v>Em.17.8</v>
      </c>
      <c r="R800" t="s">
        <v>760</v>
      </c>
      <c r="U800" s="21"/>
      <c r="V800" s="108"/>
      <c r="W800" s="21"/>
      <c r="X800" t="s">
        <v>274</v>
      </c>
      <c r="Y800">
        <v>3</v>
      </c>
      <c r="AA800" t="s">
        <v>275</v>
      </c>
      <c r="AB800" t="s">
        <v>276</v>
      </c>
      <c r="AC800" t="s">
        <v>589</v>
      </c>
      <c r="AD800" s="7" t="s">
        <v>788</v>
      </c>
      <c r="AE800" t="s">
        <v>320</v>
      </c>
      <c r="AF800" t="s">
        <v>320</v>
      </c>
      <c r="AG800" s="82"/>
    </row>
    <row r="801" spans="1:33" ht="13.25" customHeight="1" x14ac:dyDescent="0.2">
      <c r="A801" s="18" t="s">
        <v>265</v>
      </c>
      <c r="B801" s="18" t="s">
        <v>264</v>
      </c>
      <c r="C801" s="18" t="s">
        <v>266</v>
      </c>
      <c r="D801" s="18" t="s">
        <v>267</v>
      </c>
      <c r="E801" s="18" t="s">
        <v>268</v>
      </c>
      <c r="F801" s="18" t="s">
        <v>269</v>
      </c>
      <c r="G801" s="18" t="s">
        <v>269</v>
      </c>
      <c r="H801" s="18" t="s">
        <v>823</v>
      </c>
      <c r="I801" s="5" t="str">
        <f t="shared" si="59"/>
        <v>2020-01-01</v>
      </c>
      <c r="J801" t="s">
        <v>270</v>
      </c>
      <c r="M801" t="s">
        <v>38</v>
      </c>
      <c r="N801">
        <v>2</v>
      </c>
      <c r="O801">
        <v>1</v>
      </c>
      <c r="P801" t="str">
        <f t="shared" si="60"/>
        <v>Em.2</v>
      </c>
      <c r="Q801" t="str">
        <f t="shared" si="61"/>
        <v>Em.2.1</v>
      </c>
      <c r="R801" t="s">
        <v>434</v>
      </c>
      <c r="S801" s="62"/>
      <c r="U801" s="21"/>
      <c r="V801" s="109"/>
      <c r="W801" s="21"/>
      <c r="X801" t="s">
        <v>274</v>
      </c>
      <c r="Y801">
        <v>3</v>
      </c>
      <c r="AA801" t="s">
        <v>275</v>
      </c>
      <c r="AB801" t="s">
        <v>276</v>
      </c>
      <c r="AC801" t="s">
        <v>597</v>
      </c>
      <c r="AD801" s="7" t="s">
        <v>786</v>
      </c>
      <c r="AE801" t="s">
        <v>320</v>
      </c>
      <c r="AF801" t="s">
        <v>320</v>
      </c>
      <c r="AG801" s="82"/>
    </row>
    <row r="802" spans="1:33" ht="13.25" customHeight="1" x14ac:dyDescent="0.2">
      <c r="A802" s="18" t="s">
        <v>265</v>
      </c>
      <c r="B802" s="18" t="s">
        <v>264</v>
      </c>
      <c r="C802" s="18" t="s">
        <v>266</v>
      </c>
      <c r="D802" s="18" t="s">
        <v>267</v>
      </c>
      <c r="E802" s="18" t="s">
        <v>268</v>
      </c>
      <c r="F802" s="18" t="s">
        <v>269</v>
      </c>
      <c r="G802" s="18" t="s">
        <v>269</v>
      </c>
      <c r="H802" s="18" t="s">
        <v>823</v>
      </c>
      <c r="I802" s="5" t="str">
        <f t="shared" si="59"/>
        <v>2020-01-01</v>
      </c>
      <c r="J802" t="s">
        <v>270</v>
      </c>
      <c r="M802" t="s">
        <v>38</v>
      </c>
      <c r="N802">
        <v>6</v>
      </c>
      <c r="O802">
        <v>6</v>
      </c>
      <c r="P802" t="str">
        <f t="shared" si="60"/>
        <v>Em.6</v>
      </c>
      <c r="Q802" t="str">
        <f t="shared" si="61"/>
        <v>Em.6.6</v>
      </c>
      <c r="R802" t="s">
        <v>752</v>
      </c>
      <c r="U802" s="21" t="s">
        <v>539</v>
      </c>
      <c r="V802" s="109"/>
      <c r="W802" s="21"/>
      <c r="X802" t="s">
        <v>274</v>
      </c>
      <c r="Y802">
        <v>3</v>
      </c>
      <c r="AA802" t="s">
        <v>275</v>
      </c>
      <c r="AB802" t="s">
        <v>276</v>
      </c>
      <c r="AC802" t="s">
        <v>600</v>
      </c>
      <c r="AD802" s="7" t="s">
        <v>742</v>
      </c>
      <c r="AE802" t="s">
        <v>320</v>
      </c>
      <c r="AF802" t="s">
        <v>320</v>
      </c>
      <c r="AG802" s="27" t="s">
        <v>599</v>
      </c>
    </row>
    <row r="803" spans="1:33" ht="13.25" customHeight="1" x14ac:dyDescent="0.2">
      <c r="A803" s="18" t="s">
        <v>265</v>
      </c>
      <c r="B803" s="18" t="s">
        <v>264</v>
      </c>
      <c r="C803" s="18" t="s">
        <v>266</v>
      </c>
      <c r="D803" s="18" t="s">
        <v>267</v>
      </c>
      <c r="E803" s="18" t="s">
        <v>268</v>
      </c>
      <c r="F803" s="18" t="s">
        <v>269</v>
      </c>
      <c r="G803" s="18" t="s">
        <v>269</v>
      </c>
      <c r="H803" s="18" t="s">
        <v>823</v>
      </c>
      <c r="I803" s="5" t="str">
        <f t="shared" si="59"/>
        <v>2020-01-01</v>
      </c>
      <c r="J803" t="s">
        <v>270</v>
      </c>
      <c r="M803" t="s">
        <v>221</v>
      </c>
      <c r="N803">
        <v>1</v>
      </c>
      <c r="O803">
        <v>2</v>
      </c>
      <c r="P803" t="str">
        <f t="shared" si="60"/>
        <v>WR.1</v>
      </c>
      <c r="Q803" t="str">
        <f t="shared" si="61"/>
        <v>WR.1.2</v>
      </c>
      <c r="R803" s="19" t="s">
        <v>606</v>
      </c>
      <c r="S803" s="27">
        <v>258120</v>
      </c>
      <c r="U803" s="21" t="s">
        <v>603</v>
      </c>
      <c r="V803" s="101">
        <f>S803</f>
        <v>258120</v>
      </c>
      <c r="W803" t="s">
        <v>782</v>
      </c>
      <c r="X803" t="s">
        <v>274</v>
      </c>
      <c r="Y803">
        <v>3</v>
      </c>
      <c r="AA803" t="s">
        <v>275</v>
      </c>
      <c r="AB803" t="s">
        <v>276</v>
      </c>
      <c r="AC803" t="s">
        <v>607</v>
      </c>
      <c r="AD803" s="7" t="s">
        <v>733</v>
      </c>
      <c r="AE803" t="s">
        <v>320</v>
      </c>
      <c r="AF803" t="s">
        <v>320</v>
      </c>
      <c r="AG803" s="80"/>
    </row>
    <row r="804" spans="1:33" ht="13.25" customHeight="1" x14ac:dyDescent="0.2">
      <c r="A804" s="18" t="s">
        <v>265</v>
      </c>
      <c r="B804" s="18" t="s">
        <v>264</v>
      </c>
      <c r="C804" s="18" t="s">
        <v>266</v>
      </c>
      <c r="D804" s="18" t="s">
        <v>267</v>
      </c>
      <c r="E804" s="18" t="s">
        <v>268</v>
      </c>
      <c r="F804" s="18" t="s">
        <v>269</v>
      </c>
      <c r="G804" s="18" t="s">
        <v>269</v>
      </c>
      <c r="H804" s="18" t="s">
        <v>823</v>
      </c>
      <c r="I804" s="5" t="str">
        <f t="shared" si="59"/>
        <v>2020-01-01</v>
      </c>
      <c r="J804" t="s">
        <v>270</v>
      </c>
      <c r="M804" t="s">
        <v>221</v>
      </c>
      <c r="N804">
        <v>2</v>
      </c>
      <c r="O804">
        <v>2</v>
      </c>
      <c r="P804" t="str">
        <f t="shared" si="60"/>
        <v>WR.2</v>
      </c>
      <c r="Q804" t="str">
        <f t="shared" si="61"/>
        <v>WR.2.2</v>
      </c>
      <c r="R804" s="19" t="s">
        <v>602</v>
      </c>
      <c r="S804" s="27">
        <v>380330</v>
      </c>
      <c r="U804" s="21" t="s">
        <v>603</v>
      </c>
      <c r="V804" s="101">
        <f>S804</f>
        <v>380330</v>
      </c>
      <c r="W804" t="s">
        <v>782</v>
      </c>
      <c r="X804" t="s">
        <v>274</v>
      </c>
      <c r="Y804">
        <v>3</v>
      </c>
      <c r="AA804" t="s">
        <v>275</v>
      </c>
      <c r="AB804" t="s">
        <v>276</v>
      </c>
      <c r="AC804" t="s">
        <v>604</v>
      </c>
      <c r="AD804" s="7" t="s">
        <v>733</v>
      </c>
      <c r="AE804" t="s">
        <v>320</v>
      </c>
      <c r="AF804" t="s">
        <v>320</v>
      </c>
      <c r="AG804" s="81"/>
    </row>
    <row r="805" spans="1:33" ht="13.25" customHeight="1" x14ac:dyDescent="0.2">
      <c r="A805" s="18" t="s">
        <v>265</v>
      </c>
      <c r="B805" s="18" t="s">
        <v>264</v>
      </c>
      <c r="C805" s="18" t="s">
        <v>266</v>
      </c>
      <c r="D805" s="18" t="s">
        <v>267</v>
      </c>
      <c r="E805" s="18" t="s">
        <v>268</v>
      </c>
      <c r="F805" s="18" t="s">
        <v>269</v>
      </c>
      <c r="G805" s="18" t="s">
        <v>269</v>
      </c>
      <c r="H805" s="18" t="s">
        <v>823</v>
      </c>
      <c r="I805" s="5" t="str">
        <f t="shared" si="59"/>
        <v>2020-01-01</v>
      </c>
      <c r="J805" t="s">
        <v>270</v>
      </c>
      <c r="M805" t="s">
        <v>221</v>
      </c>
      <c r="N805">
        <v>2</v>
      </c>
      <c r="O805">
        <v>4</v>
      </c>
      <c r="P805" t="str">
        <f t="shared" si="60"/>
        <v>WR.2</v>
      </c>
      <c r="Q805" t="str">
        <f t="shared" si="61"/>
        <v>WR.2.4</v>
      </c>
      <c r="R805" t="s">
        <v>726</v>
      </c>
      <c r="S805" s="62">
        <v>0</v>
      </c>
      <c r="U805" s="21" t="s">
        <v>448</v>
      </c>
      <c r="V805" s="97">
        <f>S805</f>
        <v>0</v>
      </c>
      <c r="W805" t="s">
        <v>448</v>
      </c>
      <c r="X805" t="s">
        <v>274</v>
      </c>
      <c r="Y805">
        <v>3</v>
      </c>
      <c r="AA805" t="s">
        <v>275</v>
      </c>
      <c r="AB805" t="s">
        <v>276</v>
      </c>
      <c r="AC805" t="s">
        <v>609</v>
      </c>
      <c r="AD805" s="7" t="s">
        <v>733</v>
      </c>
      <c r="AE805" t="s">
        <v>320</v>
      </c>
      <c r="AF805" t="s">
        <v>320</v>
      </c>
    </row>
    <row r="806" spans="1:33" ht="13.25" customHeight="1" x14ac:dyDescent="0.2">
      <c r="A806" s="18" t="s">
        <v>265</v>
      </c>
      <c r="B806" s="18" t="s">
        <v>264</v>
      </c>
      <c r="C806" s="18" t="s">
        <v>266</v>
      </c>
      <c r="D806" s="18" t="s">
        <v>267</v>
      </c>
      <c r="E806" s="18" t="s">
        <v>268</v>
      </c>
      <c r="F806" s="18" t="s">
        <v>269</v>
      </c>
      <c r="G806" s="18" t="s">
        <v>269</v>
      </c>
      <c r="H806" s="18" t="s">
        <v>823</v>
      </c>
      <c r="I806" s="5" t="str">
        <f t="shared" si="59"/>
        <v>2020-01-01</v>
      </c>
      <c r="J806" t="s">
        <v>270</v>
      </c>
      <c r="M806" t="s">
        <v>221</v>
      </c>
      <c r="N806">
        <v>2</v>
      </c>
      <c r="O806">
        <v>5</v>
      </c>
      <c r="P806" t="str">
        <f t="shared" si="60"/>
        <v>WR.2</v>
      </c>
      <c r="Q806" t="str">
        <f t="shared" si="61"/>
        <v>WR.2.5</v>
      </c>
      <c r="R806" t="s">
        <v>762</v>
      </c>
      <c r="S806" s="62">
        <v>0</v>
      </c>
      <c r="U806" s="21" t="s">
        <v>448</v>
      </c>
      <c r="V806" s="97">
        <f>S806</f>
        <v>0</v>
      </c>
      <c r="W806" t="s">
        <v>448</v>
      </c>
      <c r="X806" t="s">
        <v>274</v>
      </c>
      <c r="Y806">
        <v>3</v>
      </c>
      <c r="AA806" t="s">
        <v>275</v>
      </c>
      <c r="AB806" t="s">
        <v>276</v>
      </c>
      <c r="AC806" t="s">
        <v>611</v>
      </c>
      <c r="AD806" s="7" t="s">
        <v>733</v>
      </c>
      <c r="AE806" t="s">
        <v>320</v>
      </c>
      <c r="AF806" t="s">
        <v>320</v>
      </c>
    </row>
    <row r="807" spans="1:33" ht="13.25" customHeight="1" x14ac:dyDescent="0.2">
      <c r="A807" s="18" t="s">
        <v>265</v>
      </c>
      <c r="B807" s="18" t="s">
        <v>264</v>
      </c>
      <c r="C807" s="18" t="s">
        <v>266</v>
      </c>
      <c r="D807" s="18" t="s">
        <v>267</v>
      </c>
      <c r="E807" s="18" t="s">
        <v>268</v>
      </c>
      <c r="F807" s="18" t="s">
        <v>269</v>
      </c>
      <c r="G807" s="18" t="s">
        <v>269</v>
      </c>
      <c r="H807" s="18" t="s">
        <v>823</v>
      </c>
      <c r="I807" s="5" t="str">
        <f t="shared" si="59"/>
        <v>2020-01-01</v>
      </c>
      <c r="J807" t="s">
        <v>270</v>
      </c>
      <c r="M807" t="s">
        <v>221</v>
      </c>
      <c r="N807">
        <v>3</v>
      </c>
      <c r="O807">
        <v>1</v>
      </c>
      <c r="P807" t="str">
        <f t="shared" si="60"/>
        <v>WR.3</v>
      </c>
      <c r="Q807" t="str">
        <f t="shared" si="61"/>
        <v>WR.3.1</v>
      </c>
      <c r="R807" t="s">
        <v>763</v>
      </c>
      <c r="U807" s="21"/>
      <c r="V807" s="108"/>
      <c r="W807" s="21"/>
      <c r="X807" t="s">
        <v>274</v>
      </c>
      <c r="Y807">
        <v>3</v>
      </c>
      <c r="AA807" t="s">
        <v>275</v>
      </c>
      <c r="AB807" t="s">
        <v>276</v>
      </c>
      <c r="AC807" t="s">
        <v>612</v>
      </c>
      <c r="AD807" s="7" t="s">
        <v>748</v>
      </c>
      <c r="AE807" t="s">
        <v>320</v>
      </c>
      <c r="AF807" t="s">
        <v>320</v>
      </c>
      <c r="AG807" s="82"/>
    </row>
    <row r="808" spans="1:33" ht="13.25" customHeight="1" x14ac:dyDescent="0.2">
      <c r="A808" s="18" t="s">
        <v>265</v>
      </c>
      <c r="B808" s="18" t="s">
        <v>264</v>
      </c>
      <c r="C808" s="18" t="s">
        <v>266</v>
      </c>
      <c r="D808" s="18" t="s">
        <v>267</v>
      </c>
      <c r="E808" s="18" t="s">
        <v>268</v>
      </c>
      <c r="F808" s="18" t="s">
        <v>269</v>
      </c>
      <c r="G808" s="18" t="s">
        <v>269</v>
      </c>
      <c r="H808" s="18" t="s">
        <v>823</v>
      </c>
      <c r="I808" s="5" t="str">
        <f t="shared" si="59"/>
        <v>2020-01-01</v>
      </c>
      <c r="J808" t="s">
        <v>270</v>
      </c>
      <c r="M808" t="s">
        <v>221</v>
      </c>
      <c r="N808">
        <v>3</v>
      </c>
      <c r="O808">
        <v>1</v>
      </c>
      <c r="P808" t="str">
        <f t="shared" si="60"/>
        <v>WR.3</v>
      </c>
      <c r="Q808" t="str">
        <f t="shared" si="61"/>
        <v>WR.3.1</v>
      </c>
      <c r="R808" t="s">
        <v>765</v>
      </c>
      <c r="U808" s="21"/>
      <c r="V808" s="108"/>
      <c r="W808" s="21"/>
      <c r="X808" t="s">
        <v>274</v>
      </c>
      <c r="Y808">
        <v>3</v>
      </c>
      <c r="AA808" t="s">
        <v>275</v>
      </c>
      <c r="AB808" t="s">
        <v>276</v>
      </c>
      <c r="AC808" t="s">
        <v>614</v>
      </c>
      <c r="AD808" s="7" t="s">
        <v>748</v>
      </c>
      <c r="AE808" t="s">
        <v>320</v>
      </c>
      <c r="AF808" t="s">
        <v>320</v>
      </c>
      <c r="AG808" s="82"/>
    </row>
    <row r="809" spans="1:33" ht="13.25" customHeight="1" x14ac:dyDescent="0.2">
      <c r="A809" s="18" t="s">
        <v>265</v>
      </c>
      <c r="B809" s="18" t="s">
        <v>264</v>
      </c>
      <c r="C809" s="18" t="s">
        <v>266</v>
      </c>
      <c r="D809" s="18" t="s">
        <v>267</v>
      </c>
      <c r="E809" s="18" t="s">
        <v>268</v>
      </c>
      <c r="F809" s="18" t="s">
        <v>269</v>
      </c>
      <c r="G809" s="18" t="s">
        <v>269</v>
      </c>
      <c r="H809" s="18" t="s">
        <v>823</v>
      </c>
      <c r="I809" s="5" t="str">
        <f t="shared" si="59"/>
        <v>2020-01-01</v>
      </c>
      <c r="J809" t="s">
        <v>270</v>
      </c>
      <c r="M809" t="s">
        <v>221</v>
      </c>
      <c r="N809">
        <v>3</v>
      </c>
      <c r="O809">
        <v>1</v>
      </c>
      <c r="P809" t="str">
        <f t="shared" si="60"/>
        <v>WR.3</v>
      </c>
      <c r="Q809" t="str">
        <f t="shared" si="61"/>
        <v>WR.3.1</v>
      </c>
      <c r="R809" t="s">
        <v>764</v>
      </c>
      <c r="U809" s="21"/>
      <c r="V809" s="108"/>
      <c r="W809" s="21"/>
      <c r="X809" t="s">
        <v>274</v>
      </c>
      <c r="Y809">
        <v>3</v>
      </c>
      <c r="AA809" t="s">
        <v>275</v>
      </c>
      <c r="AB809" t="s">
        <v>276</v>
      </c>
      <c r="AC809" t="s">
        <v>613</v>
      </c>
      <c r="AD809" s="7" t="s">
        <v>748</v>
      </c>
      <c r="AE809" t="s">
        <v>320</v>
      </c>
      <c r="AF809" t="s">
        <v>320</v>
      </c>
      <c r="AG809" s="82"/>
    </row>
    <row r="810" spans="1:33" ht="13.25" customHeight="1" x14ac:dyDescent="0.15">
      <c r="A810" s="7" t="s">
        <v>325</v>
      </c>
      <c r="B810" s="7" t="s">
        <v>324</v>
      </c>
      <c r="C810" s="7" t="s">
        <v>304</v>
      </c>
      <c r="D810" s="7" t="s">
        <v>305</v>
      </c>
      <c r="E810" s="7" t="s">
        <v>305</v>
      </c>
      <c r="F810" s="7" t="s">
        <v>306</v>
      </c>
      <c r="G810" s="7" t="s">
        <v>306</v>
      </c>
      <c r="H810" s="76" t="s">
        <v>825</v>
      </c>
      <c r="I810" s="5" t="str">
        <f t="shared" si="59"/>
        <v>2020-01-01</v>
      </c>
      <c r="J810" t="s">
        <v>270</v>
      </c>
      <c r="M810" t="s">
        <v>107</v>
      </c>
      <c r="N810">
        <v>6</v>
      </c>
      <c r="O810">
        <v>1</v>
      </c>
      <c r="P810" t="str">
        <f t="shared" si="60"/>
        <v>EF.6</v>
      </c>
      <c r="Q810" t="str">
        <f t="shared" si="61"/>
        <v>EF.6.1</v>
      </c>
      <c r="R810" t="s">
        <v>688</v>
      </c>
      <c r="AA810" t="s">
        <v>275</v>
      </c>
      <c r="AB810" t="s">
        <v>321</v>
      </c>
      <c r="AC810" t="s">
        <v>446</v>
      </c>
      <c r="AD810" s="7" t="s">
        <v>743</v>
      </c>
      <c r="AE810" t="s">
        <v>320</v>
      </c>
      <c r="AF810" t="s">
        <v>320</v>
      </c>
      <c r="AG810" s="80"/>
    </row>
    <row r="811" spans="1:33" ht="13.25" customHeight="1" x14ac:dyDescent="0.15">
      <c r="A811" s="7" t="s">
        <v>325</v>
      </c>
      <c r="B811" s="7" t="s">
        <v>324</v>
      </c>
      <c r="C811" s="7" t="s">
        <v>304</v>
      </c>
      <c r="D811" s="7" t="s">
        <v>305</v>
      </c>
      <c r="E811" s="7" t="s">
        <v>305</v>
      </c>
      <c r="F811" s="7" t="s">
        <v>306</v>
      </c>
      <c r="G811" s="7" t="s">
        <v>306</v>
      </c>
      <c r="H811" s="76" t="s">
        <v>825</v>
      </c>
      <c r="I811" s="5" t="str">
        <f t="shared" si="59"/>
        <v>2020-01-01</v>
      </c>
      <c r="J811" t="s">
        <v>270</v>
      </c>
      <c r="M811" t="s">
        <v>107</v>
      </c>
      <c r="N811">
        <v>6</v>
      </c>
      <c r="O811">
        <v>2</v>
      </c>
      <c r="P811" t="str">
        <f t="shared" si="60"/>
        <v>EF.6</v>
      </c>
      <c r="Q811" t="str">
        <f t="shared" si="61"/>
        <v>EF.6.2</v>
      </c>
      <c r="R811" t="s">
        <v>689</v>
      </c>
      <c r="S811" s="62"/>
      <c r="AA811" t="s">
        <v>275</v>
      </c>
      <c r="AB811" t="s">
        <v>321</v>
      </c>
      <c r="AC811" t="s">
        <v>449</v>
      </c>
      <c r="AD811" s="7" t="s">
        <v>743</v>
      </c>
      <c r="AE811" t="s">
        <v>320</v>
      </c>
      <c r="AF811" t="s">
        <v>320</v>
      </c>
      <c r="AG811" s="80"/>
    </row>
    <row r="812" spans="1:33" ht="13.25" customHeight="1" x14ac:dyDescent="0.15">
      <c r="A812" s="7" t="s">
        <v>325</v>
      </c>
      <c r="B812" s="7" t="s">
        <v>324</v>
      </c>
      <c r="C812" s="7" t="s">
        <v>304</v>
      </c>
      <c r="D812" s="7" t="s">
        <v>305</v>
      </c>
      <c r="E812" s="7" t="s">
        <v>305</v>
      </c>
      <c r="F812" s="7" t="s">
        <v>306</v>
      </c>
      <c r="G812" s="7" t="s">
        <v>306</v>
      </c>
      <c r="H812" s="76" t="s">
        <v>825</v>
      </c>
      <c r="I812" s="5" t="str">
        <f t="shared" si="59"/>
        <v>2020-01-01</v>
      </c>
      <c r="J812" t="s">
        <v>270</v>
      </c>
      <c r="M812" t="s">
        <v>107</v>
      </c>
      <c r="N812">
        <v>6</v>
      </c>
      <c r="O812">
        <v>3</v>
      </c>
      <c r="P812" t="str">
        <f t="shared" si="60"/>
        <v>EF.6</v>
      </c>
      <c r="Q812" t="str">
        <f t="shared" si="61"/>
        <v>EF.6.3</v>
      </c>
      <c r="R812" t="s">
        <v>756</v>
      </c>
      <c r="AA812" t="s">
        <v>275</v>
      </c>
      <c r="AB812" t="s">
        <v>321</v>
      </c>
      <c r="AC812" t="s">
        <v>540</v>
      </c>
      <c r="AD812" s="7" t="s">
        <v>743</v>
      </c>
      <c r="AE812" t="s">
        <v>320</v>
      </c>
      <c r="AF812" t="s">
        <v>320</v>
      </c>
      <c r="AG812" s="82"/>
    </row>
    <row r="813" spans="1:33" ht="13.25" customHeight="1" x14ac:dyDescent="0.15">
      <c r="A813" s="7" t="s">
        <v>325</v>
      </c>
      <c r="B813" s="7" t="s">
        <v>324</v>
      </c>
      <c r="C813" s="7" t="s">
        <v>304</v>
      </c>
      <c r="D813" s="7" t="s">
        <v>305</v>
      </c>
      <c r="E813" s="7" t="s">
        <v>305</v>
      </c>
      <c r="F813" s="7" t="s">
        <v>306</v>
      </c>
      <c r="G813" s="7" t="s">
        <v>306</v>
      </c>
      <c r="H813" s="76" t="s">
        <v>825</v>
      </c>
      <c r="I813" s="5" t="str">
        <f t="shared" si="59"/>
        <v>2020-01-01</v>
      </c>
      <c r="J813" t="s">
        <v>270</v>
      </c>
      <c r="M813" t="s">
        <v>107</v>
      </c>
      <c r="N813">
        <v>7</v>
      </c>
      <c r="O813">
        <v>1</v>
      </c>
      <c r="P813" t="str">
        <f t="shared" si="60"/>
        <v>EF.7</v>
      </c>
      <c r="Q813" t="str">
        <f t="shared" si="61"/>
        <v>EF.7.1</v>
      </c>
      <c r="R813" t="s">
        <v>714</v>
      </c>
      <c r="S813" s="27">
        <v>0</v>
      </c>
      <c r="U813" s="19" t="s">
        <v>577</v>
      </c>
      <c r="V813" s="97">
        <f>S813</f>
        <v>0</v>
      </c>
      <c r="W813" t="str">
        <f>U813</f>
        <v>number</v>
      </c>
      <c r="AA813" t="s">
        <v>275</v>
      </c>
      <c r="AB813" t="s">
        <v>321</v>
      </c>
      <c r="AC813" t="s">
        <v>544</v>
      </c>
      <c r="AD813" s="7" t="s">
        <v>748</v>
      </c>
      <c r="AE813" t="s">
        <v>320</v>
      </c>
      <c r="AF813" t="s">
        <v>320</v>
      </c>
    </row>
    <row r="814" spans="1:33" ht="13.25" customHeight="1" x14ac:dyDescent="0.15">
      <c r="A814" s="7" t="s">
        <v>325</v>
      </c>
      <c r="B814" s="7" t="s">
        <v>324</v>
      </c>
      <c r="C814" s="7" t="s">
        <v>304</v>
      </c>
      <c r="D814" s="7" t="s">
        <v>305</v>
      </c>
      <c r="E814" s="7" t="s">
        <v>305</v>
      </c>
      <c r="F814" s="7" t="s">
        <v>306</v>
      </c>
      <c r="G814" s="7" t="s">
        <v>306</v>
      </c>
      <c r="H814" s="76" t="s">
        <v>825</v>
      </c>
      <c r="I814" s="5" t="str">
        <f t="shared" si="59"/>
        <v>2020-01-01</v>
      </c>
      <c r="J814" t="s">
        <v>270</v>
      </c>
      <c r="M814" t="s">
        <v>107</v>
      </c>
      <c r="N814">
        <v>7</v>
      </c>
      <c r="O814">
        <v>2</v>
      </c>
      <c r="P814" t="str">
        <f t="shared" si="60"/>
        <v>EF.7</v>
      </c>
      <c r="Q814" t="str">
        <f t="shared" si="61"/>
        <v>EF.7.2</v>
      </c>
      <c r="R814" t="s">
        <v>567</v>
      </c>
      <c r="S814" s="27">
        <v>15</v>
      </c>
      <c r="U814" t="s">
        <v>499</v>
      </c>
      <c r="V814" s="105">
        <f>S814</f>
        <v>15</v>
      </c>
      <c r="W814" s="19" t="str">
        <f>U814</f>
        <v>minutes</v>
      </c>
      <c r="AA814" t="s">
        <v>275</v>
      </c>
      <c r="AB814" t="s">
        <v>321</v>
      </c>
      <c r="AC814" t="s">
        <v>547</v>
      </c>
      <c r="AD814" s="7" t="s">
        <v>749</v>
      </c>
      <c r="AE814" t="s">
        <v>320</v>
      </c>
      <c r="AF814" t="s">
        <v>320</v>
      </c>
    </row>
    <row r="815" spans="1:33" ht="13.25" customHeight="1" x14ac:dyDescent="0.15">
      <c r="A815" s="7" t="s">
        <v>325</v>
      </c>
      <c r="B815" s="7" t="s">
        <v>324</v>
      </c>
      <c r="C815" s="7" t="s">
        <v>304</v>
      </c>
      <c r="D815" s="7" t="s">
        <v>305</v>
      </c>
      <c r="E815" s="7" t="s">
        <v>305</v>
      </c>
      <c r="F815" s="7" t="s">
        <v>306</v>
      </c>
      <c r="G815" s="7" t="s">
        <v>306</v>
      </c>
      <c r="H815" s="76" t="s">
        <v>825</v>
      </c>
      <c r="I815" s="5" t="str">
        <f t="shared" si="59"/>
        <v>2020-01-01</v>
      </c>
      <c r="J815" t="s">
        <v>270</v>
      </c>
      <c r="M815" t="s">
        <v>107</v>
      </c>
      <c r="N815">
        <v>7</v>
      </c>
      <c r="O815">
        <v>3</v>
      </c>
      <c r="P815" t="str">
        <f t="shared" si="60"/>
        <v>EF.7</v>
      </c>
      <c r="Q815" t="str">
        <f t="shared" si="61"/>
        <v>EF.7.3</v>
      </c>
      <c r="R815" t="s">
        <v>568</v>
      </c>
      <c r="S815" s="27">
        <v>0.08</v>
      </c>
      <c r="U815" t="s">
        <v>578</v>
      </c>
      <c r="V815" s="97">
        <f>S815</f>
        <v>0.08</v>
      </c>
      <c r="W815" t="str">
        <f>U815</f>
        <v>outages</v>
      </c>
      <c r="AA815" t="s">
        <v>275</v>
      </c>
      <c r="AB815" t="s">
        <v>321</v>
      </c>
      <c r="AC815" t="s">
        <v>549</v>
      </c>
      <c r="AD815" s="7" t="s">
        <v>749</v>
      </c>
      <c r="AE815" t="s">
        <v>320</v>
      </c>
      <c r="AF815" t="s">
        <v>320</v>
      </c>
    </row>
    <row r="816" spans="1:33" ht="13.25" customHeight="1" x14ac:dyDescent="0.15">
      <c r="A816" s="7" t="s">
        <v>325</v>
      </c>
      <c r="B816" s="7" t="s">
        <v>324</v>
      </c>
      <c r="C816" s="7" t="s">
        <v>304</v>
      </c>
      <c r="D816" s="7" t="s">
        <v>305</v>
      </c>
      <c r="E816" s="7" t="s">
        <v>305</v>
      </c>
      <c r="F816" s="7" t="s">
        <v>306</v>
      </c>
      <c r="G816" s="7" t="s">
        <v>306</v>
      </c>
      <c r="H816" s="76" t="s">
        <v>825</v>
      </c>
      <c r="I816" s="5" t="str">
        <f t="shared" si="59"/>
        <v>2020-01-01</v>
      </c>
      <c r="J816" t="s">
        <v>270</v>
      </c>
      <c r="M816" t="s">
        <v>107</v>
      </c>
      <c r="N816">
        <v>7</v>
      </c>
      <c r="O816">
        <v>4</v>
      </c>
      <c r="P816" t="str">
        <f t="shared" si="60"/>
        <v>EF.7</v>
      </c>
      <c r="Q816" t="str">
        <f t="shared" si="61"/>
        <v>EF.7.4</v>
      </c>
      <c r="R816" t="s">
        <v>569</v>
      </c>
      <c r="S816" s="27">
        <v>187.5</v>
      </c>
      <c r="U816" t="s">
        <v>579</v>
      </c>
      <c r="V816" s="105">
        <f>S816</f>
        <v>187.5</v>
      </c>
      <c r="W816" s="19" t="str">
        <f>U816</f>
        <v>minutes/month</v>
      </c>
      <c r="AA816" t="s">
        <v>275</v>
      </c>
      <c r="AB816" t="s">
        <v>321</v>
      </c>
      <c r="AC816" t="s">
        <v>551</v>
      </c>
      <c r="AD816" s="7" t="s">
        <v>749</v>
      </c>
      <c r="AE816" t="s">
        <v>320</v>
      </c>
      <c r="AF816" t="s">
        <v>320</v>
      </c>
    </row>
    <row r="817" spans="1:33" ht="13.25" customHeight="1" x14ac:dyDescent="0.15">
      <c r="A817" s="7" t="s">
        <v>325</v>
      </c>
      <c r="B817" s="7" t="s">
        <v>324</v>
      </c>
      <c r="C817" s="7" t="s">
        <v>304</v>
      </c>
      <c r="D817" s="7" t="s">
        <v>305</v>
      </c>
      <c r="E817" s="7" t="s">
        <v>305</v>
      </c>
      <c r="F817" s="7" t="s">
        <v>306</v>
      </c>
      <c r="G817" s="7" t="s">
        <v>306</v>
      </c>
      <c r="H817" s="76" t="s">
        <v>825</v>
      </c>
      <c r="I817" s="5" t="str">
        <f t="shared" si="59"/>
        <v>2020-01-01</v>
      </c>
      <c r="J817" t="s">
        <v>270</v>
      </c>
      <c r="M817" t="s">
        <v>107</v>
      </c>
      <c r="N817">
        <v>7</v>
      </c>
      <c r="O817">
        <v>5</v>
      </c>
      <c r="P817" t="str">
        <f t="shared" si="60"/>
        <v>EF.7</v>
      </c>
      <c r="Q817" t="str">
        <f t="shared" si="61"/>
        <v>EF.7.5</v>
      </c>
      <c r="R817" t="s">
        <v>715</v>
      </c>
      <c r="AA817" t="s">
        <v>275</v>
      </c>
      <c r="AB817" t="s">
        <v>321</v>
      </c>
      <c r="AC817" t="s">
        <v>554</v>
      </c>
      <c r="AD817" s="7" t="s">
        <v>749</v>
      </c>
      <c r="AE817" t="s">
        <v>320</v>
      </c>
      <c r="AF817" t="s">
        <v>320</v>
      </c>
      <c r="AG817" s="82"/>
    </row>
    <row r="818" spans="1:33" ht="13.25" customHeight="1" x14ac:dyDescent="0.15">
      <c r="A818" s="7" t="s">
        <v>325</v>
      </c>
      <c r="B818" s="7" t="s">
        <v>324</v>
      </c>
      <c r="C818" s="7" t="s">
        <v>304</v>
      </c>
      <c r="D818" s="7" t="s">
        <v>305</v>
      </c>
      <c r="E818" s="7" t="s">
        <v>305</v>
      </c>
      <c r="F818" s="7" t="s">
        <v>306</v>
      </c>
      <c r="G818" s="7" t="s">
        <v>306</v>
      </c>
      <c r="H818" s="76" t="s">
        <v>825</v>
      </c>
      <c r="I818" s="5" t="str">
        <f t="shared" si="59"/>
        <v>2020-01-01</v>
      </c>
      <c r="J818" t="s">
        <v>270</v>
      </c>
      <c r="M818" t="s">
        <v>107</v>
      </c>
      <c r="N818">
        <v>8</v>
      </c>
      <c r="O818">
        <v>1</v>
      </c>
      <c r="P818" t="str">
        <f t="shared" si="60"/>
        <v>EF.8</v>
      </c>
      <c r="Q818" t="str">
        <f t="shared" si="61"/>
        <v>EF.8.1</v>
      </c>
      <c r="R818" t="s">
        <v>706</v>
      </c>
      <c r="S818" s="62"/>
      <c r="AA818" t="s">
        <v>275</v>
      </c>
      <c r="AB818" t="s">
        <v>321</v>
      </c>
      <c r="AC818" t="s">
        <v>494</v>
      </c>
      <c r="AD818" s="7" t="s">
        <v>537</v>
      </c>
      <c r="AE818" t="s">
        <v>320</v>
      </c>
      <c r="AF818" t="s">
        <v>320</v>
      </c>
      <c r="AG818" s="80"/>
    </row>
    <row r="819" spans="1:33" ht="13.25" customHeight="1" x14ac:dyDescent="0.15">
      <c r="A819" s="7" t="s">
        <v>325</v>
      </c>
      <c r="B819" s="7" t="s">
        <v>324</v>
      </c>
      <c r="C819" s="7" t="s">
        <v>304</v>
      </c>
      <c r="D819" s="7" t="s">
        <v>305</v>
      </c>
      <c r="E819" s="7" t="s">
        <v>305</v>
      </c>
      <c r="F819" s="7" t="s">
        <v>306</v>
      </c>
      <c r="G819" s="7" t="s">
        <v>306</v>
      </c>
      <c r="H819" s="76" t="s">
        <v>825</v>
      </c>
      <c r="I819" s="5" t="str">
        <f t="shared" si="59"/>
        <v>2020-01-01</v>
      </c>
      <c r="J819" t="s">
        <v>270</v>
      </c>
      <c r="M819" t="s">
        <v>107</v>
      </c>
      <c r="N819">
        <v>8</v>
      </c>
      <c r="O819">
        <v>2</v>
      </c>
      <c r="P819" t="str">
        <f t="shared" si="60"/>
        <v>EF.8</v>
      </c>
      <c r="Q819" t="str">
        <f t="shared" si="61"/>
        <v>EF.8.2</v>
      </c>
      <c r="R819" t="s">
        <v>707</v>
      </c>
      <c r="S819" s="62"/>
      <c r="AA819" t="s">
        <v>275</v>
      </c>
      <c r="AB819" t="s">
        <v>321</v>
      </c>
      <c r="AC819" t="s">
        <v>496</v>
      </c>
      <c r="AD819" s="7" t="s">
        <v>537</v>
      </c>
      <c r="AE819" t="s">
        <v>320</v>
      </c>
      <c r="AF819" t="s">
        <v>320</v>
      </c>
      <c r="AG819" s="80"/>
    </row>
    <row r="820" spans="1:33" ht="13.25" customHeight="1" x14ac:dyDescent="0.15">
      <c r="A820" s="7" t="s">
        <v>325</v>
      </c>
      <c r="B820" s="7" t="s">
        <v>324</v>
      </c>
      <c r="C820" s="7" t="s">
        <v>304</v>
      </c>
      <c r="D820" s="7" t="s">
        <v>305</v>
      </c>
      <c r="E820" s="7" t="s">
        <v>305</v>
      </c>
      <c r="F820" s="7" t="s">
        <v>306</v>
      </c>
      <c r="G820" s="7" t="s">
        <v>306</v>
      </c>
      <c r="H820" s="76" t="s">
        <v>825</v>
      </c>
      <c r="I820" s="5" t="str">
        <f t="shared" si="59"/>
        <v>2020-01-01</v>
      </c>
      <c r="J820" t="s">
        <v>270</v>
      </c>
      <c r="M820" t="s">
        <v>107</v>
      </c>
      <c r="N820">
        <v>8</v>
      </c>
      <c r="O820">
        <v>3</v>
      </c>
      <c r="P820" t="str">
        <f t="shared" si="60"/>
        <v>EF.8</v>
      </c>
      <c r="Q820" t="str">
        <f t="shared" si="61"/>
        <v>EF.8.3</v>
      </c>
      <c r="R820" t="s">
        <v>708</v>
      </c>
      <c r="S820" s="62">
        <v>0.62</v>
      </c>
      <c r="V820" s="97">
        <f>S820</f>
        <v>0.62</v>
      </c>
      <c r="W820" t="s">
        <v>448</v>
      </c>
      <c r="AA820" t="s">
        <v>275</v>
      </c>
      <c r="AB820" t="s">
        <v>321</v>
      </c>
      <c r="AC820" t="s">
        <v>520</v>
      </c>
      <c r="AD820" s="7" t="s">
        <v>746</v>
      </c>
      <c r="AE820" t="s">
        <v>320</v>
      </c>
      <c r="AF820" t="s">
        <v>320</v>
      </c>
    </row>
    <row r="821" spans="1:33" ht="13.25" customHeight="1" x14ac:dyDescent="0.15">
      <c r="A821" s="7" t="s">
        <v>325</v>
      </c>
      <c r="B821" s="7" t="s">
        <v>324</v>
      </c>
      <c r="C821" s="7" t="s">
        <v>304</v>
      </c>
      <c r="D821" s="7" t="s">
        <v>305</v>
      </c>
      <c r="E821" s="7" t="s">
        <v>305</v>
      </c>
      <c r="F821" s="7" t="s">
        <v>306</v>
      </c>
      <c r="G821" s="7" t="s">
        <v>306</v>
      </c>
      <c r="H821" s="76" t="s">
        <v>825</v>
      </c>
      <c r="I821" s="5" t="str">
        <f t="shared" si="59"/>
        <v>2020-01-01</v>
      </c>
      <c r="J821" t="s">
        <v>270</v>
      </c>
      <c r="M821" t="s">
        <v>107</v>
      </c>
      <c r="N821">
        <v>8</v>
      </c>
      <c r="O821">
        <v>4</v>
      </c>
      <c r="P821" t="str">
        <f t="shared" si="60"/>
        <v>EF.8</v>
      </c>
      <c r="Q821" t="str">
        <f t="shared" si="61"/>
        <v>EF.8.4</v>
      </c>
      <c r="R821" t="s">
        <v>709</v>
      </c>
      <c r="AA821" t="s">
        <v>275</v>
      </c>
      <c r="AB821" t="s">
        <v>321</v>
      </c>
      <c r="AC821" t="s">
        <v>522</v>
      </c>
      <c r="AD821" s="7" t="s">
        <v>746</v>
      </c>
      <c r="AE821" t="s">
        <v>320</v>
      </c>
      <c r="AF821" t="s">
        <v>320</v>
      </c>
      <c r="AG821" s="82"/>
    </row>
    <row r="822" spans="1:33" ht="13.25" customHeight="1" x14ac:dyDescent="0.15">
      <c r="A822" s="7" t="s">
        <v>325</v>
      </c>
      <c r="B822" s="7" t="s">
        <v>324</v>
      </c>
      <c r="C822" s="7" t="s">
        <v>304</v>
      </c>
      <c r="D822" s="7" t="s">
        <v>305</v>
      </c>
      <c r="E822" s="7" t="s">
        <v>305</v>
      </c>
      <c r="F822" s="7" t="s">
        <v>306</v>
      </c>
      <c r="G822" s="7" t="s">
        <v>306</v>
      </c>
      <c r="H822" s="76" t="s">
        <v>825</v>
      </c>
      <c r="I822" s="5" t="str">
        <f t="shared" si="59"/>
        <v>2020-01-01</v>
      </c>
      <c r="J822" t="s">
        <v>270</v>
      </c>
      <c r="M822" t="s">
        <v>107</v>
      </c>
      <c r="N822">
        <v>8</v>
      </c>
      <c r="O822">
        <v>5</v>
      </c>
      <c r="P822" t="str">
        <f t="shared" si="60"/>
        <v>EF.8</v>
      </c>
      <c r="Q822" t="str">
        <f t="shared" si="61"/>
        <v>EF.8.5</v>
      </c>
      <c r="R822" t="s">
        <v>710</v>
      </c>
      <c r="S822" s="5"/>
      <c r="Z822" s="65" t="s">
        <v>571</v>
      </c>
      <c r="AA822" t="s">
        <v>275</v>
      </c>
      <c r="AB822" t="s">
        <v>321</v>
      </c>
      <c r="AC822" t="s">
        <v>525</v>
      </c>
      <c r="AD822" s="7" t="s">
        <v>747</v>
      </c>
      <c r="AE822" t="s">
        <v>320</v>
      </c>
      <c r="AF822" t="s">
        <v>320</v>
      </c>
      <c r="AG822" s="80"/>
    </row>
    <row r="823" spans="1:33" ht="13.25" customHeight="1" x14ac:dyDescent="0.15">
      <c r="A823" s="7" t="s">
        <v>325</v>
      </c>
      <c r="B823" s="7" t="s">
        <v>324</v>
      </c>
      <c r="C823" s="7" t="s">
        <v>304</v>
      </c>
      <c r="D823" s="7" t="s">
        <v>305</v>
      </c>
      <c r="E823" s="7" t="s">
        <v>305</v>
      </c>
      <c r="F823" s="7" t="s">
        <v>306</v>
      </c>
      <c r="G823" s="7" t="s">
        <v>306</v>
      </c>
      <c r="H823" s="76" t="s">
        <v>825</v>
      </c>
      <c r="I823" s="5" t="str">
        <f t="shared" si="59"/>
        <v>2020-01-01</v>
      </c>
      <c r="J823" t="s">
        <v>270</v>
      </c>
      <c r="M823" t="s">
        <v>107</v>
      </c>
      <c r="N823">
        <v>8</v>
      </c>
      <c r="O823">
        <v>6</v>
      </c>
      <c r="P823" t="str">
        <f t="shared" si="60"/>
        <v>EF.8</v>
      </c>
      <c r="Q823" t="str">
        <f t="shared" si="61"/>
        <v>EF.8.6</v>
      </c>
      <c r="R823" t="s">
        <v>711</v>
      </c>
      <c r="AA823" t="s">
        <v>275</v>
      </c>
      <c r="AB823" t="s">
        <v>321</v>
      </c>
      <c r="AC823" t="s">
        <v>527</v>
      </c>
      <c r="AD823" s="7" t="s">
        <v>747</v>
      </c>
      <c r="AE823" t="s">
        <v>320</v>
      </c>
      <c r="AF823" t="s">
        <v>320</v>
      </c>
      <c r="AG823" s="80"/>
    </row>
    <row r="824" spans="1:33" ht="13.25" customHeight="1" x14ac:dyDescent="0.15">
      <c r="A824" s="7" t="s">
        <v>325</v>
      </c>
      <c r="B824" s="7" t="s">
        <v>324</v>
      </c>
      <c r="C824" s="7" t="s">
        <v>304</v>
      </c>
      <c r="D824" s="7" t="s">
        <v>305</v>
      </c>
      <c r="E824" s="7" t="s">
        <v>305</v>
      </c>
      <c r="F824" s="7" t="s">
        <v>306</v>
      </c>
      <c r="G824" s="7" t="s">
        <v>306</v>
      </c>
      <c r="H824" s="76" t="s">
        <v>825</v>
      </c>
      <c r="I824" s="5" t="str">
        <f t="shared" si="59"/>
        <v>2020-01-01</v>
      </c>
      <c r="J824" t="s">
        <v>270</v>
      </c>
      <c r="M824" t="s">
        <v>107</v>
      </c>
      <c r="N824">
        <v>9</v>
      </c>
      <c r="O824">
        <v>1</v>
      </c>
      <c r="P824" t="str">
        <f t="shared" si="60"/>
        <v>EF.9</v>
      </c>
      <c r="Q824" t="str">
        <f t="shared" si="61"/>
        <v>EF.9.1</v>
      </c>
      <c r="R824" t="s">
        <v>698</v>
      </c>
      <c r="AA824" t="s">
        <v>275</v>
      </c>
      <c r="AB824" t="s">
        <v>321</v>
      </c>
      <c r="AC824" t="s">
        <v>477</v>
      </c>
      <c r="AD824" s="7" t="s">
        <v>744</v>
      </c>
      <c r="AE824" t="s">
        <v>320</v>
      </c>
      <c r="AF824" t="s">
        <v>320</v>
      </c>
      <c r="AG824" s="81"/>
    </row>
    <row r="825" spans="1:33" ht="13.25" customHeight="1" x14ac:dyDescent="0.15">
      <c r="A825" s="7" t="s">
        <v>325</v>
      </c>
      <c r="B825" s="7" t="s">
        <v>324</v>
      </c>
      <c r="C825" s="7" t="s">
        <v>304</v>
      </c>
      <c r="D825" s="7" t="s">
        <v>305</v>
      </c>
      <c r="E825" s="7" t="s">
        <v>305</v>
      </c>
      <c r="F825" s="7" t="s">
        <v>306</v>
      </c>
      <c r="G825" s="7" t="s">
        <v>306</v>
      </c>
      <c r="H825" s="76" t="s">
        <v>825</v>
      </c>
      <c r="I825" s="5" t="str">
        <f t="shared" si="59"/>
        <v>2020-01-01</v>
      </c>
      <c r="J825" t="s">
        <v>270</v>
      </c>
      <c r="M825" t="s">
        <v>107</v>
      </c>
      <c r="N825">
        <v>9</v>
      </c>
      <c r="O825">
        <v>2</v>
      </c>
      <c r="P825" t="str">
        <f t="shared" si="60"/>
        <v>EF.9</v>
      </c>
      <c r="Q825" t="str">
        <f t="shared" si="61"/>
        <v>EF.9.2</v>
      </c>
      <c r="R825" t="s">
        <v>699</v>
      </c>
      <c r="AA825" t="s">
        <v>275</v>
      </c>
      <c r="AB825" t="s">
        <v>321</v>
      </c>
      <c r="AC825" t="s">
        <v>479</v>
      </c>
      <c r="AD825" s="7" t="s">
        <v>744</v>
      </c>
      <c r="AE825" t="s">
        <v>320</v>
      </c>
      <c r="AF825" t="s">
        <v>320</v>
      </c>
      <c r="AG825" s="81"/>
    </row>
    <row r="826" spans="1:33" ht="13.25" customHeight="1" x14ac:dyDescent="0.15">
      <c r="A826" s="7" t="s">
        <v>325</v>
      </c>
      <c r="B826" s="7" t="s">
        <v>324</v>
      </c>
      <c r="C826" s="7" t="s">
        <v>304</v>
      </c>
      <c r="D826" s="7" t="s">
        <v>305</v>
      </c>
      <c r="E826" s="7" t="s">
        <v>305</v>
      </c>
      <c r="F826" s="7" t="s">
        <v>306</v>
      </c>
      <c r="G826" s="7" t="s">
        <v>306</v>
      </c>
      <c r="H826" s="76" t="s">
        <v>825</v>
      </c>
      <c r="I826" s="5" t="str">
        <f t="shared" si="59"/>
        <v>2020-01-01</v>
      </c>
      <c r="J826" t="s">
        <v>270</v>
      </c>
      <c r="M826" t="s">
        <v>107</v>
      </c>
      <c r="N826">
        <v>9</v>
      </c>
      <c r="O826">
        <v>3</v>
      </c>
      <c r="P826" t="str">
        <f t="shared" si="60"/>
        <v>EF.9</v>
      </c>
      <c r="Q826" t="str">
        <f t="shared" si="61"/>
        <v>EF.9.3</v>
      </c>
      <c r="R826" t="s">
        <v>700</v>
      </c>
      <c r="AA826" t="s">
        <v>275</v>
      </c>
      <c r="AB826" t="s">
        <v>321</v>
      </c>
      <c r="AC826" t="s">
        <v>481</v>
      </c>
      <c r="AD826" s="7" t="s">
        <v>744</v>
      </c>
      <c r="AE826" t="s">
        <v>320</v>
      </c>
      <c r="AF826" t="s">
        <v>320</v>
      </c>
      <c r="AG826" s="81"/>
    </row>
    <row r="827" spans="1:33" ht="13.25" customHeight="1" x14ac:dyDescent="0.15">
      <c r="A827" s="7" t="s">
        <v>325</v>
      </c>
      <c r="B827" s="7" t="s">
        <v>324</v>
      </c>
      <c r="C827" s="7" t="s">
        <v>304</v>
      </c>
      <c r="D827" s="7" t="s">
        <v>305</v>
      </c>
      <c r="E827" s="7" t="s">
        <v>305</v>
      </c>
      <c r="F827" s="7" t="s">
        <v>306</v>
      </c>
      <c r="G827" s="7" t="s">
        <v>306</v>
      </c>
      <c r="H827" s="76" t="s">
        <v>825</v>
      </c>
      <c r="I827" s="5" t="str">
        <f t="shared" si="59"/>
        <v>2020-01-01</v>
      </c>
      <c r="J827" t="s">
        <v>270</v>
      </c>
      <c r="M827" t="s">
        <v>107</v>
      </c>
      <c r="N827">
        <v>9</v>
      </c>
      <c r="O827">
        <v>4</v>
      </c>
      <c r="P827" t="str">
        <f t="shared" si="60"/>
        <v>EF.9</v>
      </c>
      <c r="Q827" t="str">
        <f t="shared" si="61"/>
        <v>EF.9.4</v>
      </c>
      <c r="R827" t="s">
        <v>701</v>
      </c>
      <c r="S827" s="27">
        <v>13916</v>
      </c>
      <c r="U827" t="s">
        <v>572</v>
      </c>
      <c r="V827" s="97">
        <f>S827</f>
        <v>13916</v>
      </c>
      <c r="W827" t="str">
        <f>U827</f>
        <v>Yen</v>
      </c>
      <c r="AA827" t="s">
        <v>275</v>
      </c>
      <c r="AB827" t="s">
        <v>321</v>
      </c>
      <c r="AC827" t="s">
        <v>484</v>
      </c>
      <c r="AD827" s="7" t="s">
        <v>745</v>
      </c>
      <c r="AE827" t="s">
        <v>320</v>
      </c>
      <c r="AF827" t="s">
        <v>320</v>
      </c>
    </row>
    <row r="828" spans="1:33" ht="13.25" customHeight="1" x14ac:dyDescent="0.15">
      <c r="A828" s="7" t="s">
        <v>325</v>
      </c>
      <c r="B828" s="7" t="s">
        <v>324</v>
      </c>
      <c r="C828" s="7" t="s">
        <v>304</v>
      </c>
      <c r="D828" s="7" t="s">
        <v>305</v>
      </c>
      <c r="E828" s="7" t="s">
        <v>305</v>
      </c>
      <c r="F828" s="7" t="s">
        <v>306</v>
      </c>
      <c r="G828" s="7" t="s">
        <v>306</v>
      </c>
      <c r="H828" s="76" t="s">
        <v>825</v>
      </c>
      <c r="I828" s="5" t="str">
        <f t="shared" si="59"/>
        <v>2020-01-01</v>
      </c>
      <c r="J828" t="s">
        <v>270</v>
      </c>
      <c r="M828" t="s">
        <v>107</v>
      </c>
      <c r="N828">
        <v>9</v>
      </c>
      <c r="O828">
        <v>5</v>
      </c>
      <c r="P828" t="str">
        <f t="shared" si="60"/>
        <v>EF.9</v>
      </c>
      <c r="Q828" t="str">
        <f t="shared" si="61"/>
        <v>EF.9.5</v>
      </c>
      <c r="R828" t="s">
        <v>702</v>
      </c>
      <c r="S828" s="27">
        <v>29010</v>
      </c>
      <c r="U828" t="s">
        <v>572</v>
      </c>
      <c r="V828" s="97">
        <f>S828</f>
        <v>29010</v>
      </c>
      <c r="W828" t="str">
        <f>U828</f>
        <v>Yen</v>
      </c>
      <c r="AA828" t="s">
        <v>275</v>
      </c>
      <c r="AB828" t="s">
        <v>321</v>
      </c>
      <c r="AC828" t="s">
        <v>487</v>
      </c>
      <c r="AD828" s="7" t="s">
        <v>745</v>
      </c>
      <c r="AE828" t="s">
        <v>320</v>
      </c>
      <c r="AF828" t="s">
        <v>320</v>
      </c>
    </row>
    <row r="829" spans="1:33" ht="13.25" customHeight="1" x14ac:dyDescent="0.15">
      <c r="A829" s="7" t="s">
        <v>325</v>
      </c>
      <c r="B829" s="7" t="s">
        <v>324</v>
      </c>
      <c r="C829" s="7" t="s">
        <v>304</v>
      </c>
      <c r="D829" s="7" t="s">
        <v>305</v>
      </c>
      <c r="E829" s="7" t="s">
        <v>305</v>
      </c>
      <c r="F829" s="7" t="s">
        <v>306</v>
      </c>
      <c r="G829" s="7" t="s">
        <v>306</v>
      </c>
      <c r="H829" s="76" t="s">
        <v>825</v>
      </c>
      <c r="I829" s="5" t="str">
        <f t="shared" si="59"/>
        <v>2020-01-01</v>
      </c>
      <c r="J829" t="s">
        <v>270</v>
      </c>
      <c r="M829" t="s">
        <v>107</v>
      </c>
      <c r="N829">
        <v>9</v>
      </c>
      <c r="O829">
        <v>6</v>
      </c>
      <c r="P829" t="str">
        <f t="shared" si="60"/>
        <v>EF.9</v>
      </c>
      <c r="Q829" t="str">
        <f t="shared" si="61"/>
        <v>EF.9.6</v>
      </c>
      <c r="R829" t="s">
        <v>703</v>
      </c>
      <c r="S829" s="27">
        <v>48336</v>
      </c>
      <c r="V829" s="97">
        <f>S829</f>
        <v>48336</v>
      </c>
      <c r="W829" t="s">
        <v>445</v>
      </c>
      <c r="AA829" t="s">
        <v>275</v>
      </c>
      <c r="AB829" t="s">
        <v>321</v>
      </c>
      <c r="AC829" t="s">
        <v>490</v>
      </c>
      <c r="AD829" s="7" t="s">
        <v>743</v>
      </c>
      <c r="AE829" t="s">
        <v>320</v>
      </c>
      <c r="AF829" t="s">
        <v>320</v>
      </c>
      <c r="AG829" s="82"/>
    </row>
    <row r="830" spans="1:33" ht="13.25" customHeight="1" x14ac:dyDescent="0.15">
      <c r="A830" s="7" t="s">
        <v>325</v>
      </c>
      <c r="B830" s="7" t="s">
        <v>324</v>
      </c>
      <c r="C830" s="7" t="s">
        <v>304</v>
      </c>
      <c r="D830" s="7" t="s">
        <v>305</v>
      </c>
      <c r="E830" s="7" t="s">
        <v>305</v>
      </c>
      <c r="F830" s="7" t="s">
        <v>306</v>
      </c>
      <c r="G830" s="7" t="s">
        <v>306</v>
      </c>
      <c r="H830" s="76" t="s">
        <v>825</v>
      </c>
      <c r="I830" s="5" t="str">
        <f t="shared" si="59"/>
        <v>2020-01-01</v>
      </c>
      <c r="J830" t="s">
        <v>270</v>
      </c>
      <c r="M830" t="s">
        <v>107</v>
      </c>
      <c r="N830">
        <v>9</v>
      </c>
      <c r="O830">
        <v>7</v>
      </c>
      <c r="P830" t="str">
        <f t="shared" si="60"/>
        <v>EF.9</v>
      </c>
      <c r="Q830" t="str">
        <f t="shared" si="61"/>
        <v>EF.9.7</v>
      </c>
      <c r="R830" t="s">
        <v>704</v>
      </c>
      <c r="S830" s="62"/>
      <c r="AA830" t="s">
        <v>275</v>
      </c>
      <c r="AB830" t="s">
        <v>321</v>
      </c>
      <c r="AC830" t="s">
        <v>492</v>
      </c>
      <c r="AD830" s="7" t="s">
        <v>743</v>
      </c>
      <c r="AE830" t="s">
        <v>320</v>
      </c>
      <c r="AF830" t="s">
        <v>320</v>
      </c>
      <c r="AG830" s="80"/>
    </row>
    <row r="831" spans="1:33" ht="13.25" customHeight="1" x14ac:dyDescent="0.15">
      <c r="A831" s="7" t="s">
        <v>325</v>
      </c>
      <c r="B831" s="7" t="s">
        <v>324</v>
      </c>
      <c r="C831" s="7" t="s">
        <v>304</v>
      </c>
      <c r="D831" s="7" t="s">
        <v>305</v>
      </c>
      <c r="E831" s="7" t="s">
        <v>305</v>
      </c>
      <c r="F831" s="7" t="s">
        <v>306</v>
      </c>
      <c r="G831" s="7" t="s">
        <v>306</v>
      </c>
      <c r="H831" s="76" t="s">
        <v>825</v>
      </c>
      <c r="I831" s="5" t="str">
        <f t="shared" si="59"/>
        <v>2020-01-01</v>
      </c>
      <c r="J831" t="s">
        <v>270</v>
      </c>
      <c r="M831" t="s">
        <v>107</v>
      </c>
      <c r="N831">
        <v>9</v>
      </c>
      <c r="O831">
        <v>8</v>
      </c>
      <c r="P831" t="str">
        <f t="shared" si="60"/>
        <v>EF.9</v>
      </c>
      <c r="Q831" t="str">
        <f t="shared" si="61"/>
        <v>EF.9.8</v>
      </c>
      <c r="R831" t="s">
        <v>712</v>
      </c>
      <c r="S831" s="61"/>
      <c r="AA831" t="s">
        <v>275</v>
      </c>
      <c r="AB831" t="s">
        <v>321</v>
      </c>
      <c r="AC831" t="s">
        <v>532</v>
      </c>
      <c r="AD831" s="7" t="s">
        <v>742</v>
      </c>
      <c r="AE831" t="s">
        <v>320</v>
      </c>
      <c r="AF831" t="s">
        <v>320</v>
      </c>
      <c r="AG831" s="61" t="s">
        <v>574</v>
      </c>
    </row>
    <row r="832" spans="1:33" ht="13.25" customHeight="1" x14ac:dyDescent="0.15">
      <c r="A832" s="7" t="s">
        <v>325</v>
      </c>
      <c r="B832" s="7" t="s">
        <v>324</v>
      </c>
      <c r="C832" s="7" t="s">
        <v>304</v>
      </c>
      <c r="D832" s="7" t="s">
        <v>305</v>
      </c>
      <c r="E832" s="7" t="s">
        <v>305</v>
      </c>
      <c r="F832" s="7" t="s">
        <v>306</v>
      </c>
      <c r="G832" s="7" t="s">
        <v>306</v>
      </c>
      <c r="H832" s="76" t="s">
        <v>825</v>
      </c>
      <c r="I832" s="5" t="str">
        <f t="shared" si="59"/>
        <v>2020-01-01</v>
      </c>
      <c r="J832" t="s">
        <v>270</v>
      </c>
      <c r="M832" t="s">
        <v>38</v>
      </c>
      <c r="N832">
        <v>1</v>
      </c>
      <c r="O832">
        <v>1</v>
      </c>
      <c r="P832" t="str">
        <f t="shared" si="60"/>
        <v>Em.1</v>
      </c>
      <c r="Q832" t="str">
        <f t="shared" si="61"/>
        <v>Em.1.1</v>
      </c>
      <c r="R832" t="s">
        <v>307</v>
      </c>
      <c r="S832" s="27">
        <v>19040000</v>
      </c>
      <c r="U832" t="s">
        <v>326</v>
      </c>
      <c r="V832" s="106">
        <f>S832</f>
        <v>19040000</v>
      </c>
      <c r="W832" s="7" t="s">
        <v>39</v>
      </c>
      <c r="AA832" t="s">
        <v>275</v>
      </c>
      <c r="AB832" t="s">
        <v>321</v>
      </c>
      <c r="AC832" t="s">
        <v>309</v>
      </c>
      <c r="AD832" s="7" t="s">
        <v>786</v>
      </c>
      <c r="AE832" t="s">
        <v>322</v>
      </c>
      <c r="AF832" t="s">
        <v>323</v>
      </c>
      <c r="AG832" s="80"/>
    </row>
    <row r="833" spans="1:33" ht="13.25" customHeight="1" x14ac:dyDescent="0.15">
      <c r="A833" s="7" t="s">
        <v>325</v>
      </c>
      <c r="B833" s="7" t="s">
        <v>324</v>
      </c>
      <c r="C833" s="7" t="s">
        <v>304</v>
      </c>
      <c r="D833" s="7" t="s">
        <v>305</v>
      </c>
      <c r="E833" s="7" t="s">
        <v>305</v>
      </c>
      <c r="F833" s="7" t="s">
        <v>306</v>
      </c>
      <c r="G833" s="7" t="s">
        <v>306</v>
      </c>
      <c r="H833" s="76" t="s">
        <v>825</v>
      </c>
      <c r="I833" s="5" t="str">
        <f t="shared" si="59"/>
        <v>2020-01-01</v>
      </c>
      <c r="J833" t="s">
        <v>270</v>
      </c>
      <c r="M833" t="s">
        <v>38</v>
      </c>
      <c r="N833">
        <v>14</v>
      </c>
      <c r="O833">
        <v>7</v>
      </c>
      <c r="P833" t="str">
        <f t="shared" si="60"/>
        <v>Em.14</v>
      </c>
      <c r="Q833" t="str">
        <f t="shared" si="61"/>
        <v>Em.14.7</v>
      </c>
      <c r="R833" t="s">
        <v>752</v>
      </c>
      <c r="S833" s="61"/>
      <c r="AA833" t="s">
        <v>275</v>
      </c>
      <c r="AB833" t="s">
        <v>321</v>
      </c>
      <c r="AC833" t="s">
        <v>443</v>
      </c>
      <c r="AD833" s="7" t="s">
        <v>742</v>
      </c>
      <c r="AE833" t="s">
        <v>320</v>
      </c>
      <c r="AF833" t="s">
        <v>320</v>
      </c>
      <c r="AG833" s="61" t="s">
        <v>575</v>
      </c>
    </row>
    <row r="834" spans="1:33" ht="13.25" customHeight="1" x14ac:dyDescent="0.15">
      <c r="A834" s="7" t="s">
        <v>325</v>
      </c>
      <c r="B834" s="7" t="s">
        <v>324</v>
      </c>
      <c r="C834" s="7" t="s">
        <v>304</v>
      </c>
      <c r="D834" s="7" t="s">
        <v>305</v>
      </c>
      <c r="E834" s="7" t="s">
        <v>305</v>
      </c>
      <c r="F834" s="7" t="s">
        <v>306</v>
      </c>
      <c r="G834" s="7" t="s">
        <v>306</v>
      </c>
      <c r="H834" s="76" t="s">
        <v>825</v>
      </c>
      <c r="I834" s="5" t="str">
        <f t="shared" ref="I834:I897" si="62">_xlfn.CONCAT(SUBSTITUTE(J834,"FY","20"),"-01-01")</f>
        <v>2020-01-01</v>
      </c>
      <c r="J834" t="s">
        <v>270</v>
      </c>
      <c r="M834" t="s">
        <v>38</v>
      </c>
      <c r="N834">
        <v>17</v>
      </c>
      <c r="O834">
        <v>10</v>
      </c>
      <c r="P834" t="str">
        <f t="shared" ref="P834:P852" si="63">_xlfn.CONCAT(M834,".",N834)</f>
        <v>Em.17</v>
      </c>
      <c r="Q834" t="str">
        <f t="shared" ref="Q834:Q852" si="64">_xlfn.CONCAT(M834,".",N834,".",O834)</f>
        <v>Em.17.10</v>
      </c>
      <c r="R834" t="s">
        <v>735</v>
      </c>
      <c r="S834" s="27">
        <v>4941</v>
      </c>
      <c r="U834" t="s">
        <v>346</v>
      </c>
      <c r="V834" s="104">
        <f>S834</f>
        <v>4941</v>
      </c>
      <c r="W834" s="7" t="s">
        <v>784</v>
      </c>
      <c r="AA834" t="s">
        <v>275</v>
      </c>
      <c r="AB834" t="s">
        <v>321</v>
      </c>
      <c r="AC834" t="s">
        <v>342</v>
      </c>
      <c r="AD834" s="7" t="s">
        <v>789</v>
      </c>
      <c r="AE834" t="s">
        <v>320</v>
      </c>
      <c r="AF834" t="s">
        <v>320</v>
      </c>
    </row>
    <row r="835" spans="1:33" ht="13.25" customHeight="1" x14ac:dyDescent="0.15">
      <c r="A835" s="7" t="s">
        <v>325</v>
      </c>
      <c r="B835" s="7" t="s">
        <v>324</v>
      </c>
      <c r="C835" s="7" t="s">
        <v>304</v>
      </c>
      <c r="D835" s="7" t="s">
        <v>305</v>
      </c>
      <c r="E835" s="7" t="s">
        <v>305</v>
      </c>
      <c r="F835" s="7" t="s">
        <v>306</v>
      </c>
      <c r="G835" s="7" t="s">
        <v>306</v>
      </c>
      <c r="H835" s="76" t="s">
        <v>825</v>
      </c>
      <c r="I835" s="5" t="str">
        <f t="shared" si="62"/>
        <v>2020-01-01</v>
      </c>
      <c r="J835" t="s">
        <v>270</v>
      </c>
      <c r="M835" t="s">
        <v>38</v>
      </c>
      <c r="N835">
        <v>17</v>
      </c>
      <c r="O835">
        <v>11</v>
      </c>
      <c r="P835" t="str">
        <f t="shared" si="63"/>
        <v>Em.17</v>
      </c>
      <c r="Q835" t="str">
        <f t="shared" si="64"/>
        <v>Em.17.11</v>
      </c>
      <c r="R835" t="s">
        <v>737</v>
      </c>
      <c r="AA835" t="s">
        <v>275</v>
      </c>
      <c r="AB835" t="s">
        <v>321</v>
      </c>
      <c r="AC835" t="s">
        <v>353</v>
      </c>
      <c r="AD835" s="7" t="s">
        <v>789</v>
      </c>
      <c r="AE835" t="s">
        <v>320</v>
      </c>
      <c r="AF835" t="s">
        <v>320</v>
      </c>
      <c r="AG835" s="81"/>
    </row>
    <row r="836" spans="1:33" ht="13.25" customHeight="1" x14ac:dyDescent="0.15">
      <c r="A836" s="7" t="s">
        <v>325</v>
      </c>
      <c r="B836" s="7" t="s">
        <v>324</v>
      </c>
      <c r="C836" s="7" t="s">
        <v>304</v>
      </c>
      <c r="D836" s="7" t="s">
        <v>305</v>
      </c>
      <c r="E836" s="7" t="s">
        <v>305</v>
      </c>
      <c r="F836" s="7" t="s">
        <v>306</v>
      </c>
      <c r="G836" s="7" t="s">
        <v>306</v>
      </c>
      <c r="H836" s="76" t="s">
        <v>825</v>
      </c>
      <c r="I836" s="5" t="str">
        <f t="shared" si="62"/>
        <v>2020-01-01</v>
      </c>
      <c r="J836" t="s">
        <v>270</v>
      </c>
      <c r="M836" t="s">
        <v>38</v>
      </c>
      <c r="N836">
        <v>17</v>
      </c>
      <c r="O836">
        <v>13</v>
      </c>
      <c r="P836" t="str">
        <f t="shared" si="63"/>
        <v>Em.17</v>
      </c>
      <c r="Q836" t="str">
        <f t="shared" si="64"/>
        <v>Em.17.13</v>
      </c>
      <c r="R836" t="s">
        <v>739</v>
      </c>
      <c r="S836" s="27">
        <v>3549</v>
      </c>
      <c r="U836" t="s">
        <v>346</v>
      </c>
      <c r="V836" s="104">
        <f>S836</f>
        <v>3549</v>
      </c>
      <c r="W836" s="7" t="s">
        <v>784</v>
      </c>
      <c r="AA836" t="s">
        <v>275</v>
      </c>
      <c r="AB836" t="s">
        <v>321</v>
      </c>
      <c r="AC836" t="s">
        <v>361</v>
      </c>
      <c r="AD836" s="7" t="s">
        <v>789</v>
      </c>
      <c r="AE836" t="s">
        <v>320</v>
      </c>
      <c r="AF836" t="s">
        <v>320</v>
      </c>
    </row>
    <row r="837" spans="1:33" ht="13.25" customHeight="1" x14ac:dyDescent="0.15">
      <c r="A837" s="7" t="s">
        <v>325</v>
      </c>
      <c r="B837" s="7" t="s">
        <v>324</v>
      </c>
      <c r="C837" s="7" t="s">
        <v>304</v>
      </c>
      <c r="D837" s="7" t="s">
        <v>305</v>
      </c>
      <c r="E837" s="7" t="s">
        <v>305</v>
      </c>
      <c r="F837" s="7" t="s">
        <v>306</v>
      </c>
      <c r="G837" s="7" t="s">
        <v>306</v>
      </c>
      <c r="H837" s="76" t="s">
        <v>825</v>
      </c>
      <c r="I837" s="5" t="str">
        <f t="shared" si="62"/>
        <v>2020-01-01</v>
      </c>
      <c r="J837" t="s">
        <v>270</v>
      </c>
      <c r="M837" t="s">
        <v>38</v>
      </c>
      <c r="N837">
        <v>17</v>
      </c>
      <c r="O837">
        <v>14</v>
      </c>
      <c r="P837" t="str">
        <f t="shared" si="63"/>
        <v>Em.17</v>
      </c>
      <c r="Q837" t="str">
        <f t="shared" si="64"/>
        <v>Em.17.14</v>
      </c>
      <c r="R837" t="s">
        <v>693</v>
      </c>
      <c r="S837" s="62"/>
      <c r="AA837" t="s">
        <v>275</v>
      </c>
      <c r="AB837" t="s">
        <v>321</v>
      </c>
      <c r="AC837" t="s">
        <v>467</v>
      </c>
      <c r="AD837" s="7" t="s">
        <v>789</v>
      </c>
      <c r="AE837" t="s">
        <v>320</v>
      </c>
      <c r="AF837" t="s">
        <v>320</v>
      </c>
      <c r="AG837" s="81"/>
    </row>
    <row r="838" spans="1:33" ht="13.25" customHeight="1" x14ac:dyDescent="0.15">
      <c r="A838" s="7" t="s">
        <v>325</v>
      </c>
      <c r="B838" s="7" t="s">
        <v>324</v>
      </c>
      <c r="C838" s="7" t="s">
        <v>304</v>
      </c>
      <c r="D838" s="7" t="s">
        <v>305</v>
      </c>
      <c r="E838" s="7" t="s">
        <v>305</v>
      </c>
      <c r="F838" s="7" t="s">
        <v>306</v>
      </c>
      <c r="G838" s="7" t="s">
        <v>306</v>
      </c>
      <c r="H838" s="76" t="s">
        <v>825</v>
      </c>
      <c r="I838" s="5" t="str">
        <f t="shared" si="62"/>
        <v>2020-01-01</v>
      </c>
      <c r="J838" t="s">
        <v>270</v>
      </c>
      <c r="M838" t="s">
        <v>38</v>
      </c>
      <c r="N838">
        <v>17</v>
      </c>
      <c r="O838">
        <v>15</v>
      </c>
      <c r="P838" t="str">
        <f t="shared" si="63"/>
        <v>Em.17</v>
      </c>
      <c r="Q838" t="str">
        <f t="shared" si="64"/>
        <v>Em.17.15</v>
      </c>
      <c r="R838" t="s">
        <v>694</v>
      </c>
      <c r="S838" s="62"/>
      <c r="AA838" t="s">
        <v>275</v>
      </c>
      <c r="AB838" t="s">
        <v>321</v>
      </c>
      <c r="AC838" t="s">
        <v>470</v>
      </c>
      <c r="AD838" s="7" t="s">
        <v>789</v>
      </c>
      <c r="AE838" t="s">
        <v>320</v>
      </c>
      <c r="AF838" t="s">
        <v>320</v>
      </c>
      <c r="AG838" s="81"/>
    </row>
    <row r="839" spans="1:33" ht="13.25" customHeight="1" x14ac:dyDescent="0.15">
      <c r="A839" s="7" t="s">
        <v>325</v>
      </c>
      <c r="B839" s="7" t="s">
        <v>324</v>
      </c>
      <c r="C839" s="7" t="s">
        <v>304</v>
      </c>
      <c r="D839" s="7" t="s">
        <v>305</v>
      </c>
      <c r="E839" s="7" t="s">
        <v>305</v>
      </c>
      <c r="F839" s="7" t="s">
        <v>306</v>
      </c>
      <c r="G839" s="7" t="s">
        <v>306</v>
      </c>
      <c r="H839" s="76" t="s">
        <v>825</v>
      </c>
      <c r="I839" s="5" t="str">
        <f t="shared" si="62"/>
        <v>2020-01-01</v>
      </c>
      <c r="J839" t="s">
        <v>270</v>
      </c>
      <c r="M839" t="s">
        <v>38</v>
      </c>
      <c r="N839">
        <v>17</v>
      </c>
      <c r="O839">
        <v>16</v>
      </c>
      <c r="P839" t="str">
        <f t="shared" si="63"/>
        <v>Em.17</v>
      </c>
      <c r="Q839" t="str">
        <f t="shared" si="64"/>
        <v>Em.17.16</v>
      </c>
      <c r="R839" t="s">
        <v>690</v>
      </c>
      <c r="S839" s="62">
        <v>1</v>
      </c>
      <c r="V839" s="97">
        <f>S839</f>
        <v>1</v>
      </c>
      <c r="W839" t="s">
        <v>448</v>
      </c>
      <c r="AA839" t="s">
        <v>275</v>
      </c>
      <c r="AB839" t="s">
        <v>321</v>
      </c>
      <c r="AC839" t="s">
        <v>459</v>
      </c>
      <c r="AD839" s="7" t="s">
        <v>789</v>
      </c>
      <c r="AE839" t="s">
        <v>320</v>
      </c>
      <c r="AF839" t="s">
        <v>320</v>
      </c>
    </row>
    <row r="840" spans="1:33" ht="13.25" customHeight="1" x14ac:dyDescent="0.15">
      <c r="A840" s="7" t="s">
        <v>325</v>
      </c>
      <c r="B840" s="7" t="s">
        <v>324</v>
      </c>
      <c r="C840" s="7" t="s">
        <v>304</v>
      </c>
      <c r="D840" s="7" t="s">
        <v>305</v>
      </c>
      <c r="E840" s="7" t="s">
        <v>305</v>
      </c>
      <c r="F840" s="7" t="s">
        <v>306</v>
      </c>
      <c r="G840" s="7" t="s">
        <v>306</v>
      </c>
      <c r="H840" s="76" t="s">
        <v>825</v>
      </c>
      <c r="I840" s="5" t="str">
        <f t="shared" si="62"/>
        <v>2020-01-01</v>
      </c>
      <c r="J840" t="s">
        <v>270</v>
      </c>
      <c r="M840" t="s">
        <v>38</v>
      </c>
      <c r="N840">
        <v>17</v>
      </c>
      <c r="O840">
        <v>17</v>
      </c>
      <c r="P840" t="str">
        <f t="shared" si="63"/>
        <v>Em.17</v>
      </c>
      <c r="Q840" t="str">
        <f t="shared" si="64"/>
        <v>Em.17.17</v>
      </c>
      <c r="R840" t="s">
        <v>692</v>
      </c>
      <c r="S840" s="62"/>
      <c r="AA840" t="s">
        <v>275</v>
      </c>
      <c r="AB840" t="s">
        <v>321</v>
      </c>
      <c r="AC840" t="s">
        <v>465</v>
      </c>
      <c r="AD840" s="7" t="s">
        <v>789</v>
      </c>
      <c r="AE840" t="s">
        <v>320</v>
      </c>
      <c r="AF840" t="s">
        <v>320</v>
      </c>
      <c r="AG840" s="81"/>
    </row>
    <row r="841" spans="1:33" ht="13.25" customHeight="1" x14ac:dyDescent="0.15">
      <c r="A841" s="7" t="s">
        <v>325</v>
      </c>
      <c r="B841" s="7" t="s">
        <v>324</v>
      </c>
      <c r="C841" s="7" t="s">
        <v>304</v>
      </c>
      <c r="D841" s="7" t="s">
        <v>305</v>
      </c>
      <c r="E841" s="7" t="s">
        <v>305</v>
      </c>
      <c r="F841" s="7" t="s">
        <v>306</v>
      </c>
      <c r="G841" s="7" t="s">
        <v>306</v>
      </c>
      <c r="H841" s="76" t="s">
        <v>825</v>
      </c>
      <c r="I841" s="5" t="str">
        <f t="shared" si="62"/>
        <v>2020-01-01</v>
      </c>
      <c r="J841" t="s">
        <v>270</v>
      </c>
      <c r="M841" t="s">
        <v>38</v>
      </c>
      <c r="N841">
        <v>17</v>
      </c>
      <c r="O841">
        <v>18</v>
      </c>
      <c r="P841" t="str">
        <f t="shared" si="63"/>
        <v>Em.17</v>
      </c>
      <c r="Q841" t="str">
        <f t="shared" si="64"/>
        <v>Em.17.18</v>
      </c>
      <c r="R841" t="s">
        <v>691</v>
      </c>
      <c r="S841" s="62">
        <v>1</v>
      </c>
      <c r="V841" s="97">
        <f>S841</f>
        <v>1</v>
      </c>
      <c r="W841" t="s">
        <v>448</v>
      </c>
      <c r="AA841" t="s">
        <v>275</v>
      </c>
      <c r="AB841" t="s">
        <v>321</v>
      </c>
      <c r="AC841" t="s">
        <v>462</v>
      </c>
      <c r="AD841" s="7" t="s">
        <v>789</v>
      </c>
      <c r="AE841" t="s">
        <v>320</v>
      </c>
      <c r="AF841" t="s">
        <v>320</v>
      </c>
    </row>
    <row r="842" spans="1:33" ht="13.25" customHeight="1" x14ac:dyDescent="0.15">
      <c r="A842" s="7" t="s">
        <v>325</v>
      </c>
      <c r="B842" s="7" t="s">
        <v>324</v>
      </c>
      <c r="C842" s="7" t="s">
        <v>304</v>
      </c>
      <c r="D842" s="7" t="s">
        <v>305</v>
      </c>
      <c r="E842" s="7" t="s">
        <v>305</v>
      </c>
      <c r="F842" s="7" t="s">
        <v>306</v>
      </c>
      <c r="G842" s="7" t="s">
        <v>306</v>
      </c>
      <c r="H842" s="76" t="s">
        <v>825</v>
      </c>
      <c r="I842" s="5" t="str">
        <f t="shared" si="62"/>
        <v>2020-01-01</v>
      </c>
      <c r="J842" t="s">
        <v>270</v>
      </c>
      <c r="M842" t="s">
        <v>38</v>
      </c>
      <c r="N842">
        <v>17</v>
      </c>
      <c r="O842">
        <v>6</v>
      </c>
      <c r="P842" t="str">
        <f t="shared" si="63"/>
        <v>Em.17</v>
      </c>
      <c r="Q842" t="str">
        <f t="shared" si="64"/>
        <v>Em.17.6</v>
      </c>
      <c r="R842" t="s">
        <v>755</v>
      </c>
      <c r="AA842" t="s">
        <v>275</v>
      </c>
      <c r="AB842" t="s">
        <v>321</v>
      </c>
      <c r="AC842" t="s">
        <v>452</v>
      </c>
      <c r="AD842" s="7" t="s">
        <v>789</v>
      </c>
      <c r="AE842" t="s">
        <v>320</v>
      </c>
      <c r="AF842" t="s">
        <v>320</v>
      </c>
      <c r="AG842" s="81"/>
    </row>
    <row r="843" spans="1:33" ht="13.25" customHeight="1" x14ac:dyDescent="0.15">
      <c r="A843" s="7" t="s">
        <v>325</v>
      </c>
      <c r="B843" s="7" t="s">
        <v>324</v>
      </c>
      <c r="C843" s="7" t="s">
        <v>304</v>
      </c>
      <c r="D843" s="7" t="s">
        <v>305</v>
      </c>
      <c r="E843" s="7" t="s">
        <v>305</v>
      </c>
      <c r="F843" s="7" t="s">
        <v>306</v>
      </c>
      <c r="G843" s="7" t="s">
        <v>306</v>
      </c>
      <c r="H843" s="76" t="s">
        <v>825</v>
      </c>
      <c r="I843" s="5" t="str">
        <f t="shared" si="62"/>
        <v>2020-01-01</v>
      </c>
      <c r="J843" t="s">
        <v>270</v>
      </c>
      <c r="M843" t="s">
        <v>38</v>
      </c>
      <c r="N843">
        <v>17</v>
      </c>
      <c r="O843">
        <v>8</v>
      </c>
      <c r="P843" t="str">
        <f t="shared" si="63"/>
        <v>Em.17</v>
      </c>
      <c r="Q843" t="str">
        <f t="shared" si="64"/>
        <v>Em.17.8</v>
      </c>
      <c r="R843" t="s">
        <v>759</v>
      </c>
      <c r="AA843" t="s">
        <v>275</v>
      </c>
      <c r="AB843" t="s">
        <v>321</v>
      </c>
      <c r="AC843" t="s">
        <v>456</v>
      </c>
      <c r="AD843" s="7" t="s">
        <v>789</v>
      </c>
      <c r="AE843" t="s">
        <v>320</v>
      </c>
      <c r="AF843" t="s">
        <v>320</v>
      </c>
      <c r="AG843" s="81"/>
    </row>
    <row r="844" spans="1:33" ht="13.25" customHeight="1" x14ac:dyDescent="0.15">
      <c r="A844" s="7" t="s">
        <v>325</v>
      </c>
      <c r="B844" s="7" t="s">
        <v>324</v>
      </c>
      <c r="C844" s="7" t="s">
        <v>304</v>
      </c>
      <c r="D844" s="7" t="s">
        <v>305</v>
      </c>
      <c r="E844" s="7" t="s">
        <v>305</v>
      </c>
      <c r="F844" s="7" t="s">
        <v>306</v>
      </c>
      <c r="G844" s="7" t="s">
        <v>306</v>
      </c>
      <c r="H844" s="76" t="s">
        <v>825</v>
      </c>
      <c r="I844" s="5" t="str">
        <f t="shared" si="62"/>
        <v>2020-01-01</v>
      </c>
      <c r="J844" t="s">
        <v>270</v>
      </c>
      <c r="M844" t="s">
        <v>38</v>
      </c>
      <c r="N844">
        <v>2</v>
      </c>
      <c r="O844">
        <v>1</v>
      </c>
      <c r="P844" t="str">
        <f t="shared" si="63"/>
        <v>Em.2</v>
      </c>
      <c r="Q844" t="str">
        <f t="shared" si="64"/>
        <v>Em.2.1</v>
      </c>
      <c r="R844" t="s">
        <v>434</v>
      </c>
      <c r="S844" s="62">
        <v>0</v>
      </c>
      <c r="V844" s="97">
        <f t="shared" ref="V844:V851" si="65">S844</f>
        <v>0</v>
      </c>
      <c r="W844" t="s">
        <v>448</v>
      </c>
      <c r="AA844" t="s">
        <v>275</v>
      </c>
      <c r="AB844" t="s">
        <v>321</v>
      </c>
      <c r="AC844" t="s">
        <v>435</v>
      </c>
      <c r="AD844" s="7" t="s">
        <v>786</v>
      </c>
      <c r="AE844" t="s">
        <v>320</v>
      </c>
      <c r="AF844" t="s">
        <v>320</v>
      </c>
    </row>
    <row r="845" spans="1:33" ht="13.25" customHeight="1" x14ac:dyDescent="0.15">
      <c r="A845" s="7" t="s">
        <v>325</v>
      </c>
      <c r="B845" s="7" t="s">
        <v>324</v>
      </c>
      <c r="C845" s="7" t="s">
        <v>304</v>
      </c>
      <c r="D845" s="7" t="s">
        <v>305</v>
      </c>
      <c r="E845" s="7" t="s">
        <v>305</v>
      </c>
      <c r="F845" s="7" t="s">
        <v>306</v>
      </c>
      <c r="G845" s="7" t="s">
        <v>306</v>
      </c>
      <c r="H845" s="76" t="s">
        <v>825</v>
      </c>
      <c r="I845" s="5" t="str">
        <f t="shared" si="62"/>
        <v>2020-01-01</v>
      </c>
      <c r="J845" t="s">
        <v>270</v>
      </c>
      <c r="M845" t="s">
        <v>38</v>
      </c>
      <c r="N845">
        <v>2</v>
      </c>
      <c r="O845">
        <v>2</v>
      </c>
      <c r="P845" t="str">
        <f t="shared" si="63"/>
        <v>Em.2</v>
      </c>
      <c r="Q845" t="str">
        <f t="shared" si="64"/>
        <v>Em.2.2</v>
      </c>
      <c r="R845" t="s">
        <v>437</v>
      </c>
      <c r="S845" s="62">
        <v>1</v>
      </c>
      <c r="V845" s="97">
        <f t="shared" si="65"/>
        <v>1</v>
      </c>
      <c r="W845" t="s">
        <v>448</v>
      </c>
      <c r="AA845" t="s">
        <v>275</v>
      </c>
      <c r="AB845" t="s">
        <v>321</v>
      </c>
      <c r="AC845" t="s">
        <v>438</v>
      </c>
      <c r="AD845" s="7" t="s">
        <v>786</v>
      </c>
      <c r="AE845" t="s">
        <v>320</v>
      </c>
      <c r="AF845" t="s">
        <v>320</v>
      </c>
    </row>
    <row r="846" spans="1:33" ht="13.25" customHeight="1" x14ac:dyDescent="0.15">
      <c r="A846" s="7" t="s">
        <v>325</v>
      </c>
      <c r="B846" s="7" t="s">
        <v>324</v>
      </c>
      <c r="C846" s="7" t="s">
        <v>304</v>
      </c>
      <c r="D846" s="7" t="s">
        <v>305</v>
      </c>
      <c r="E846" s="7" t="s">
        <v>305</v>
      </c>
      <c r="F846" s="7" t="s">
        <v>306</v>
      </c>
      <c r="G846" s="7" t="s">
        <v>306</v>
      </c>
      <c r="H846" s="76" t="s">
        <v>825</v>
      </c>
      <c r="I846" s="5" t="str">
        <f t="shared" si="62"/>
        <v>2020-01-01</v>
      </c>
      <c r="J846" t="s">
        <v>270</v>
      </c>
      <c r="M846" t="s">
        <v>38</v>
      </c>
      <c r="N846">
        <v>5</v>
      </c>
      <c r="O846">
        <v>5</v>
      </c>
      <c r="P846" t="str">
        <f t="shared" si="63"/>
        <v>Em.5</v>
      </c>
      <c r="Q846" t="str">
        <f t="shared" si="64"/>
        <v>Em.5.5</v>
      </c>
      <c r="R846" t="s">
        <v>440</v>
      </c>
      <c r="S846" s="27">
        <v>23900000</v>
      </c>
      <c r="U846" t="s">
        <v>326</v>
      </c>
      <c r="V846" s="106">
        <f t="shared" si="65"/>
        <v>23900000</v>
      </c>
      <c r="W846" s="7" t="s">
        <v>39</v>
      </c>
      <c r="AA846" t="s">
        <v>275</v>
      </c>
      <c r="AB846" t="s">
        <v>321</v>
      </c>
      <c r="AC846" t="s">
        <v>441</v>
      </c>
      <c r="AD846" s="7" t="s">
        <v>792</v>
      </c>
      <c r="AE846" t="s">
        <v>320</v>
      </c>
      <c r="AF846" t="s">
        <v>320</v>
      </c>
      <c r="AG846" s="80"/>
    </row>
    <row r="847" spans="1:33" ht="13.25" customHeight="1" x14ac:dyDescent="0.15">
      <c r="A847" s="7" t="s">
        <v>325</v>
      </c>
      <c r="B847" s="7" t="s">
        <v>324</v>
      </c>
      <c r="C847" s="7" t="s">
        <v>304</v>
      </c>
      <c r="D847" s="7" t="s">
        <v>305</v>
      </c>
      <c r="E847" s="7" t="s">
        <v>305</v>
      </c>
      <c r="F847" s="7" t="s">
        <v>306</v>
      </c>
      <c r="G847" s="7" t="s">
        <v>306</v>
      </c>
      <c r="H847" s="76" t="s">
        <v>825</v>
      </c>
      <c r="I847" s="5" t="str">
        <f t="shared" si="62"/>
        <v>2020-01-01</v>
      </c>
      <c r="J847" t="s">
        <v>270</v>
      </c>
      <c r="M847" t="s">
        <v>221</v>
      </c>
      <c r="N847">
        <v>1</v>
      </c>
      <c r="O847">
        <v>1</v>
      </c>
      <c r="P847" t="str">
        <f t="shared" si="63"/>
        <v>WR.1</v>
      </c>
      <c r="Q847" t="str">
        <f t="shared" si="64"/>
        <v>WR.1.1</v>
      </c>
      <c r="R847" t="s">
        <v>395</v>
      </c>
      <c r="S847" s="27">
        <v>2800</v>
      </c>
      <c r="U847" t="s">
        <v>396</v>
      </c>
      <c r="V847" s="101">
        <f t="shared" si="65"/>
        <v>2800</v>
      </c>
      <c r="W847" t="s">
        <v>782</v>
      </c>
      <c r="AA847" t="s">
        <v>275</v>
      </c>
      <c r="AB847" t="s">
        <v>321</v>
      </c>
      <c r="AC847" t="s">
        <v>391</v>
      </c>
      <c r="AD847" s="7" t="s">
        <v>733</v>
      </c>
      <c r="AE847" t="s">
        <v>320</v>
      </c>
      <c r="AF847" t="s">
        <v>320</v>
      </c>
    </row>
    <row r="848" spans="1:33" ht="13.25" customHeight="1" x14ac:dyDescent="0.15">
      <c r="A848" s="7" t="s">
        <v>325</v>
      </c>
      <c r="B848" s="7" t="s">
        <v>324</v>
      </c>
      <c r="C848" s="7" t="s">
        <v>304</v>
      </c>
      <c r="D848" s="7" t="s">
        <v>305</v>
      </c>
      <c r="E848" s="7" t="s">
        <v>305</v>
      </c>
      <c r="F848" s="7" t="s">
        <v>306</v>
      </c>
      <c r="G848" s="7" t="s">
        <v>306</v>
      </c>
      <c r="H848" s="76" t="s">
        <v>825</v>
      </c>
      <c r="I848" s="5" t="str">
        <f t="shared" si="62"/>
        <v>2020-01-01</v>
      </c>
      <c r="J848" t="s">
        <v>270</v>
      </c>
      <c r="M848" t="s">
        <v>221</v>
      </c>
      <c r="N848">
        <v>1</v>
      </c>
      <c r="O848">
        <v>3</v>
      </c>
      <c r="P848" t="str">
        <f t="shared" si="63"/>
        <v>WR.1</v>
      </c>
      <c r="Q848" t="str">
        <f t="shared" si="64"/>
        <v>WR.1.3</v>
      </c>
      <c r="R848" t="s">
        <v>754</v>
      </c>
      <c r="S848" s="62">
        <v>0</v>
      </c>
      <c r="V848" s="97">
        <f t="shared" si="65"/>
        <v>0</v>
      </c>
      <c r="W848" t="s">
        <v>448</v>
      </c>
      <c r="AA848" t="s">
        <v>275</v>
      </c>
      <c r="AB848" t="s">
        <v>321</v>
      </c>
      <c r="AC848" t="s">
        <v>474</v>
      </c>
      <c r="AD848" s="7" t="s">
        <v>733</v>
      </c>
      <c r="AE848" t="s">
        <v>320</v>
      </c>
      <c r="AF848" t="s">
        <v>320</v>
      </c>
    </row>
    <row r="849" spans="1:33" ht="13.25" customHeight="1" x14ac:dyDescent="0.15">
      <c r="A849" s="7" t="s">
        <v>325</v>
      </c>
      <c r="B849" s="7" t="s">
        <v>324</v>
      </c>
      <c r="C849" s="7" t="s">
        <v>304</v>
      </c>
      <c r="D849" s="7" t="s">
        <v>305</v>
      </c>
      <c r="E849" s="7" t="s">
        <v>305</v>
      </c>
      <c r="F849" s="7" t="s">
        <v>306</v>
      </c>
      <c r="G849" s="7" t="s">
        <v>306</v>
      </c>
      <c r="H849" s="76" t="s">
        <v>825</v>
      </c>
      <c r="I849" s="5" t="str">
        <f t="shared" si="62"/>
        <v>2020-01-01</v>
      </c>
      <c r="J849" t="s">
        <v>270</v>
      </c>
      <c r="M849" t="s">
        <v>221</v>
      </c>
      <c r="N849">
        <v>2</v>
      </c>
      <c r="O849">
        <v>1</v>
      </c>
      <c r="P849" t="str">
        <f t="shared" si="63"/>
        <v>WR.2</v>
      </c>
      <c r="Q849" t="str">
        <f t="shared" si="64"/>
        <v>WR.2.1</v>
      </c>
      <c r="R849" t="s">
        <v>402</v>
      </c>
      <c r="S849" s="27">
        <v>6397</v>
      </c>
      <c r="U849" t="s">
        <v>396</v>
      </c>
      <c r="V849" s="101">
        <f t="shared" si="65"/>
        <v>6397</v>
      </c>
      <c r="W849" t="s">
        <v>782</v>
      </c>
      <c r="AA849" t="s">
        <v>275</v>
      </c>
      <c r="AB849" t="s">
        <v>321</v>
      </c>
      <c r="AC849" t="s">
        <v>399</v>
      </c>
      <c r="AD849" s="7" t="s">
        <v>733</v>
      </c>
      <c r="AE849" t="s">
        <v>320</v>
      </c>
      <c r="AF849" t="s">
        <v>320</v>
      </c>
    </row>
    <row r="850" spans="1:33" ht="13.25" customHeight="1" x14ac:dyDescent="0.15">
      <c r="A850" s="7" t="s">
        <v>325</v>
      </c>
      <c r="B850" s="7" t="s">
        <v>324</v>
      </c>
      <c r="C850" s="7" t="s">
        <v>304</v>
      </c>
      <c r="D850" s="7" t="s">
        <v>305</v>
      </c>
      <c r="E850" s="7" t="s">
        <v>305</v>
      </c>
      <c r="F850" s="7" t="s">
        <v>306</v>
      </c>
      <c r="G850" s="7" t="s">
        <v>306</v>
      </c>
      <c r="H850" s="76" t="s">
        <v>825</v>
      </c>
      <c r="I850" s="5" t="str">
        <f t="shared" si="62"/>
        <v>2020-01-01</v>
      </c>
      <c r="J850" t="s">
        <v>270</v>
      </c>
      <c r="M850" t="s">
        <v>221</v>
      </c>
      <c r="N850">
        <v>2</v>
      </c>
      <c r="O850">
        <v>3</v>
      </c>
      <c r="P850" t="str">
        <f t="shared" si="63"/>
        <v>WR.2</v>
      </c>
      <c r="Q850" t="str">
        <f t="shared" si="64"/>
        <v>WR.2.3</v>
      </c>
      <c r="R850" t="s">
        <v>753</v>
      </c>
      <c r="S850" s="62">
        <v>0</v>
      </c>
      <c r="V850" s="97">
        <f t="shared" si="65"/>
        <v>0</v>
      </c>
      <c r="W850" t="s">
        <v>448</v>
      </c>
      <c r="AA850" t="s">
        <v>275</v>
      </c>
      <c r="AB850" t="s">
        <v>321</v>
      </c>
      <c r="AC850" t="s">
        <v>472</v>
      </c>
      <c r="AD850" s="7" t="s">
        <v>733</v>
      </c>
      <c r="AE850" t="s">
        <v>320</v>
      </c>
      <c r="AF850" t="s">
        <v>320</v>
      </c>
    </row>
    <row r="851" spans="1:33" ht="13.25" customHeight="1" x14ac:dyDescent="0.15">
      <c r="A851" s="7" t="s">
        <v>325</v>
      </c>
      <c r="B851" s="7" t="s">
        <v>324</v>
      </c>
      <c r="C851" s="7" t="s">
        <v>304</v>
      </c>
      <c r="D851" s="7" t="s">
        <v>305</v>
      </c>
      <c r="E851" s="7" t="s">
        <v>305</v>
      </c>
      <c r="F851" s="7" t="s">
        <v>306</v>
      </c>
      <c r="G851" s="7" t="s">
        <v>306</v>
      </c>
      <c r="H851" s="76" t="s">
        <v>825</v>
      </c>
      <c r="I851" s="5" t="str">
        <f t="shared" si="62"/>
        <v>2020-01-01</v>
      </c>
      <c r="J851" t="s">
        <v>270</v>
      </c>
      <c r="M851" t="s">
        <v>221</v>
      </c>
      <c r="N851">
        <v>3</v>
      </c>
      <c r="O851">
        <v>1</v>
      </c>
      <c r="P851" t="str">
        <f t="shared" si="63"/>
        <v>WR.3</v>
      </c>
      <c r="Q851" t="str">
        <f t="shared" si="64"/>
        <v>WR.3.1</v>
      </c>
      <c r="R851" t="s">
        <v>757</v>
      </c>
      <c r="S851" s="27">
        <v>0</v>
      </c>
      <c r="U851" t="s">
        <v>577</v>
      </c>
      <c r="V851" s="97">
        <f t="shared" si="65"/>
        <v>0</v>
      </c>
      <c r="W851" t="str">
        <f>U851</f>
        <v>number</v>
      </c>
      <c r="AA851" t="s">
        <v>275</v>
      </c>
      <c r="AB851" t="s">
        <v>321</v>
      </c>
      <c r="AC851" t="s">
        <v>556</v>
      </c>
      <c r="AD851" s="7" t="s">
        <v>748</v>
      </c>
      <c r="AE851" t="s">
        <v>320</v>
      </c>
      <c r="AF851" t="s">
        <v>320</v>
      </c>
    </row>
    <row r="852" spans="1:33" ht="13.25" customHeight="1" x14ac:dyDescent="0.15">
      <c r="A852" s="7" t="s">
        <v>325</v>
      </c>
      <c r="B852" s="7" t="s">
        <v>324</v>
      </c>
      <c r="C852" s="7" t="s">
        <v>304</v>
      </c>
      <c r="D852" s="7" t="s">
        <v>305</v>
      </c>
      <c r="E852" s="7" t="s">
        <v>305</v>
      </c>
      <c r="F852" s="7" t="s">
        <v>306</v>
      </c>
      <c r="G852" s="7" t="s">
        <v>306</v>
      </c>
      <c r="H852" s="76" t="s">
        <v>825</v>
      </c>
      <c r="I852" s="5" t="str">
        <f t="shared" si="62"/>
        <v>2020-01-01</v>
      </c>
      <c r="J852" t="s">
        <v>270</v>
      </c>
      <c r="M852" t="s">
        <v>221</v>
      </c>
      <c r="N852">
        <v>3</v>
      </c>
      <c r="O852">
        <v>2</v>
      </c>
      <c r="P852" t="str">
        <f t="shared" si="63"/>
        <v>WR.3</v>
      </c>
      <c r="Q852" t="str">
        <f t="shared" si="64"/>
        <v>WR.3.2</v>
      </c>
      <c r="R852" t="s">
        <v>758</v>
      </c>
      <c r="S852" s="61"/>
      <c r="AA852" t="s">
        <v>275</v>
      </c>
      <c r="AB852" t="s">
        <v>321</v>
      </c>
      <c r="AC852" t="s">
        <v>558</v>
      </c>
      <c r="AD852" s="7" t="s">
        <v>742</v>
      </c>
      <c r="AE852" t="s">
        <v>320</v>
      </c>
      <c r="AF852" t="s">
        <v>320</v>
      </c>
      <c r="AG852" s="61" t="s">
        <v>580</v>
      </c>
    </row>
  </sheetData>
  <autoFilter ref="A1:AG852" xr:uid="{B29E919C-F32A-774C-AF7E-EB786C7B3C8E}">
    <sortState xmlns:xlrd2="http://schemas.microsoft.com/office/spreadsheetml/2017/richdata2" ref="A2:AG852">
      <sortCondition ref="J2:J852"/>
      <sortCondition ref="A2:A852"/>
      <sortCondition ref="Q2:Q852"/>
      <sortCondition ref="H2:H852"/>
      <sortCondition ref="R2:R852"/>
    </sortState>
  </autoFilter>
  <sortState xmlns:xlrd2="http://schemas.microsoft.com/office/spreadsheetml/2017/richdata2" ref="A2:AG852">
    <sortCondition ref="AG2:AG852"/>
  </sortState>
  <hyperlinks>
    <hyperlink ref="X683" r:id="rId1" xr:uid="{4FE8B446-114D-0D4B-B5D4-8B0BD42D467A}"/>
    <hyperlink ref="X410" r:id="rId2" xr:uid="{ED790BE3-8959-FC41-86E0-EC7168FD7A6C}"/>
    <hyperlink ref="X180" r:id="rId3" xr:uid="{FFE43DB3-B447-8649-B76F-6D91C13D5BF2}"/>
    <hyperlink ref="X634" r:id="rId4" xr:uid="{6DADE580-5182-9647-8161-664C1A8630E7}"/>
    <hyperlink ref="Z630" r:id="rId5" xr:uid="{4D71103D-8E3E-8344-84C0-6E01F9B2E1B6}"/>
  </hyperlinks>
  <pageMargins left="0.7" right="0.7" top="0.75" bottom="0.75" header="0.3" footer="0.3"/>
  <pageSetup scale="31" fitToWidth="2" fitToHeight="7" orientation="landscape"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D1999-F616-0A43-A2E4-A830D5B64A34}">
  <dimension ref="A1:K250"/>
  <sheetViews>
    <sheetView zoomScale="150" zoomScaleNormal="150" workbookViewId="0"/>
  </sheetViews>
  <sheetFormatPr baseColWidth="10" defaultRowHeight="13" x14ac:dyDescent="0.15"/>
  <cols>
    <col min="1" max="1" width="43.1640625" bestFit="1" customWidth="1"/>
    <col min="2" max="3" width="7" bestFit="1" customWidth="1"/>
    <col min="4" max="4" width="11.1640625" bestFit="1" customWidth="1"/>
    <col min="5" max="5" width="13.5" bestFit="1" customWidth="1"/>
    <col min="6" max="6" width="8.1640625" bestFit="1" customWidth="1"/>
    <col min="7" max="7" width="27.1640625" bestFit="1" customWidth="1"/>
    <col min="8" max="8" width="16" bestFit="1" customWidth="1"/>
    <col min="9" max="9" width="10.33203125" bestFit="1" customWidth="1"/>
    <col min="10" max="10" width="13.6640625" bestFit="1" customWidth="1"/>
    <col min="11" max="11" width="20.5" bestFit="1" customWidth="1"/>
  </cols>
  <sheetData>
    <row r="1" spans="1:11" x14ac:dyDescent="0.15">
      <c r="A1" t="s">
        <v>859</v>
      </c>
      <c r="B1" t="s">
        <v>860</v>
      </c>
      <c r="C1" t="s">
        <v>861</v>
      </c>
      <c r="D1" t="s">
        <v>862</v>
      </c>
      <c r="E1" t="s">
        <v>863</v>
      </c>
      <c r="F1" t="s">
        <v>864</v>
      </c>
      <c r="G1" t="s">
        <v>865</v>
      </c>
      <c r="H1" t="s">
        <v>866</v>
      </c>
      <c r="I1" t="s">
        <v>867</v>
      </c>
      <c r="J1" t="s">
        <v>868</v>
      </c>
      <c r="K1" t="s">
        <v>869</v>
      </c>
    </row>
    <row r="2" spans="1:11" x14ac:dyDescent="0.15">
      <c r="A2" t="s">
        <v>870</v>
      </c>
      <c r="B2" t="s">
        <v>871</v>
      </c>
      <c r="C2" t="s">
        <v>872</v>
      </c>
      <c r="D2">
        <v>4</v>
      </c>
      <c r="E2" t="s">
        <v>873</v>
      </c>
      <c r="F2" t="s">
        <v>76</v>
      </c>
      <c r="G2" t="s">
        <v>874</v>
      </c>
      <c r="I2">
        <v>142</v>
      </c>
      <c r="J2">
        <v>34</v>
      </c>
    </row>
    <row r="3" spans="1:11" x14ac:dyDescent="0.15">
      <c r="A3" t="s">
        <v>875</v>
      </c>
      <c r="B3" t="s">
        <v>876</v>
      </c>
      <c r="C3" t="s">
        <v>877</v>
      </c>
      <c r="D3">
        <v>248</v>
      </c>
      <c r="E3" t="s">
        <v>878</v>
      </c>
      <c r="F3" t="s">
        <v>879</v>
      </c>
      <c r="G3" t="s">
        <v>880</v>
      </c>
      <c r="I3">
        <v>150</v>
      </c>
      <c r="J3">
        <v>154</v>
      </c>
    </row>
    <row r="4" spans="1:11" x14ac:dyDescent="0.15">
      <c r="A4" t="s">
        <v>881</v>
      </c>
      <c r="B4" t="s">
        <v>882</v>
      </c>
      <c r="C4" t="s">
        <v>883</v>
      </c>
      <c r="D4">
        <v>8</v>
      </c>
      <c r="E4" t="s">
        <v>884</v>
      </c>
      <c r="F4" t="s">
        <v>879</v>
      </c>
      <c r="G4" t="s">
        <v>885</v>
      </c>
      <c r="I4">
        <v>150</v>
      </c>
      <c r="J4">
        <v>39</v>
      </c>
    </row>
    <row r="5" spans="1:11" x14ac:dyDescent="0.15">
      <c r="A5" t="s">
        <v>886</v>
      </c>
      <c r="B5" t="s">
        <v>887</v>
      </c>
      <c r="C5" t="s">
        <v>888</v>
      </c>
      <c r="D5">
        <v>12</v>
      </c>
      <c r="E5" t="s">
        <v>889</v>
      </c>
      <c r="F5" t="s">
        <v>890</v>
      </c>
      <c r="G5" t="s">
        <v>891</v>
      </c>
      <c r="I5">
        <v>2</v>
      </c>
      <c r="J5">
        <v>15</v>
      </c>
    </row>
    <row r="6" spans="1:11" x14ac:dyDescent="0.15">
      <c r="A6" t="s">
        <v>892</v>
      </c>
      <c r="B6" t="s">
        <v>893</v>
      </c>
      <c r="C6" t="s">
        <v>894</v>
      </c>
      <c r="D6">
        <v>16</v>
      </c>
      <c r="E6" t="s">
        <v>895</v>
      </c>
      <c r="F6" t="s">
        <v>896</v>
      </c>
      <c r="G6" t="s">
        <v>897</v>
      </c>
      <c r="I6">
        <v>9</v>
      </c>
      <c r="J6">
        <v>61</v>
      </c>
    </row>
    <row r="7" spans="1:11" x14ac:dyDescent="0.15">
      <c r="A7" t="s">
        <v>898</v>
      </c>
      <c r="B7" t="s">
        <v>899</v>
      </c>
      <c r="C7" t="s">
        <v>900</v>
      </c>
      <c r="D7">
        <v>20</v>
      </c>
      <c r="E7" t="s">
        <v>901</v>
      </c>
      <c r="F7" t="s">
        <v>879</v>
      </c>
      <c r="G7" t="s">
        <v>885</v>
      </c>
      <c r="I7">
        <v>150</v>
      </c>
      <c r="J7">
        <v>39</v>
      </c>
    </row>
    <row r="8" spans="1:11" x14ac:dyDescent="0.15">
      <c r="A8" t="s">
        <v>902</v>
      </c>
      <c r="B8" t="s">
        <v>903</v>
      </c>
      <c r="C8" t="s">
        <v>904</v>
      </c>
      <c r="D8">
        <v>24</v>
      </c>
      <c r="E8" t="s">
        <v>905</v>
      </c>
      <c r="F8" t="s">
        <v>890</v>
      </c>
      <c r="G8" t="s">
        <v>906</v>
      </c>
      <c r="H8" t="s">
        <v>907</v>
      </c>
      <c r="I8">
        <v>2</v>
      </c>
      <c r="J8">
        <v>202</v>
      </c>
      <c r="K8">
        <v>17</v>
      </c>
    </row>
    <row r="9" spans="1:11" x14ac:dyDescent="0.15">
      <c r="A9" t="s">
        <v>908</v>
      </c>
      <c r="B9" t="s">
        <v>909</v>
      </c>
      <c r="C9" t="s">
        <v>910</v>
      </c>
      <c r="D9">
        <v>660</v>
      </c>
      <c r="E9" t="s">
        <v>911</v>
      </c>
      <c r="F9" t="s">
        <v>912</v>
      </c>
      <c r="G9" t="s">
        <v>913</v>
      </c>
      <c r="H9" t="s">
        <v>914</v>
      </c>
      <c r="I9">
        <v>19</v>
      </c>
      <c r="J9">
        <v>419</v>
      </c>
      <c r="K9">
        <v>29</v>
      </c>
    </row>
    <row r="10" spans="1:11" x14ac:dyDescent="0.15">
      <c r="A10" t="s">
        <v>915</v>
      </c>
      <c r="B10" t="s">
        <v>916</v>
      </c>
      <c r="C10" t="s">
        <v>917</v>
      </c>
      <c r="D10">
        <v>10</v>
      </c>
      <c r="E10" t="s">
        <v>918</v>
      </c>
    </row>
    <row r="11" spans="1:11" x14ac:dyDescent="0.15">
      <c r="A11" t="s">
        <v>919</v>
      </c>
      <c r="B11" t="s">
        <v>920</v>
      </c>
      <c r="C11" t="s">
        <v>921</v>
      </c>
      <c r="D11">
        <v>28</v>
      </c>
      <c r="E11" t="s">
        <v>922</v>
      </c>
      <c r="F11" t="s">
        <v>912</v>
      </c>
      <c r="G11" t="s">
        <v>913</v>
      </c>
      <c r="H11" t="s">
        <v>914</v>
      </c>
      <c r="I11">
        <v>19</v>
      </c>
      <c r="J11">
        <v>419</v>
      </c>
      <c r="K11">
        <v>29</v>
      </c>
    </row>
    <row r="12" spans="1:11" x14ac:dyDescent="0.15">
      <c r="A12" t="s">
        <v>923</v>
      </c>
      <c r="B12" t="s">
        <v>924</v>
      </c>
      <c r="C12" t="s">
        <v>925</v>
      </c>
      <c r="D12">
        <v>32</v>
      </c>
      <c r="E12" t="s">
        <v>926</v>
      </c>
      <c r="F12" t="s">
        <v>912</v>
      </c>
      <c r="G12" t="s">
        <v>913</v>
      </c>
      <c r="H12" t="s">
        <v>927</v>
      </c>
      <c r="I12">
        <v>19</v>
      </c>
      <c r="J12">
        <v>419</v>
      </c>
      <c r="K12">
        <v>5</v>
      </c>
    </row>
    <row r="13" spans="1:11" x14ac:dyDescent="0.15">
      <c r="A13" t="s">
        <v>928</v>
      </c>
      <c r="B13" t="s">
        <v>929</v>
      </c>
      <c r="C13" t="s">
        <v>930</v>
      </c>
      <c r="D13">
        <v>51</v>
      </c>
      <c r="E13" t="s">
        <v>931</v>
      </c>
      <c r="F13" t="s">
        <v>76</v>
      </c>
      <c r="G13" t="s">
        <v>932</v>
      </c>
      <c r="I13">
        <v>142</v>
      </c>
      <c r="J13">
        <v>145</v>
      </c>
    </row>
    <row r="14" spans="1:11" x14ac:dyDescent="0.15">
      <c r="A14" t="s">
        <v>933</v>
      </c>
      <c r="B14" t="s">
        <v>934</v>
      </c>
      <c r="C14" t="s">
        <v>935</v>
      </c>
      <c r="D14">
        <v>533</v>
      </c>
      <c r="E14" t="s">
        <v>936</v>
      </c>
      <c r="F14" t="s">
        <v>912</v>
      </c>
      <c r="G14" t="s">
        <v>913</v>
      </c>
      <c r="H14" t="s">
        <v>914</v>
      </c>
      <c r="I14">
        <v>19</v>
      </c>
      <c r="J14">
        <v>419</v>
      </c>
      <c r="K14">
        <v>29</v>
      </c>
    </row>
    <row r="15" spans="1:11" x14ac:dyDescent="0.15">
      <c r="A15" t="s">
        <v>937</v>
      </c>
      <c r="B15" t="s">
        <v>823</v>
      </c>
      <c r="C15" t="s">
        <v>938</v>
      </c>
      <c r="D15">
        <v>36</v>
      </c>
      <c r="E15" t="s">
        <v>939</v>
      </c>
      <c r="F15" t="s">
        <v>896</v>
      </c>
      <c r="G15" t="s">
        <v>940</v>
      </c>
      <c r="I15">
        <v>9</v>
      </c>
      <c r="J15">
        <v>53</v>
      </c>
    </row>
    <row r="16" spans="1:11" x14ac:dyDescent="0.15">
      <c r="A16" t="s">
        <v>941</v>
      </c>
      <c r="B16" t="s">
        <v>942</v>
      </c>
      <c r="C16" t="s">
        <v>943</v>
      </c>
      <c r="D16">
        <v>40</v>
      </c>
      <c r="E16" t="s">
        <v>944</v>
      </c>
      <c r="F16" t="s">
        <v>879</v>
      </c>
      <c r="G16" t="s">
        <v>945</v>
      </c>
      <c r="I16">
        <v>150</v>
      </c>
      <c r="J16">
        <v>155</v>
      </c>
    </row>
    <row r="17" spans="1:11" x14ac:dyDescent="0.15">
      <c r="A17" t="s">
        <v>946</v>
      </c>
      <c r="B17" t="s">
        <v>947</v>
      </c>
      <c r="C17" t="s">
        <v>948</v>
      </c>
      <c r="D17">
        <v>31</v>
      </c>
      <c r="E17" t="s">
        <v>949</v>
      </c>
      <c r="F17" t="s">
        <v>76</v>
      </c>
      <c r="G17" t="s">
        <v>932</v>
      </c>
      <c r="I17">
        <v>142</v>
      </c>
      <c r="J17">
        <v>145</v>
      </c>
    </row>
    <row r="18" spans="1:11" x14ac:dyDescent="0.15">
      <c r="A18" t="s">
        <v>950</v>
      </c>
      <c r="B18" t="s">
        <v>951</v>
      </c>
      <c r="C18" t="s">
        <v>952</v>
      </c>
      <c r="D18">
        <v>44</v>
      </c>
      <c r="E18" t="s">
        <v>953</v>
      </c>
      <c r="F18" t="s">
        <v>912</v>
      </c>
      <c r="G18" t="s">
        <v>913</v>
      </c>
      <c r="H18" t="s">
        <v>914</v>
      </c>
      <c r="I18">
        <v>19</v>
      </c>
      <c r="J18">
        <v>419</v>
      </c>
      <c r="K18">
        <v>29</v>
      </c>
    </row>
    <row r="19" spans="1:11" x14ac:dyDescent="0.15">
      <c r="A19" t="s">
        <v>954</v>
      </c>
      <c r="B19" t="s">
        <v>955</v>
      </c>
      <c r="C19" t="s">
        <v>956</v>
      </c>
      <c r="D19">
        <v>48</v>
      </c>
      <c r="E19" t="s">
        <v>957</v>
      </c>
      <c r="F19" t="s">
        <v>76</v>
      </c>
      <c r="G19" t="s">
        <v>932</v>
      </c>
      <c r="I19">
        <v>142</v>
      </c>
      <c r="J19">
        <v>145</v>
      </c>
    </row>
    <row r="20" spans="1:11" x14ac:dyDescent="0.15">
      <c r="A20" t="s">
        <v>958</v>
      </c>
      <c r="B20" t="s">
        <v>959</v>
      </c>
      <c r="C20" t="s">
        <v>960</v>
      </c>
      <c r="D20">
        <v>50</v>
      </c>
      <c r="E20" t="s">
        <v>961</v>
      </c>
      <c r="F20" t="s">
        <v>76</v>
      </c>
      <c r="G20" t="s">
        <v>874</v>
      </c>
      <c r="I20">
        <v>142</v>
      </c>
      <c r="J20">
        <v>34</v>
      </c>
    </row>
    <row r="21" spans="1:11" x14ac:dyDescent="0.15">
      <c r="A21" t="s">
        <v>962</v>
      </c>
      <c r="B21" t="s">
        <v>963</v>
      </c>
      <c r="C21" t="s">
        <v>964</v>
      </c>
      <c r="D21">
        <v>52</v>
      </c>
      <c r="E21" t="s">
        <v>965</v>
      </c>
      <c r="F21" t="s">
        <v>912</v>
      </c>
      <c r="G21" t="s">
        <v>913</v>
      </c>
      <c r="H21" t="s">
        <v>914</v>
      </c>
      <c r="I21">
        <v>19</v>
      </c>
      <c r="J21">
        <v>419</v>
      </c>
      <c r="K21">
        <v>29</v>
      </c>
    </row>
    <row r="22" spans="1:11" x14ac:dyDescent="0.15">
      <c r="A22" t="s">
        <v>966</v>
      </c>
      <c r="B22" t="s">
        <v>967</v>
      </c>
      <c r="C22" t="s">
        <v>968</v>
      </c>
      <c r="D22">
        <v>112</v>
      </c>
      <c r="E22" t="s">
        <v>969</v>
      </c>
      <c r="F22" t="s">
        <v>879</v>
      </c>
      <c r="G22" t="s">
        <v>970</v>
      </c>
      <c r="I22">
        <v>150</v>
      </c>
      <c r="J22">
        <v>151</v>
      </c>
    </row>
    <row r="23" spans="1:11" x14ac:dyDescent="0.15">
      <c r="A23" t="s">
        <v>971</v>
      </c>
      <c r="B23" t="s">
        <v>972</v>
      </c>
      <c r="C23" t="s">
        <v>973</v>
      </c>
      <c r="D23">
        <v>56</v>
      </c>
      <c r="E23" t="s">
        <v>974</v>
      </c>
      <c r="F23" t="s">
        <v>879</v>
      </c>
      <c r="G23" t="s">
        <v>945</v>
      </c>
      <c r="I23">
        <v>150</v>
      </c>
      <c r="J23">
        <v>155</v>
      </c>
    </row>
    <row r="24" spans="1:11" x14ac:dyDescent="0.15">
      <c r="A24" t="s">
        <v>975</v>
      </c>
      <c r="B24" t="s">
        <v>976</v>
      </c>
      <c r="C24" t="s">
        <v>977</v>
      </c>
      <c r="D24">
        <v>84</v>
      </c>
      <c r="E24" t="s">
        <v>978</v>
      </c>
      <c r="F24" t="s">
        <v>912</v>
      </c>
      <c r="G24" t="s">
        <v>913</v>
      </c>
      <c r="H24" t="s">
        <v>979</v>
      </c>
      <c r="I24">
        <v>19</v>
      </c>
      <c r="J24">
        <v>419</v>
      </c>
      <c r="K24">
        <v>13</v>
      </c>
    </row>
    <row r="25" spans="1:11" x14ac:dyDescent="0.15">
      <c r="A25" t="s">
        <v>980</v>
      </c>
      <c r="B25" t="s">
        <v>981</v>
      </c>
      <c r="C25" t="s">
        <v>982</v>
      </c>
      <c r="D25">
        <v>204</v>
      </c>
      <c r="E25" t="s">
        <v>983</v>
      </c>
      <c r="F25" t="s">
        <v>890</v>
      </c>
      <c r="G25" t="s">
        <v>906</v>
      </c>
      <c r="H25" t="s">
        <v>984</v>
      </c>
      <c r="I25">
        <v>2</v>
      </c>
      <c r="J25">
        <v>202</v>
      </c>
      <c r="K25">
        <v>11</v>
      </c>
    </row>
    <row r="26" spans="1:11" x14ac:dyDescent="0.15">
      <c r="A26" t="s">
        <v>985</v>
      </c>
      <c r="B26" t="s">
        <v>986</v>
      </c>
      <c r="C26" t="s">
        <v>987</v>
      </c>
      <c r="D26">
        <v>60</v>
      </c>
      <c r="E26" t="s">
        <v>988</v>
      </c>
      <c r="F26" t="s">
        <v>912</v>
      </c>
      <c r="G26" t="s">
        <v>989</v>
      </c>
      <c r="I26">
        <v>19</v>
      </c>
      <c r="J26">
        <v>21</v>
      </c>
    </row>
    <row r="27" spans="1:11" x14ac:dyDescent="0.15">
      <c r="A27" t="s">
        <v>990</v>
      </c>
      <c r="B27" t="s">
        <v>991</v>
      </c>
      <c r="C27" t="s">
        <v>992</v>
      </c>
      <c r="D27">
        <v>64</v>
      </c>
      <c r="E27" t="s">
        <v>993</v>
      </c>
      <c r="F27" t="s">
        <v>76</v>
      </c>
      <c r="G27" t="s">
        <v>874</v>
      </c>
      <c r="I27">
        <v>142</v>
      </c>
      <c r="J27">
        <v>34</v>
      </c>
    </row>
    <row r="28" spans="1:11" x14ac:dyDescent="0.15">
      <c r="A28" t="s">
        <v>994</v>
      </c>
      <c r="B28" t="s">
        <v>995</v>
      </c>
      <c r="C28" t="s">
        <v>996</v>
      </c>
      <c r="D28">
        <v>68</v>
      </c>
      <c r="E28" t="s">
        <v>997</v>
      </c>
      <c r="F28" t="s">
        <v>912</v>
      </c>
      <c r="G28" t="s">
        <v>913</v>
      </c>
      <c r="H28" t="s">
        <v>927</v>
      </c>
      <c r="I28">
        <v>19</v>
      </c>
      <c r="J28">
        <v>419</v>
      </c>
      <c r="K28">
        <v>5</v>
      </c>
    </row>
    <row r="29" spans="1:11" x14ac:dyDescent="0.15">
      <c r="A29" t="s">
        <v>998</v>
      </c>
      <c r="B29" t="s">
        <v>999</v>
      </c>
      <c r="C29" t="s">
        <v>1000</v>
      </c>
      <c r="D29">
        <v>535</v>
      </c>
      <c r="E29" t="s">
        <v>1001</v>
      </c>
      <c r="F29" t="s">
        <v>912</v>
      </c>
      <c r="G29" t="s">
        <v>913</v>
      </c>
      <c r="H29" t="s">
        <v>914</v>
      </c>
      <c r="I29">
        <v>19</v>
      </c>
      <c r="J29">
        <v>419</v>
      </c>
      <c r="K29">
        <v>29</v>
      </c>
    </row>
    <row r="30" spans="1:11" x14ac:dyDescent="0.15">
      <c r="A30" t="s">
        <v>1002</v>
      </c>
      <c r="B30" t="s">
        <v>1003</v>
      </c>
      <c r="C30" t="s">
        <v>1004</v>
      </c>
      <c r="D30">
        <v>70</v>
      </c>
      <c r="E30" t="s">
        <v>1005</v>
      </c>
      <c r="F30" t="s">
        <v>879</v>
      </c>
      <c r="G30" t="s">
        <v>885</v>
      </c>
      <c r="I30">
        <v>150</v>
      </c>
      <c r="J30">
        <v>39</v>
      </c>
    </row>
    <row r="31" spans="1:11" x14ac:dyDescent="0.15">
      <c r="A31" t="s">
        <v>1006</v>
      </c>
      <c r="B31" t="s">
        <v>1007</v>
      </c>
      <c r="C31" t="s">
        <v>1008</v>
      </c>
      <c r="D31">
        <v>72</v>
      </c>
      <c r="E31" t="s">
        <v>1009</v>
      </c>
      <c r="F31" t="s">
        <v>890</v>
      </c>
      <c r="G31" t="s">
        <v>906</v>
      </c>
      <c r="H31" t="s">
        <v>1010</v>
      </c>
      <c r="I31">
        <v>2</v>
      </c>
      <c r="J31">
        <v>202</v>
      </c>
      <c r="K31">
        <v>18</v>
      </c>
    </row>
    <row r="32" spans="1:11" x14ac:dyDescent="0.15">
      <c r="A32" t="s">
        <v>1011</v>
      </c>
      <c r="B32" t="s">
        <v>1012</v>
      </c>
      <c r="C32" t="s">
        <v>1013</v>
      </c>
      <c r="D32">
        <v>74</v>
      </c>
      <c r="E32" t="s">
        <v>1014</v>
      </c>
      <c r="F32" t="s">
        <v>912</v>
      </c>
      <c r="G32" t="s">
        <v>913</v>
      </c>
      <c r="H32" t="s">
        <v>927</v>
      </c>
      <c r="I32">
        <v>19</v>
      </c>
      <c r="J32">
        <v>419</v>
      </c>
      <c r="K32">
        <v>5</v>
      </c>
    </row>
    <row r="33" spans="1:11" x14ac:dyDescent="0.15">
      <c r="A33" t="s">
        <v>1015</v>
      </c>
      <c r="B33" t="s">
        <v>826</v>
      </c>
      <c r="C33" t="s">
        <v>1016</v>
      </c>
      <c r="D33">
        <v>76</v>
      </c>
      <c r="E33" t="s">
        <v>1017</v>
      </c>
      <c r="F33" t="s">
        <v>912</v>
      </c>
      <c r="G33" t="s">
        <v>913</v>
      </c>
      <c r="H33" t="s">
        <v>927</v>
      </c>
      <c r="I33">
        <v>19</v>
      </c>
      <c r="J33">
        <v>419</v>
      </c>
      <c r="K33">
        <v>5</v>
      </c>
    </row>
    <row r="34" spans="1:11" x14ac:dyDescent="0.15">
      <c r="A34" t="s">
        <v>1018</v>
      </c>
      <c r="B34" t="s">
        <v>1019</v>
      </c>
      <c r="C34" t="s">
        <v>1020</v>
      </c>
      <c r="D34">
        <v>86</v>
      </c>
      <c r="E34" t="s">
        <v>1021</v>
      </c>
      <c r="F34" t="s">
        <v>890</v>
      </c>
      <c r="G34" t="s">
        <v>906</v>
      </c>
      <c r="H34" t="s">
        <v>1022</v>
      </c>
      <c r="I34">
        <v>2</v>
      </c>
      <c r="J34">
        <v>202</v>
      </c>
      <c r="K34">
        <v>14</v>
      </c>
    </row>
    <row r="35" spans="1:11" x14ac:dyDescent="0.15">
      <c r="A35" t="s">
        <v>1023</v>
      </c>
      <c r="B35" t="s">
        <v>1024</v>
      </c>
      <c r="C35" t="s">
        <v>1025</v>
      </c>
      <c r="D35">
        <v>96</v>
      </c>
      <c r="E35" t="s">
        <v>1026</v>
      </c>
      <c r="F35" t="s">
        <v>76</v>
      </c>
      <c r="G35" t="s">
        <v>1027</v>
      </c>
      <c r="I35">
        <v>142</v>
      </c>
      <c r="J35">
        <v>35</v>
      </c>
    </row>
    <row r="36" spans="1:11" x14ac:dyDescent="0.15">
      <c r="A36" t="s">
        <v>1028</v>
      </c>
      <c r="B36" t="s">
        <v>1029</v>
      </c>
      <c r="C36" t="s">
        <v>1030</v>
      </c>
      <c r="D36">
        <v>100</v>
      </c>
      <c r="E36" t="s">
        <v>1031</v>
      </c>
      <c r="F36" t="s">
        <v>879</v>
      </c>
      <c r="G36" t="s">
        <v>970</v>
      </c>
      <c r="I36">
        <v>150</v>
      </c>
      <c r="J36">
        <v>151</v>
      </c>
    </row>
    <row r="37" spans="1:11" x14ac:dyDescent="0.15">
      <c r="A37" t="s">
        <v>1032</v>
      </c>
      <c r="B37" t="s">
        <v>1033</v>
      </c>
      <c r="C37" t="s">
        <v>1034</v>
      </c>
      <c r="D37">
        <v>854</v>
      </c>
      <c r="E37" t="s">
        <v>1035</v>
      </c>
      <c r="F37" t="s">
        <v>890</v>
      </c>
      <c r="G37" t="s">
        <v>906</v>
      </c>
      <c r="H37" t="s">
        <v>984</v>
      </c>
      <c r="I37">
        <v>2</v>
      </c>
      <c r="J37">
        <v>202</v>
      </c>
      <c r="K37">
        <v>11</v>
      </c>
    </row>
    <row r="38" spans="1:11" x14ac:dyDescent="0.15">
      <c r="A38" t="s">
        <v>1036</v>
      </c>
      <c r="B38" t="s">
        <v>1037</v>
      </c>
      <c r="C38" t="s">
        <v>1038</v>
      </c>
      <c r="D38">
        <v>108</v>
      </c>
      <c r="E38" t="s">
        <v>1039</v>
      </c>
      <c r="F38" t="s">
        <v>890</v>
      </c>
      <c r="G38" t="s">
        <v>906</v>
      </c>
      <c r="H38" t="s">
        <v>1022</v>
      </c>
      <c r="I38">
        <v>2</v>
      </c>
      <c r="J38">
        <v>202</v>
      </c>
      <c r="K38">
        <v>14</v>
      </c>
    </row>
    <row r="39" spans="1:11" x14ac:dyDescent="0.15">
      <c r="A39" t="s">
        <v>1040</v>
      </c>
      <c r="B39" t="s">
        <v>1041</v>
      </c>
      <c r="C39" t="s">
        <v>1042</v>
      </c>
      <c r="D39">
        <v>132</v>
      </c>
      <c r="E39" t="s">
        <v>1043</v>
      </c>
      <c r="F39" t="s">
        <v>890</v>
      </c>
      <c r="G39" t="s">
        <v>906</v>
      </c>
      <c r="H39" t="s">
        <v>984</v>
      </c>
      <c r="I39">
        <v>2</v>
      </c>
      <c r="J39">
        <v>202</v>
      </c>
      <c r="K39">
        <v>11</v>
      </c>
    </row>
    <row r="40" spans="1:11" x14ac:dyDescent="0.15">
      <c r="A40" t="s">
        <v>1044</v>
      </c>
      <c r="B40" t="s">
        <v>1045</v>
      </c>
      <c r="C40" t="s">
        <v>1046</v>
      </c>
      <c r="D40">
        <v>116</v>
      </c>
      <c r="E40" t="s">
        <v>1047</v>
      </c>
      <c r="F40" t="s">
        <v>76</v>
      </c>
      <c r="G40" t="s">
        <v>1027</v>
      </c>
      <c r="I40">
        <v>142</v>
      </c>
      <c r="J40">
        <v>35</v>
      </c>
    </row>
    <row r="41" spans="1:11" x14ac:dyDescent="0.15">
      <c r="A41" t="s">
        <v>1048</v>
      </c>
      <c r="B41" t="s">
        <v>1049</v>
      </c>
      <c r="C41" t="s">
        <v>1050</v>
      </c>
      <c r="D41">
        <v>120</v>
      </c>
      <c r="E41" t="s">
        <v>1051</v>
      </c>
      <c r="F41" t="s">
        <v>890</v>
      </c>
      <c r="G41" t="s">
        <v>906</v>
      </c>
      <c r="H41" t="s">
        <v>907</v>
      </c>
      <c r="I41">
        <v>2</v>
      </c>
      <c r="J41">
        <v>202</v>
      </c>
      <c r="K41">
        <v>17</v>
      </c>
    </row>
    <row r="42" spans="1:11" x14ac:dyDescent="0.15">
      <c r="A42" t="s">
        <v>1052</v>
      </c>
      <c r="B42" t="s">
        <v>1053</v>
      </c>
      <c r="C42" t="s">
        <v>1054</v>
      </c>
      <c r="D42">
        <v>124</v>
      </c>
      <c r="E42" t="s">
        <v>1055</v>
      </c>
      <c r="F42" t="s">
        <v>912</v>
      </c>
      <c r="G42" t="s">
        <v>989</v>
      </c>
      <c r="I42">
        <v>19</v>
      </c>
      <c r="J42">
        <v>21</v>
      </c>
    </row>
    <row r="43" spans="1:11" x14ac:dyDescent="0.15">
      <c r="A43" t="s">
        <v>1056</v>
      </c>
      <c r="B43" t="s">
        <v>1057</v>
      </c>
      <c r="C43" t="s">
        <v>1058</v>
      </c>
      <c r="D43">
        <v>136</v>
      </c>
      <c r="E43" t="s">
        <v>1059</v>
      </c>
      <c r="F43" t="s">
        <v>912</v>
      </c>
      <c r="G43" t="s">
        <v>913</v>
      </c>
      <c r="H43" t="s">
        <v>914</v>
      </c>
      <c r="I43">
        <v>19</v>
      </c>
      <c r="J43">
        <v>419</v>
      </c>
      <c r="K43">
        <v>29</v>
      </c>
    </row>
    <row r="44" spans="1:11" x14ac:dyDescent="0.15">
      <c r="A44" t="s">
        <v>1060</v>
      </c>
      <c r="B44" t="s">
        <v>1061</v>
      </c>
      <c r="C44" t="s">
        <v>1062</v>
      </c>
      <c r="D44">
        <v>140</v>
      </c>
      <c r="E44" t="s">
        <v>1063</v>
      </c>
      <c r="F44" t="s">
        <v>890</v>
      </c>
      <c r="G44" t="s">
        <v>906</v>
      </c>
      <c r="H44" t="s">
        <v>907</v>
      </c>
      <c r="I44">
        <v>2</v>
      </c>
      <c r="J44">
        <v>202</v>
      </c>
      <c r="K44">
        <v>17</v>
      </c>
    </row>
    <row r="45" spans="1:11" x14ac:dyDescent="0.15">
      <c r="A45" t="s">
        <v>1064</v>
      </c>
      <c r="B45" t="s">
        <v>1065</v>
      </c>
      <c r="C45" t="s">
        <v>1066</v>
      </c>
      <c r="D45">
        <v>148</v>
      </c>
      <c r="E45" t="s">
        <v>1067</v>
      </c>
      <c r="F45" t="s">
        <v>890</v>
      </c>
      <c r="G45" t="s">
        <v>906</v>
      </c>
      <c r="H45" t="s">
        <v>907</v>
      </c>
      <c r="I45">
        <v>2</v>
      </c>
      <c r="J45">
        <v>202</v>
      </c>
      <c r="K45">
        <v>17</v>
      </c>
    </row>
    <row r="46" spans="1:11" x14ac:dyDescent="0.15">
      <c r="A46" t="s">
        <v>1068</v>
      </c>
      <c r="B46" t="s">
        <v>1069</v>
      </c>
      <c r="C46" t="s">
        <v>1070</v>
      </c>
      <c r="D46">
        <v>152</v>
      </c>
      <c r="E46" t="s">
        <v>1071</v>
      </c>
      <c r="F46" t="s">
        <v>912</v>
      </c>
      <c r="G46" t="s">
        <v>913</v>
      </c>
      <c r="H46" t="s">
        <v>927</v>
      </c>
      <c r="I46">
        <v>19</v>
      </c>
      <c r="J46">
        <v>419</v>
      </c>
      <c r="K46">
        <v>5</v>
      </c>
    </row>
    <row r="47" spans="1:11" x14ac:dyDescent="0.15">
      <c r="A47" t="s">
        <v>1072</v>
      </c>
      <c r="B47" t="s">
        <v>1073</v>
      </c>
      <c r="C47" t="s">
        <v>1074</v>
      </c>
      <c r="D47">
        <v>156</v>
      </c>
      <c r="E47" t="s">
        <v>1075</v>
      </c>
      <c r="F47" t="s">
        <v>76</v>
      </c>
      <c r="G47" t="s">
        <v>1076</v>
      </c>
      <c r="I47">
        <v>142</v>
      </c>
      <c r="J47">
        <v>30</v>
      </c>
    </row>
    <row r="48" spans="1:11" x14ac:dyDescent="0.15">
      <c r="A48" t="s">
        <v>1077</v>
      </c>
      <c r="B48" t="s">
        <v>1078</v>
      </c>
      <c r="C48" t="s">
        <v>1079</v>
      </c>
      <c r="D48">
        <v>162</v>
      </c>
      <c r="E48" t="s">
        <v>1080</v>
      </c>
      <c r="F48" t="s">
        <v>896</v>
      </c>
      <c r="G48" t="s">
        <v>940</v>
      </c>
      <c r="I48">
        <v>9</v>
      </c>
      <c r="J48">
        <v>53</v>
      </c>
    </row>
    <row r="49" spans="1:11" x14ac:dyDescent="0.15">
      <c r="A49" t="s">
        <v>1081</v>
      </c>
      <c r="B49" t="s">
        <v>1082</v>
      </c>
      <c r="C49" t="s">
        <v>1083</v>
      </c>
      <c r="D49">
        <v>166</v>
      </c>
      <c r="E49" t="s">
        <v>1084</v>
      </c>
      <c r="F49" t="s">
        <v>896</v>
      </c>
      <c r="G49" t="s">
        <v>940</v>
      </c>
      <c r="I49">
        <v>9</v>
      </c>
      <c r="J49">
        <v>53</v>
      </c>
    </row>
    <row r="50" spans="1:11" x14ac:dyDescent="0.15">
      <c r="A50" t="s">
        <v>1085</v>
      </c>
      <c r="B50" t="s">
        <v>664</v>
      </c>
      <c r="C50" t="s">
        <v>1086</v>
      </c>
      <c r="D50">
        <v>170</v>
      </c>
      <c r="E50" t="s">
        <v>1087</v>
      </c>
      <c r="F50" t="s">
        <v>912</v>
      </c>
      <c r="G50" t="s">
        <v>913</v>
      </c>
      <c r="H50" t="s">
        <v>927</v>
      </c>
      <c r="I50">
        <v>19</v>
      </c>
      <c r="J50">
        <v>419</v>
      </c>
      <c r="K50">
        <v>5</v>
      </c>
    </row>
    <row r="51" spans="1:11" x14ac:dyDescent="0.15">
      <c r="A51" t="s">
        <v>1088</v>
      </c>
      <c r="B51" t="s">
        <v>1089</v>
      </c>
      <c r="C51" t="s">
        <v>1090</v>
      </c>
      <c r="D51">
        <v>174</v>
      </c>
      <c r="E51" t="s">
        <v>1091</v>
      </c>
      <c r="F51" t="s">
        <v>890</v>
      </c>
      <c r="G51" t="s">
        <v>906</v>
      </c>
      <c r="H51" t="s">
        <v>1022</v>
      </c>
      <c r="I51">
        <v>2</v>
      </c>
      <c r="J51">
        <v>202</v>
      </c>
      <c r="K51">
        <v>14</v>
      </c>
    </row>
    <row r="52" spans="1:11" x14ac:dyDescent="0.15">
      <c r="A52" t="s">
        <v>1092</v>
      </c>
      <c r="B52" t="s">
        <v>1093</v>
      </c>
      <c r="C52" t="s">
        <v>1094</v>
      </c>
      <c r="D52">
        <v>178</v>
      </c>
      <c r="E52" t="s">
        <v>1095</v>
      </c>
      <c r="F52" t="s">
        <v>890</v>
      </c>
      <c r="G52" t="s">
        <v>906</v>
      </c>
      <c r="H52" t="s">
        <v>907</v>
      </c>
      <c r="I52">
        <v>2</v>
      </c>
      <c r="J52">
        <v>202</v>
      </c>
      <c r="K52">
        <v>17</v>
      </c>
    </row>
    <row r="53" spans="1:11" x14ac:dyDescent="0.15">
      <c r="A53" t="s">
        <v>1096</v>
      </c>
      <c r="B53" t="s">
        <v>1097</v>
      </c>
      <c r="C53" t="s">
        <v>1098</v>
      </c>
      <c r="D53">
        <v>180</v>
      </c>
      <c r="E53" t="s">
        <v>1099</v>
      </c>
      <c r="F53" t="s">
        <v>890</v>
      </c>
      <c r="G53" t="s">
        <v>906</v>
      </c>
      <c r="H53" t="s">
        <v>907</v>
      </c>
      <c r="I53">
        <v>2</v>
      </c>
      <c r="J53">
        <v>202</v>
      </c>
      <c r="K53">
        <v>17</v>
      </c>
    </row>
    <row r="54" spans="1:11" x14ac:dyDescent="0.15">
      <c r="A54" t="s">
        <v>1100</v>
      </c>
      <c r="B54" t="s">
        <v>1101</v>
      </c>
      <c r="C54" t="s">
        <v>1102</v>
      </c>
      <c r="D54">
        <v>184</v>
      </c>
      <c r="E54" t="s">
        <v>1103</v>
      </c>
      <c r="F54" t="s">
        <v>896</v>
      </c>
      <c r="G54" t="s">
        <v>897</v>
      </c>
      <c r="I54">
        <v>9</v>
      </c>
      <c r="J54">
        <v>61</v>
      </c>
    </row>
    <row r="55" spans="1:11" x14ac:dyDescent="0.15">
      <c r="A55" t="s">
        <v>1104</v>
      </c>
      <c r="B55" t="s">
        <v>1105</v>
      </c>
      <c r="C55" t="s">
        <v>1106</v>
      </c>
      <c r="D55">
        <v>188</v>
      </c>
      <c r="E55" t="s">
        <v>1107</v>
      </c>
      <c r="F55" t="s">
        <v>912</v>
      </c>
      <c r="G55" t="s">
        <v>913</v>
      </c>
      <c r="H55" t="s">
        <v>979</v>
      </c>
      <c r="I55">
        <v>19</v>
      </c>
      <c r="J55">
        <v>419</v>
      </c>
      <c r="K55">
        <v>13</v>
      </c>
    </row>
    <row r="56" spans="1:11" x14ac:dyDescent="0.15">
      <c r="A56" t="s">
        <v>1108</v>
      </c>
      <c r="B56" t="s">
        <v>1109</v>
      </c>
      <c r="C56" t="s">
        <v>1110</v>
      </c>
      <c r="D56">
        <v>384</v>
      </c>
      <c r="E56" t="s">
        <v>1111</v>
      </c>
      <c r="F56" t="s">
        <v>890</v>
      </c>
      <c r="G56" t="s">
        <v>906</v>
      </c>
      <c r="H56" t="s">
        <v>984</v>
      </c>
      <c r="I56">
        <v>2</v>
      </c>
      <c r="J56">
        <v>202</v>
      </c>
      <c r="K56">
        <v>11</v>
      </c>
    </row>
    <row r="57" spans="1:11" x14ac:dyDescent="0.15">
      <c r="A57" t="s">
        <v>1112</v>
      </c>
      <c r="B57" t="s">
        <v>1113</v>
      </c>
      <c r="C57" t="s">
        <v>1114</v>
      </c>
      <c r="D57">
        <v>191</v>
      </c>
      <c r="E57" t="s">
        <v>1115</v>
      </c>
      <c r="F57" t="s">
        <v>879</v>
      </c>
      <c r="G57" t="s">
        <v>885</v>
      </c>
      <c r="I57">
        <v>150</v>
      </c>
      <c r="J57">
        <v>39</v>
      </c>
    </row>
    <row r="58" spans="1:11" x14ac:dyDescent="0.15">
      <c r="A58" t="s">
        <v>1116</v>
      </c>
      <c r="B58" t="s">
        <v>1117</v>
      </c>
      <c r="C58" t="s">
        <v>1118</v>
      </c>
      <c r="D58">
        <v>192</v>
      </c>
      <c r="E58" t="s">
        <v>1119</v>
      </c>
      <c r="F58" t="s">
        <v>912</v>
      </c>
      <c r="G58" t="s">
        <v>913</v>
      </c>
      <c r="H58" t="s">
        <v>914</v>
      </c>
      <c r="I58">
        <v>19</v>
      </c>
      <c r="J58">
        <v>419</v>
      </c>
      <c r="K58">
        <v>29</v>
      </c>
    </row>
    <row r="59" spans="1:11" x14ac:dyDescent="0.15">
      <c r="A59" t="s">
        <v>1120</v>
      </c>
      <c r="B59" t="s">
        <v>1121</v>
      </c>
      <c r="C59" t="s">
        <v>1122</v>
      </c>
      <c r="D59">
        <v>531</v>
      </c>
      <c r="E59" t="s">
        <v>1123</v>
      </c>
      <c r="F59" t="s">
        <v>912</v>
      </c>
      <c r="G59" t="s">
        <v>913</v>
      </c>
      <c r="H59" t="s">
        <v>914</v>
      </c>
      <c r="I59">
        <v>19</v>
      </c>
      <c r="J59">
        <v>419</v>
      </c>
      <c r="K59">
        <v>29</v>
      </c>
    </row>
    <row r="60" spans="1:11" x14ac:dyDescent="0.15">
      <c r="A60" t="s">
        <v>1124</v>
      </c>
      <c r="B60" t="s">
        <v>1125</v>
      </c>
      <c r="C60" t="s">
        <v>1126</v>
      </c>
      <c r="D60">
        <v>196</v>
      </c>
      <c r="E60" t="s">
        <v>1127</v>
      </c>
      <c r="F60" t="s">
        <v>76</v>
      </c>
      <c r="G60" t="s">
        <v>932</v>
      </c>
      <c r="I60">
        <v>142</v>
      </c>
      <c r="J60">
        <v>145</v>
      </c>
    </row>
    <row r="61" spans="1:11" x14ac:dyDescent="0.15">
      <c r="A61" t="s">
        <v>1128</v>
      </c>
      <c r="B61" t="s">
        <v>1129</v>
      </c>
      <c r="C61" t="s">
        <v>1130</v>
      </c>
      <c r="D61">
        <v>203</v>
      </c>
      <c r="E61" t="s">
        <v>1131</v>
      </c>
      <c r="F61" t="s">
        <v>879</v>
      </c>
      <c r="G61" t="s">
        <v>970</v>
      </c>
      <c r="I61">
        <v>150</v>
      </c>
      <c r="J61">
        <v>151</v>
      </c>
    </row>
    <row r="62" spans="1:11" x14ac:dyDescent="0.15">
      <c r="A62" t="s">
        <v>1132</v>
      </c>
      <c r="B62" t="s">
        <v>1133</v>
      </c>
      <c r="C62" t="s">
        <v>1134</v>
      </c>
      <c r="D62">
        <v>208</v>
      </c>
      <c r="E62" t="s">
        <v>1135</v>
      </c>
      <c r="F62" t="s">
        <v>879</v>
      </c>
      <c r="G62" t="s">
        <v>880</v>
      </c>
      <c r="I62">
        <v>150</v>
      </c>
      <c r="J62">
        <v>154</v>
      </c>
    </row>
    <row r="63" spans="1:11" x14ac:dyDescent="0.15">
      <c r="A63" t="s">
        <v>1136</v>
      </c>
      <c r="B63" t="s">
        <v>1137</v>
      </c>
      <c r="C63" t="s">
        <v>1138</v>
      </c>
      <c r="D63">
        <v>262</v>
      </c>
      <c r="E63" t="s">
        <v>1139</v>
      </c>
      <c r="F63" t="s">
        <v>890</v>
      </c>
      <c r="G63" t="s">
        <v>906</v>
      </c>
      <c r="H63" t="s">
        <v>1022</v>
      </c>
      <c r="I63">
        <v>2</v>
      </c>
      <c r="J63">
        <v>202</v>
      </c>
      <c r="K63">
        <v>14</v>
      </c>
    </row>
    <row r="64" spans="1:11" x14ac:dyDescent="0.15">
      <c r="A64" t="s">
        <v>1140</v>
      </c>
      <c r="B64" t="s">
        <v>1141</v>
      </c>
      <c r="C64" t="s">
        <v>1142</v>
      </c>
      <c r="D64">
        <v>212</v>
      </c>
      <c r="E64" t="s">
        <v>1143</v>
      </c>
      <c r="F64" t="s">
        <v>912</v>
      </c>
      <c r="G64" t="s">
        <v>913</v>
      </c>
      <c r="H64" t="s">
        <v>914</v>
      </c>
      <c r="I64">
        <v>19</v>
      </c>
      <c r="J64">
        <v>419</v>
      </c>
      <c r="K64">
        <v>29</v>
      </c>
    </row>
    <row r="65" spans="1:11" x14ac:dyDescent="0.15">
      <c r="A65" t="s">
        <v>1144</v>
      </c>
      <c r="B65" t="s">
        <v>1145</v>
      </c>
      <c r="C65" t="s">
        <v>1146</v>
      </c>
      <c r="D65">
        <v>214</v>
      </c>
      <c r="E65" t="s">
        <v>1147</v>
      </c>
      <c r="F65" t="s">
        <v>912</v>
      </c>
      <c r="G65" t="s">
        <v>913</v>
      </c>
      <c r="H65" t="s">
        <v>914</v>
      </c>
      <c r="I65">
        <v>19</v>
      </c>
      <c r="J65">
        <v>419</v>
      </c>
      <c r="K65">
        <v>29</v>
      </c>
    </row>
    <row r="66" spans="1:11" x14ac:dyDescent="0.15">
      <c r="A66" t="s">
        <v>1148</v>
      </c>
      <c r="B66" t="s">
        <v>1149</v>
      </c>
      <c r="C66" t="s">
        <v>1150</v>
      </c>
      <c r="D66">
        <v>218</v>
      </c>
      <c r="E66" t="s">
        <v>1151</v>
      </c>
      <c r="F66" t="s">
        <v>912</v>
      </c>
      <c r="G66" t="s">
        <v>913</v>
      </c>
      <c r="H66" t="s">
        <v>927</v>
      </c>
      <c r="I66">
        <v>19</v>
      </c>
      <c r="J66">
        <v>419</v>
      </c>
      <c r="K66">
        <v>5</v>
      </c>
    </row>
    <row r="67" spans="1:11" x14ac:dyDescent="0.15">
      <c r="A67" t="s">
        <v>1152</v>
      </c>
      <c r="B67" t="s">
        <v>1153</v>
      </c>
      <c r="C67" t="s">
        <v>1154</v>
      </c>
      <c r="D67">
        <v>818</v>
      </c>
      <c r="E67" t="s">
        <v>1155</v>
      </c>
      <c r="F67" t="s">
        <v>890</v>
      </c>
      <c r="G67" t="s">
        <v>891</v>
      </c>
      <c r="I67">
        <v>2</v>
      </c>
      <c r="J67">
        <v>15</v>
      </c>
    </row>
    <row r="68" spans="1:11" x14ac:dyDescent="0.15">
      <c r="A68" t="s">
        <v>1156</v>
      </c>
      <c r="B68" t="s">
        <v>1157</v>
      </c>
      <c r="C68" t="s">
        <v>1158</v>
      </c>
      <c r="D68">
        <v>222</v>
      </c>
      <c r="E68" t="s">
        <v>1159</v>
      </c>
      <c r="F68" t="s">
        <v>912</v>
      </c>
      <c r="G68" t="s">
        <v>913</v>
      </c>
      <c r="H68" t="s">
        <v>979</v>
      </c>
      <c r="I68">
        <v>19</v>
      </c>
      <c r="J68">
        <v>419</v>
      </c>
      <c r="K68">
        <v>13</v>
      </c>
    </row>
    <row r="69" spans="1:11" x14ac:dyDescent="0.15">
      <c r="A69" t="s">
        <v>1160</v>
      </c>
      <c r="B69" t="s">
        <v>1161</v>
      </c>
      <c r="C69" t="s">
        <v>1162</v>
      </c>
      <c r="D69">
        <v>226</v>
      </c>
      <c r="E69" t="s">
        <v>1163</v>
      </c>
      <c r="F69" t="s">
        <v>890</v>
      </c>
      <c r="G69" t="s">
        <v>906</v>
      </c>
      <c r="H69" t="s">
        <v>907</v>
      </c>
      <c r="I69">
        <v>2</v>
      </c>
      <c r="J69">
        <v>202</v>
      </c>
      <c r="K69">
        <v>17</v>
      </c>
    </row>
    <row r="70" spans="1:11" x14ac:dyDescent="0.15">
      <c r="A70" t="s">
        <v>1164</v>
      </c>
      <c r="B70" t="s">
        <v>1165</v>
      </c>
      <c r="C70" t="s">
        <v>1166</v>
      </c>
      <c r="D70">
        <v>232</v>
      </c>
      <c r="E70" t="s">
        <v>1167</v>
      </c>
      <c r="F70" t="s">
        <v>890</v>
      </c>
      <c r="G70" t="s">
        <v>906</v>
      </c>
      <c r="H70" t="s">
        <v>1022</v>
      </c>
      <c r="I70">
        <v>2</v>
      </c>
      <c r="J70">
        <v>202</v>
      </c>
      <c r="K70">
        <v>14</v>
      </c>
    </row>
    <row r="71" spans="1:11" x14ac:dyDescent="0.15">
      <c r="A71" t="s">
        <v>1168</v>
      </c>
      <c r="B71" t="s">
        <v>1169</v>
      </c>
      <c r="C71" t="s">
        <v>1170</v>
      </c>
      <c r="D71">
        <v>233</v>
      </c>
      <c r="E71" t="s">
        <v>1171</v>
      </c>
      <c r="F71" t="s">
        <v>879</v>
      </c>
      <c r="G71" t="s">
        <v>880</v>
      </c>
      <c r="I71">
        <v>150</v>
      </c>
      <c r="J71">
        <v>154</v>
      </c>
    </row>
    <row r="72" spans="1:11" x14ac:dyDescent="0.15">
      <c r="A72" t="s">
        <v>1172</v>
      </c>
      <c r="B72" t="s">
        <v>1173</v>
      </c>
      <c r="C72" t="s">
        <v>1174</v>
      </c>
      <c r="D72">
        <v>748</v>
      </c>
      <c r="E72" t="s">
        <v>1175</v>
      </c>
      <c r="F72" t="s">
        <v>890</v>
      </c>
      <c r="G72" t="s">
        <v>906</v>
      </c>
      <c r="H72" t="s">
        <v>1010</v>
      </c>
      <c r="I72">
        <v>2</v>
      </c>
      <c r="J72">
        <v>202</v>
      </c>
      <c r="K72">
        <v>18</v>
      </c>
    </row>
    <row r="73" spans="1:11" x14ac:dyDescent="0.15">
      <c r="A73" t="s">
        <v>1176</v>
      </c>
      <c r="B73" t="s">
        <v>1177</v>
      </c>
      <c r="C73" t="s">
        <v>1178</v>
      </c>
      <c r="D73">
        <v>231</v>
      </c>
      <c r="E73" t="s">
        <v>1179</v>
      </c>
      <c r="F73" t="s">
        <v>890</v>
      </c>
      <c r="G73" t="s">
        <v>906</v>
      </c>
      <c r="H73" t="s">
        <v>1022</v>
      </c>
      <c r="I73">
        <v>2</v>
      </c>
      <c r="J73">
        <v>202</v>
      </c>
      <c r="K73">
        <v>14</v>
      </c>
    </row>
    <row r="74" spans="1:11" x14ac:dyDescent="0.15">
      <c r="A74" t="s">
        <v>1180</v>
      </c>
      <c r="B74" t="s">
        <v>1181</v>
      </c>
      <c r="C74" t="s">
        <v>1182</v>
      </c>
      <c r="D74">
        <v>238</v>
      </c>
      <c r="E74" t="s">
        <v>1183</v>
      </c>
      <c r="F74" t="s">
        <v>912</v>
      </c>
      <c r="G74" t="s">
        <v>913</v>
      </c>
      <c r="H74" t="s">
        <v>927</v>
      </c>
      <c r="I74">
        <v>19</v>
      </c>
      <c r="J74">
        <v>419</v>
      </c>
      <c r="K74">
        <v>5</v>
      </c>
    </row>
    <row r="75" spans="1:11" x14ac:dyDescent="0.15">
      <c r="A75" t="s">
        <v>1184</v>
      </c>
      <c r="B75" t="s">
        <v>1185</v>
      </c>
      <c r="C75" t="s">
        <v>1186</v>
      </c>
      <c r="D75">
        <v>234</v>
      </c>
      <c r="E75" t="s">
        <v>1187</v>
      </c>
      <c r="F75" t="s">
        <v>879</v>
      </c>
      <c r="G75" t="s">
        <v>880</v>
      </c>
      <c r="I75">
        <v>150</v>
      </c>
      <c r="J75">
        <v>154</v>
      </c>
    </row>
    <row r="76" spans="1:11" x14ac:dyDescent="0.15">
      <c r="A76" t="s">
        <v>1188</v>
      </c>
      <c r="B76" t="s">
        <v>1189</v>
      </c>
      <c r="C76" t="s">
        <v>1190</v>
      </c>
      <c r="D76">
        <v>242</v>
      </c>
      <c r="E76" t="s">
        <v>1191</v>
      </c>
      <c r="F76" t="s">
        <v>896</v>
      </c>
      <c r="G76" t="s">
        <v>1192</v>
      </c>
      <c r="I76">
        <v>9</v>
      </c>
      <c r="J76">
        <v>54</v>
      </c>
    </row>
    <row r="77" spans="1:11" x14ac:dyDescent="0.15">
      <c r="A77" t="s">
        <v>1193</v>
      </c>
      <c r="B77" t="s">
        <v>1194</v>
      </c>
      <c r="C77" t="s">
        <v>1195</v>
      </c>
      <c r="D77">
        <v>246</v>
      </c>
      <c r="E77" t="s">
        <v>1196</v>
      </c>
      <c r="F77" t="s">
        <v>879</v>
      </c>
      <c r="G77" t="s">
        <v>880</v>
      </c>
      <c r="I77">
        <v>150</v>
      </c>
      <c r="J77">
        <v>154</v>
      </c>
    </row>
    <row r="78" spans="1:11" x14ac:dyDescent="0.15">
      <c r="A78" t="s">
        <v>1197</v>
      </c>
      <c r="B78" t="s">
        <v>1198</v>
      </c>
      <c r="C78" t="s">
        <v>1199</v>
      </c>
      <c r="D78">
        <v>250</v>
      </c>
      <c r="E78" t="s">
        <v>1200</v>
      </c>
      <c r="F78" t="s">
        <v>879</v>
      </c>
      <c r="G78" t="s">
        <v>945</v>
      </c>
      <c r="I78">
        <v>150</v>
      </c>
      <c r="J78">
        <v>155</v>
      </c>
    </row>
    <row r="79" spans="1:11" x14ac:dyDescent="0.15">
      <c r="A79" t="s">
        <v>1201</v>
      </c>
      <c r="B79" t="s">
        <v>1202</v>
      </c>
      <c r="C79" t="s">
        <v>1203</v>
      </c>
      <c r="D79">
        <v>254</v>
      </c>
      <c r="E79" t="s">
        <v>1204</v>
      </c>
      <c r="F79" t="s">
        <v>912</v>
      </c>
      <c r="G79" t="s">
        <v>913</v>
      </c>
      <c r="H79" t="s">
        <v>927</v>
      </c>
      <c r="I79">
        <v>19</v>
      </c>
      <c r="J79">
        <v>419</v>
      </c>
      <c r="K79">
        <v>5</v>
      </c>
    </row>
    <row r="80" spans="1:11" x14ac:dyDescent="0.15">
      <c r="A80" t="s">
        <v>1205</v>
      </c>
      <c r="B80" t="s">
        <v>1206</v>
      </c>
      <c r="C80" t="s">
        <v>1207</v>
      </c>
      <c r="D80">
        <v>258</v>
      </c>
      <c r="E80" t="s">
        <v>1208</v>
      </c>
      <c r="F80" t="s">
        <v>896</v>
      </c>
      <c r="G80" t="s">
        <v>897</v>
      </c>
      <c r="I80">
        <v>9</v>
      </c>
      <c r="J80">
        <v>61</v>
      </c>
    </row>
    <row r="81" spans="1:11" x14ac:dyDescent="0.15">
      <c r="A81" t="s">
        <v>1209</v>
      </c>
      <c r="B81" t="s">
        <v>1210</v>
      </c>
      <c r="C81" t="s">
        <v>1211</v>
      </c>
      <c r="D81">
        <v>260</v>
      </c>
      <c r="E81" t="s">
        <v>1212</v>
      </c>
      <c r="F81" t="s">
        <v>890</v>
      </c>
      <c r="G81" t="s">
        <v>906</v>
      </c>
      <c r="H81" t="s">
        <v>1022</v>
      </c>
      <c r="I81">
        <v>2</v>
      </c>
      <c r="J81">
        <v>202</v>
      </c>
      <c r="K81">
        <v>14</v>
      </c>
    </row>
    <row r="82" spans="1:11" x14ac:dyDescent="0.15">
      <c r="A82" t="s">
        <v>1213</v>
      </c>
      <c r="B82" t="s">
        <v>1214</v>
      </c>
      <c r="C82" t="s">
        <v>1215</v>
      </c>
      <c r="D82">
        <v>266</v>
      </c>
      <c r="E82" t="s">
        <v>1216</v>
      </c>
      <c r="F82" t="s">
        <v>890</v>
      </c>
      <c r="G82" t="s">
        <v>906</v>
      </c>
      <c r="H82" t="s">
        <v>907</v>
      </c>
      <c r="I82">
        <v>2</v>
      </c>
      <c r="J82">
        <v>202</v>
      </c>
      <c r="K82">
        <v>17</v>
      </c>
    </row>
    <row r="83" spans="1:11" x14ac:dyDescent="0.15">
      <c r="A83" t="s">
        <v>1217</v>
      </c>
      <c r="B83" t="s">
        <v>1218</v>
      </c>
      <c r="C83" t="s">
        <v>1219</v>
      </c>
      <c r="D83">
        <v>270</v>
      </c>
      <c r="E83" t="s">
        <v>1220</v>
      </c>
      <c r="F83" t="s">
        <v>890</v>
      </c>
      <c r="G83" t="s">
        <v>906</v>
      </c>
      <c r="H83" t="s">
        <v>984</v>
      </c>
      <c r="I83">
        <v>2</v>
      </c>
      <c r="J83">
        <v>202</v>
      </c>
      <c r="K83">
        <v>11</v>
      </c>
    </row>
    <row r="84" spans="1:11" x14ac:dyDescent="0.15">
      <c r="A84" t="s">
        <v>1221</v>
      </c>
      <c r="B84" t="s">
        <v>1222</v>
      </c>
      <c r="C84" t="s">
        <v>1223</v>
      </c>
      <c r="D84">
        <v>268</v>
      </c>
      <c r="E84" t="s">
        <v>1224</v>
      </c>
      <c r="F84" t="s">
        <v>76</v>
      </c>
      <c r="G84" t="s">
        <v>932</v>
      </c>
      <c r="I84">
        <v>142</v>
      </c>
      <c r="J84">
        <v>145</v>
      </c>
    </row>
    <row r="85" spans="1:11" x14ac:dyDescent="0.15">
      <c r="A85" t="s">
        <v>1225</v>
      </c>
      <c r="B85" t="s">
        <v>1226</v>
      </c>
      <c r="C85" t="s">
        <v>1227</v>
      </c>
      <c r="D85">
        <v>276</v>
      </c>
      <c r="E85" t="s">
        <v>1228</v>
      </c>
      <c r="F85" t="s">
        <v>879</v>
      </c>
      <c r="G85" t="s">
        <v>945</v>
      </c>
      <c r="I85">
        <v>150</v>
      </c>
      <c r="J85">
        <v>155</v>
      </c>
    </row>
    <row r="86" spans="1:11" x14ac:dyDescent="0.15">
      <c r="A86" t="s">
        <v>1229</v>
      </c>
      <c r="B86" t="s">
        <v>1230</v>
      </c>
      <c r="C86" t="s">
        <v>1231</v>
      </c>
      <c r="D86">
        <v>288</v>
      </c>
      <c r="E86" t="s">
        <v>1232</v>
      </c>
      <c r="F86" t="s">
        <v>890</v>
      </c>
      <c r="G86" t="s">
        <v>906</v>
      </c>
      <c r="H86" t="s">
        <v>984</v>
      </c>
      <c r="I86">
        <v>2</v>
      </c>
      <c r="J86">
        <v>202</v>
      </c>
      <c r="K86">
        <v>11</v>
      </c>
    </row>
    <row r="87" spans="1:11" x14ac:dyDescent="0.15">
      <c r="A87" t="s">
        <v>1233</v>
      </c>
      <c r="B87" t="s">
        <v>1234</v>
      </c>
      <c r="C87" t="s">
        <v>1235</v>
      </c>
      <c r="D87">
        <v>292</v>
      </c>
      <c r="E87" t="s">
        <v>1236</v>
      </c>
      <c r="F87" t="s">
        <v>879</v>
      </c>
      <c r="G87" t="s">
        <v>885</v>
      </c>
      <c r="I87">
        <v>150</v>
      </c>
      <c r="J87">
        <v>39</v>
      </c>
    </row>
    <row r="88" spans="1:11" x14ac:dyDescent="0.15">
      <c r="A88" t="s">
        <v>1237</v>
      </c>
      <c r="B88" t="s">
        <v>1238</v>
      </c>
      <c r="C88" t="s">
        <v>1239</v>
      </c>
      <c r="D88">
        <v>300</v>
      </c>
      <c r="E88" t="s">
        <v>1240</v>
      </c>
      <c r="F88" t="s">
        <v>879</v>
      </c>
      <c r="G88" t="s">
        <v>885</v>
      </c>
      <c r="I88">
        <v>150</v>
      </c>
      <c r="J88">
        <v>39</v>
      </c>
    </row>
    <row r="89" spans="1:11" x14ac:dyDescent="0.15">
      <c r="A89" t="s">
        <v>1241</v>
      </c>
      <c r="B89" t="s">
        <v>1242</v>
      </c>
      <c r="C89" t="s">
        <v>1243</v>
      </c>
      <c r="D89">
        <v>304</v>
      </c>
      <c r="E89" t="s">
        <v>1244</v>
      </c>
      <c r="F89" t="s">
        <v>912</v>
      </c>
      <c r="G89" t="s">
        <v>989</v>
      </c>
      <c r="I89">
        <v>19</v>
      </c>
      <c r="J89">
        <v>21</v>
      </c>
    </row>
    <row r="90" spans="1:11" x14ac:dyDescent="0.15">
      <c r="A90" t="s">
        <v>1245</v>
      </c>
      <c r="B90" t="s">
        <v>1246</v>
      </c>
      <c r="C90" t="s">
        <v>1247</v>
      </c>
      <c r="D90">
        <v>308</v>
      </c>
      <c r="E90" t="s">
        <v>1248</v>
      </c>
      <c r="F90" t="s">
        <v>912</v>
      </c>
      <c r="G90" t="s">
        <v>913</v>
      </c>
      <c r="H90" t="s">
        <v>914</v>
      </c>
      <c r="I90">
        <v>19</v>
      </c>
      <c r="J90">
        <v>419</v>
      </c>
      <c r="K90">
        <v>29</v>
      </c>
    </row>
    <row r="91" spans="1:11" x14ac:dyDescent="0.15">
      <c r="A91" t="s">
        <v>1249</v>
      </c>
      <c r="B91" t="s">
        <v>1250</v>
      </c>
      <c r="C91" t="s">
        <v>1251</v>
      </c>
      <c r="D91">
        <v>312</v>
      </c>
      <c r="E91" t="s">
        <v>1252</v>
      </c>
      <c r="F91" t="s">
        <v>912</v>
      </c>
      <c r="G91" t="s">
        <v>913</v>
      </c>
      <c r="H91" t="s">
        <v>914</v>
      </c>
      <c r="I91">
        <v>19</v>
      </c>
      <c r="J91">
        <v>419</v>
      </c>
      <c r="K91">
        <v>29</v>
      </c>
    </row>
    <row r="92" spans="1:11" x14ac:dyDescent="0.15">
      <c r="A92" t="s">
        <v>1253</v>
      </c>
      <c r="B92" t="s">
        <v>1254</v>
      </c>
      <c r="C92" t="s">
        <v>1255</v>
      </c>
      <c r="D92">
        <v>316</v>
      </c>
      <c r="E92" t="s">
        <v>1256</v>
      </c>
      <c r="F92" t="s">
        <v>896</v>
      </c>
      <c r="G92" t="s">
        <v>1257</v>
      </c>
      <c r="I92">
        <v>9</v>
      </c>
      <c r="J92">
        <v>57</v>
      </c>
    </row>
    <row r="93" spans="1:11" x14ac:dyDescent="0.15">
      <c r="A93" t="s">
        <v>1258</v>
      </c>
      <c r="B93" t="s">
        <v>1259</v>
      </c>
      <c r="C93" t="s">
        <v>1260</v>
      </c>
      <c r="D93">
        <v>320</v>
      </c>
      <c r="E93" t="s">
        <v>1261</v>
      </c>
      <c r="F93" t="s">
        <v>912</v>
      </c>
      <c r="G93" t="s">
        <v>913</v>
      </c>
      <c r="H93" t="s">
        <v>979</v>
      </c>
      <c r="I93">
        <v>19</v>
      </c>
      <c r="J93">
        <v>419</v>
      </c>
      <c r="K93">
        <v>13</v>
      </c>
    </row>
    <row r="94" spans="1:11" x14ac:dyDescent="0.15">
      <c r="A94" t="s">
        <v>1262</v>
      </c>
      <c r="B94" t="s">
        <v>1263</v>
      </c>
      <c r="C94" t="s">
        <v>1264</v>
      </c>
      <c r="D94">
        <v>831</v>
      </c>
      <c r="E94" t="s">
        <v>1265</v>
      </c>
      <c r="F94" t="s">
        <v>879</v>
      </c>
      <c r="G94" t="s">
        <v>880</v>
      </c>
      <c r="H94" t="s">
        <v>1266</v>
      </c>
      <c r="I94">
        <v>150</v>
      </c>
      <c r="J94">
        <v>154</v>
      </c>
      <c r="K94">
        <v>830</v>
      </c>
    </row>
    <row r="95" spans="1:11" x14ac:dyDescent="0.15">
      <c r="A95" t="s">
        <v>1267</v>
      </c>
      <c r="B95" t="s">
        <v>1268</v>
      </c>
      <c r="C95" t="s">
        <v>1269</v>
      </c>
      <c r="D95">
        <v>324</v>
      </c>
      <c r="E95" t="s">
        <v>1270</v>
      </c>
      <c r="F95" t="s">
        <v>890</v>
      </c>
      <c r="G95" t="s">
        <v>906</v>
      </c>
      <c r="H95" t="s">
        <v>984</v>
      </c>
      <c r="I95">
        <v>2</v>
      </c>
      <c r="J95">
        <v>202</v>
      </c>
      <c r="K95">
        <v>11</v>
      </c>
    </row>
    <row r="96" spans="1:11" x14ac:dyDescent="0.15">
      <c r="A96" t="s">
        <v>1271</v>
      </c>
      <c r="B96" t="s">
        <v>1272</v>
      </c>
      <c r="C96" t="s">
        <v>1273</v>
      </c>
      <c r="D96">
        <v>624</v>
      </c>
      <c r="E96" t="s">
        <v>1274</v>
      </c>
      <c r="F96" t="s">
        <v>890</v>
      </c>
      <c r="G96" t="s">
        <v>906</v>
      </c>
      <c r="H96" t="s">
        <v>984</v>
      </c>
      <c r="I96">
        <v>2</v>
      </c>
      <c r="J96">
        <v>202</v>
      </c>
      <c r="K96">
        <v>11</v>
      </c>
    </row>
    <row r="97" spans="1:11" x14ac:dyDescent="0.15">
      <c r="A97" t="s">
        <v>1275</v>
      </c>
      <c r="B97" t="s">
        <v>1276</v>
      </c>
      <c r="C97" t="s">
        <v>1277</v>
      </c>
      <c r="D97">
        <v>328</v>
      </c>
      <c r="E97" t="s">
        <v>1278</v>
      </c>
      <c r="F97" t="s">
        <v>912</v>
      </c>
      <c r="G97" t="s">
        <v>913</v>
      </c>
      <c r="H97" t="s">
        <v>927</v>
      </c>
      <c r="I97">
        <v>19</v>
      </c>
      <c r="J97">
        <v>419</v>
      </c>
      <c r="K97">
        <v>5</v>
      </c>
    </row>
    <row r="98" spans="1:11" x14ac:dyDescent="0.15">
      <c r="A98" t="s">
        <v>1279</v>
      </c>
      <c r="B98" t="s">
        <v>1280</v>
      </c>
      <c r="C98" t="s">
        <v>1281</v>
      </c>
      <c r="D98">
        <v>332</v>
      </c>
      <c r="E98" t="s">
        <v>1282</v>
      </c>
      <c r="F98" t="s">
        <v>912</v>
      </c>
      <c r="G98" t="s">
        <v>913</v>
      </c>
      <c r="H98" t="s">
        <v>914</v>
      </c>
      <c r="I98">
        <v>19</v>
      </c>
      <c r="J98">
        <v>419</v>
      </c>
      <c r="K98">
        <v>29</v>
      </c>
    </row>
    <row r="99" spans="1:11" x14ac:dyDescent="0.15">
      <c r="A99" t="s">
        <v>1283</v>
      </c>
      <c r="B99" t="s">
        <v>1284</v>
      </c>
      <c r="C99" t="s">
        <v>1285</v>
      </c>
      <c r="D99">
        <v>334</v>
      </c>
      <c r="E99" t="s">
        <v>1286</v>
      </c>
      <c r="F99" t="s">
        <v>896</v>
      </c>
      <c r="G99" t="s">
        <v>940</v>
      </c>
      <c r="I99">
        <v>9</v>
      </c>
      <c r="J99">
        <v>53</v>
      </c>
    </row>
    <row r="100" spans="1:11" x14ac:dyDescent="0.15">
      <c r="A100" t="s">
        <v>1287</v>
      </c>
      <c r="B100" t="s">
        <v>1288</v>
      </c>
      <c r="C100" t="s">
        <v>1289</v>
      </c>
      <c r="D100">
        <v>336</v>
      </c>
      <c r="E100" t="s">
        <v>1290</v>
      </c>
      <c r="F100" t="s">
        <v>879</v>
      </c>
      <c r="G100" t="s">
        <v>885</v>
      </c>
      <c r="I100">
        <v>150</v>
      </c>
      <c r="J100">
        <v>39</v>
      </c>
    </row>
    <row r="101" spans="1:11" x14ac:dyDescent="0.15">
      <c r="A101" t="s">
        <v>1291</v>
      </c>
      <c r="B101" t="s">
        <v>1292</v>
      </c>
      <c r="C101" t="s">
        <v>1293</v>
      </c>
      <c r="D101">
        <v>340</v>
      </c>
      <c r="E101" t="s">
        <v>1294</v>
      </c>
      <c r="F101" t="s">
        <v>912</v>
      </c>
      <c r="G101" t="s">
        <v>913</v>
      </c>
      <c r="H101" t="s">
        <v>979</v>
      </c>
      <c r="I101">
        <v>19</v>
      </c>
      <c r="J101">
        <v>419</v>
      </c>
      <c r="K101">
        <v>13</v>
      </c>
    </row>
    <row r="102" spans="1:11" x14ac:dyDescent="0.15">
      <c r="A102" t="s">
        <v>1295</v>
      </c>
      <c r="B102" t="s">
        <v>1296</v>
      </c>
      <c r="C102" t="s">
        <v>1297</v>
      </c>
      <c r="D102">
        <v>344</v>
      </c>
      <c r="E102" t="s">
        <v>1298</v>
      </c>
      <c r="F102" t="s">
        <v>76</v>
      </c>
      <c r="G102" t="s">
        <v>1076</v>
      </c>
      <c r="I102">
        <v>142</v>
      </c>
      <c r="J102">
        <v>30</v>
      </c>
    </row>
    <row r="103" spans="1:11" x14ac:dyDescent="0.15">
      <c r="A103" t="s">
        <v>1299</v>
      </c>
      <c r="B103" t="s">
        <v>1300</v>
      </c>
      <c r="C103" t="s">
        <v>1301</v>
      </c>
      <c r="D103">
        <v>348</v>
      </c>
      <c r="E103" t="s">
        <v>1302</v>
      </c>
      <c r="F103" t="s">
        <v>879</v>
      </c>
      <c r="G103" t="s">
        <v>970</v>
      </c>
      <c r="I103">
        <v>150</v>
      </c>
      <c r="J103">
        <v>151</v>
      </c>
    </row>
    <row r="104" spans="1:11" x14ac:dyDescent="0.15">
      <c r="A104" t="s">
        <v>1303</v>
      </c>
      <c r="B104" t="s">
        <v>1304</v>
      </c>
      <c r="C104" t="s">
        <v>1305</v>
      </c>
      <c r="D104">
        <v>352</v>
      </c>
      <c r="E104" t="s">
        <v>1306</v>
      </c>
      <c r="F104" t="s">
        <v>879</v>
      </c>
      <c r="G104" t="s">
        <v>880</v>
      </c>
      <c r="I104">
        <v>150</v>
      </c>
      <c r="J104">
        <v>154</v>
      </c>
    </row>
    <row r="105" spans="1:11" x14ac:dyDescent="0.15">
      <c r="A105" t="s">
        <v>1307</v>
      </c>
      <c r="B105" t="s">
        <v>1308</v>
      </c>
      <c r="C105" t="s">
        <v>1309</v>
      </c>
      <c r="D105">
        <v>356</v>
      </c>
      <c r="E105" t="s">
        <v>1310</v>
      </c>
      <c r="F105" t="s">
        <v>76</v>
      </c>
      <c r="G105" t="s">
        <v>874</v>
      </c>
      <c r="I105">
        <v>142</v>
      </c>
      <c r="J105">
        <v>34</v>
      </c>
    </row>
    <row r="106" spans="1:11" x14ac:dyDescent="0.15">
      <c r="A106" t="s">
        <v>1311</v>
      </c>
      <c r="B106" t="s">
        <v>1312</v>
      </c>
      <c r="C106" t="s">
        <v>1313</v>
      </c>
      <c r="D106">
        <v>360</v>
      </c>
      <c r="E106" t="s">
        <v>1314</v>
      </c>
      <c r="F106" t="s">
        <v>76</v>
      </c>
      <c r="G106" t="s">
        <v>1027</v>
      </c>
      <c r="I106">
        <v>142</v>
      </c>
      <c r="J106">
        <v>35</v>
      </c>
    </row>
    <row r="107" spans="1:11" x14ac:dyDescent="0.15">
      <c r="A107" t="s">
        <v>1315</v>
      </c>
      <c r="B107" t="s">
        <v>1316</v>
      </c>
      <c r="C107" t="s">
        <v>1317</v>
      </c>
      <c r="D107">
        <v>364</v>
      </c>
      <c r="E107" t="s">
        <v>1318</v>
      </c>
      <c r="F107" t="s">
        <v>76</v>
      </c>
      <c r="G107" t="s">
        <v>874</v>
      </c>
      <c r="I107">
        <v>142</v>
      </c>
      <c r="J107">
        <v>34</v>
      </c>
    </row>
    <row r="108" spans="1:11" x14ac:dyDescent="0.15">
      <c r="A108" t="s">
        <v>1319</v>
      </c>
      <c r="B108" t="s">
        <v>1320</v>
      </c>
      <c r="C108" t="s">
        <v>1321</v>
      </c>
      <c r="D108">
        <v>368</v>
      </c>
      <c r="E108" t="s">
        <v>1322</v>
      </c>
      <c r="F108" t="s">
        <v>76</v>
      </c>
      <c r="G108" t="s">
        <v>932</v>
      </c>
      <c r="I108">
        <v>142</v>
      </c>
      <c r="J108">
        <v>145</v>
      </c>
    </row>
    <row r="109" spans="1:11" x14ac:dyDescent="0.15">
      <c r="A109" t="s">
        <v>1323</v>
      </c>
      <c r="B109" t="s">
        <v>1324</v>
      </c>
      <c r="C109" t="s">
        <v>1325</v>
      </c>
      <c r="D109">
        <v>372</v>
      </c>
      <c r="E109" t="s">
        <v>1326</v>
      </c>
      <c r="F109" t="s">
        <v>879</v>
      </c>
      <c r="G109" t="s">
        <v>880</v>
      </c>
      <c r="I109">
        <v>150</v>
      </c>
      <c r="J109">
        <v>154</v>
      </c>
    </row>
    <row r="110" spans="1:11" x14ac:dyDescent="0.15">
      <c r="A110" t="s">
        <v>1327</v>
      </c>
      <c r="B110" t="s">
        <v>1328</v>
      </c>
      <c r="C110" t="s">
        <v>1329</v>
      </c>
      <c r="D110">
        <v>833</v>
      </c>
      <c r="E110" t="s">
        <v>1330</v>
      </c>
      <c r="F110" t="s">
        <v>879</v>
      </c>
      <c r="G110" t="s">
        <v>880</v>
      </c>
      <c r="I110">
        <v>150</v>
      </c>
      <c r="J110">
        <v>154</v>
      </c>
    </row>
    <row r="111" spans="1:11" x14ac:dyDescent="0.15">
      <c r="A111" t="s">
        <v>1331</v>
      </c>
      <c r="B111" t="s">
        <v>1332</v>
      </c>
      <c r="C111" t="s">
        <v>1333</v>
      </c>
      <c r="D111">
        <v>376</v>
      </c>
      <c r="E111" t="s">
        <v>1334</v>
      </c>
      <c r="F111" t="s">
        <v>76</v>
      </c>
      <c r="G111" t="s">
        <v>932</v>
      </c>
      <c r="I111">
        <v>142</v>
      </c>
      <c r="J111">
        <v>145</v>
      </c>
    </row>
    <row r="112" spans="1:11" x14ac:dyDescent="0.15">
      <c r="A112" t="s">
        <v>1335</v>
      </c>
      <c r="B112" t="s">
        <v>1336</v>
      </c>
      <c r="C112" t="s">
        <v>1337</v>
      </c>
      <c r="D112">
        <v>380</v>
      </c>
      <c r="E112" t="s">
        <v>1338</v>
      </c>
      <c r="F112" t="s">
        <v>879</v>
      </c>
      <c r="G112" t="s">
        <v>885</v>
      </c>
      <c r="I112">
        <v>150</v>
      </c>
      <c r="J112">
        <v>39</v>
      </c>
    </row>
    <row r="113" spans="1:11" x14ac:dyDescent="0.15">
      <c r="A113" t="s">
        <v>1339</v>
      </c>
      <c r="B113" t="s">
        <v>1340</v>
      </c>
      <c r="C113" t="s">
        <v>1341</v>
      </c>
      <c r="D113">
        <v>388</v>
      </c>
      <c r="E113" t="s">
        <v>1342</v>
      </c>
      <c r="F113" t="s">
        <v>912</v>
      </c>
      <c r="G113" t="s">
        <v>913</v>
      </c>
      <c r="H113" t="s">
        <v>914</v>
      </c>
      <c r="I113">
        <v>19</v>
      </c>
      <c r="J113">
        <v>419</v>
      </c>
      <c r="K113">
        <v>29</v>
      </c>
    </row>
    <row r="114" spans="1:11" x14ac:dyDescent="0.15">
      <c r="A114" t="s">
        <v>1343</v>
      </c>
      <c r="B114" t="s">
        <v>825</v>
      </c>
      <c r="C114" t="s">
        <v>1344</v>
      </c>
      <c r="D114">
        <v>392</v>
      </c>
      <c r="E114" t="s">
        <v>1345</v>
      </c>
      <c r="F114" t="s">
        <v>76</v>
      </c>
      <c r="G114" t="s">
        <v>1076</v>
      </c>
      <c r="I114">
        <v>142</v>
      </c>
      <c r="J114">
        <v>30</v>
      </c>
    </row>
    <row r="115" spans="1:11" x14ac:dyDescent="0.15">
      <c r="A115" t="s">
        <v>1346</v>
      </c>
      <c r="B115" t="s">
        <v>1347</v>
      </c>
      <c r="C115" t="s">
        <v>1348</v>
      </c>
      <c r="D115">
        <v>832</v>
      </c>
      <c r="E115" t="s">
        <v>1349</v>
      </c>
      <c r="F115" t="s">
        <v>879</v>
      </c>
      <c r="G115" t="s">
        <v>880</v>
      </c>
      <c r="H115" t="s">
        <v>1266</v>
      </c>
      <c r="I115">
        <v>150</v>
      </c>
      <c r="J115">
        <v>154</v>
      </c>
      <c r="K115">
        <v>830</v>
      </c>
    </row>
    <row r="116" spans="1:11" x14ac:dyDescent="0.15">
      <c r="A116" t="s">
        <v>1350</v>
      </c>
      <c r="B116" t="s">
        <v>1351</v>
      </c>
      <c r="C116" t="s">
        <v>1352</v>
      </c>
      <c r="D116">
        <v>400</v>
      </c>
      <c r="E116" t="s">
        <v>1353</v>
      </c>
      <c r="F116" t="s">
        <v>76</v>
      </c>
      <c r="G116" t="s">
        <v>932</v>
      </c>
      <c r="I116">
        <v>142</v>
      </c>
      <c r="J116">
        <v>145</v>
      </c>
    </row>
    <row r="117" spans="1:11" x14ac:dyDescent="0.15">
      <c r="A117" t="s">
        <v>1354</v>
      </c>
      <c r="B117" t="s">
        <v>1355</v>
      </c>
      <c r="C117" t="s">
        <v>1356</v>
      </c>
      <c r="D117">
        <v>398</v>
      </c>
      <c r="E117" t="s">
        <v>1357</v>
      </c>
      <c r="F117" t="s">
        <v>76</v>
      </c>
      <c r="G117" t="s">
        <v>1358</v>
      </c>
      <c r="I117">
        <v>142</v>
      </c>
      <c r="J117">
        <v>143</v>
      </c>
    </row>
    <row r="118" spans="1:11" x14ac:dyDescent="0.15">
      <c r="A118" t="s">
        <v>1359</v>
      </c>
      <c r="B118" t="s">
        <v>1360</v>
      </c>
      <c r="C118" t="s">
        <v>1361</v>
      </c>
      <c r="D118">
        <v>404</v>
      </c>
      <c r="E118" t="s">
        <v>1362</v>
      </c>
      <c r="F118" t="s">
        <v>890</v>
      </c>
      <c r="G118" t="s">
        <v>906</v>
      </c>
      <c r="H118" t="s">
        <v>1022</v>
      </c>
      <c r="I118">
        <v>2</v>
      </c>
      <c r="J118">
        <v>202</v>
      </c>
      <c r="K118">
        <v>14</v>
      </c>
    </row>
    <row r="119" spans="1:11" x14ac:dyDescent="0.15">
      <c r="A119" t="s">
        <v>1363</v>
      </c>
      <c r="B119" t="s">
        <v>1364</v>
      </c>
      <c r="C119" t="s">
        <v>1365</v>
      </c>
      <c r="D119">
        <v>296</v>
      </c>
      <c r="E119" t="s">
        <v>1366</v>
      </c>
      <c r="F119" t="s">
        <v>896</v>
      </c>
      <c r="G119" t="s">
        <v>1257</v>
      </c>
      <c r="I119">
        <v>9</v>
      </c>
      <c r="J119">
        <v>57</v>
      </c>
    </row>
    <row r="120" spans="1:11" x14ac:dyDescent="0.15">
      <c r="A120" t="s">
        <v>1367</v>
      </c>
      <c r="B120" t="s">
        <v>1368</v>
      </c>
      <c r="C120" t="s">
        <v>1369</v>
      </c>
      <c r="D120">
        <v>408</v>
      </c>
      <c r="E120" t="s">
        <v>1370</v>
      </c>
      <c r="F120" t="s">
        <v>76</v>
      </c>
      <c r="G120" t="s">
        <v>1076</v>
      </c>
      <c r="I120">
        <v>142</v>
      </c>
      <c r="J120">
        <v>30</v>
      </c>
    </row>
    <row r="121" spans="1:11" x14ac:dyDescent="0.15">
      <c r="A121" t="s">
        <v>1371</v>
      </c>
      <c r="B121" t="s">
        <v>1372</v>
      </c>
      <c r="C121" t="s">
        <v>1373</v>
      </c>
      <c r="D121">
        <v>410</v>
      </c>
      <c r="E121" t="s">
        <v>1374</v>
      </c>
      <c r="F121" t="s">
        <v>76</v>
      </c>
      <c r="G121" t="s">
        <v>1076</v>
      </c>
      <c r="I121">
        <v>142</v>
      </c>
      <c r="J121">
        <v>30</v>
      </c>
    </row>
    <row r="122" spans="1:11" x14ac:dyDescent="0.15">
      <c r="A122" t="s">
        <v>1375</v>
      </c>
      <c r="B122" t="s">
        <v>1376</v>
      </c>
      <c r="C122" t="s">
        <v>1377</v>
      </c>
      <c r="D122">
        <v>414</v>
      </c>
      <c r="E122" t="s">
        <v>1378</v>
      </c>
      <c r="F122" t="s">
        <v>76</v>
      </c>
      <c r="G122" t="s">
        <v>932</v>
      </c>
      <c r="I122">
        <v>142</v>
      </c>
      <c r="J122">
        <v>145</v>
      </c>
    </row>
    <row r="123" spans="1:11" x14ac:dyDescent="0.15">
      <c r="A123" t="s">
        <v>1379</v>
      </c>
      <c r="B123" t="s">
        <v>1380</v>
      </c>
      <c r="C123" t="s">
        <v>1381</v>
      </c>
      <c r="D123">
        <v>417</v>
      </c>
      <c r="E123" t="s">
        <v>1382</v>
      </c>
      <c r="F123" t="s">
        <v>76</v>
      </c>
      <c r="G123" t="s">
        <v>1358</v>
      </c>
      <c r="I123">
        <v>142</v>
      </c>
      <c r="J123">
        <v>143</v>
      </c>
    </row>
    <row r="124" spans="1:11" x14ac:dyDescent="0.15">
      <c r="A124" t="s">
        <v>1383</v>
      </c>
      <c r="B124" t="s">
        <v>1384</v>
      </c>
      <c r="C124" t="s">
        <v>1385</v>
      </c>
      <c r="D124">
        <v>418</v>
      </c>
      <c r="E124" t="s">
        <v>1386</v>
      </c>
      <c r="F124" t="s">
        <v>76</v>
      </c>
      <c r="G124" t="s">
        <v>1027</v>
      </c>
      <c r="I124">
        <v>142</v>
      </c>
      <c r="J124">
        <v>35</v>
      </c>
    </row>
    <row r="125" spans="1:11" x14ac:dyDescent="0.15">
      <c r="A125" t="s">
        <v>1387</v>
      </c>
      <c r="B125" t="s">
        <v>1388</v>
      </c>
      <c r="C125" t="s">
        <v>1389</v>
      </c>
      <c r="D125">
        <v>428</v>
      </c>
      <c r="E125" t="s">
        <v>1390</v>
      </c>
      <c r="F125" t="s">
        <v>879</v>
      </c>
      <c r="G125" t="s">
        <v>880</v>
      </c>
      <c r="I125">
        <v>150</v>
      </c>
      <c r="J125">
        <v>154</v>
      </c>
    </row>
    <row r="126" spans="1:11" x14ac:dyDescent="0.15">
      <c r="A126" t="s">
        <v>1391</v>
      </c>
      <c r="B126" t="s">
        <v>1392</v>
      </c>
      <c r="C126" t="s">
        <v>1393</v>
      </c>
      <c r="D126">
        <v>422</v>
      </c>
      <c r="E126" t="s">
        <v>1394</v>
      </c>
      <c r="F126" t="s">
        <v>76</v>
      </c>
      <c r="G126" t="s">
        <v>932</v>
      </c>
      <c r="I126">
        <v>142</v>
      </c>
      <c r="J126">
        <v>145</v>
      </c>
    </row>
    <row r="127" spans="1:11" x14ac:dyDescent="0.15">
      <c r="A127" t="s">
        <v>1395</v>
      </c>
      <c r="B127" t="s">
        <v>1396</v>
      </c>
      <c r="C127" t="s">
        <v>1397</v>
      </c>
      <c r="D127">
        <v>426</v>
      </c>
      <c r="E127" t="s">
        <v>1398</v>
      </c>
      <c r="F127" t="s">
        <v>890</v>
      </c>
      <c r="G127" t="s">
        <v>906</v>
      </c>
      <c r="H127" t="s">
        <v>1010</v>
      </c>
      <c r="I127">
        <v>2</v>
      </c>
      <c r="J127">
        <v>202</v>
      </c>
      <c r="K127">
        <v>18</v>
      </c>
    </row>
    <row r="128" spans="1:11" x14ac:dyDescent="0.15">
      <c r="A128" t="s">
        <v>1399</v>
      </c>
      <c r="B128" t="s">
        <v>1400</v>
      </c>
      <c r="C128" t="s">
        <v>1401</v>
      </c>
      <c r="D128">
        <v>430</v>
      </c>
      <c r="E128" t="s">
        <v>1402</v>
      </c>
      <c r="F128" t="s">
        <v>890</v>
      </c>
      <c r="G128" t="s">
        <v>906</v>
      </c>
      <c r="H128" t="s">
        <v>984</v>
      </c>
      <c r="I128">
        <v>2</v>
      </c>
      <c r="J128">
        <v>202</v>
      </c>
      <c r="K128">
        <v>11</v>
      </c>
    </row>
    <row r="129" spans="1:11" x14ac:dyDescent="0.15">
      <c r="A129" t="s">
        <v>1403</v>
      </c>
      <c r="B129" t="s">
        <v>1404</v>
      </c>
      <c r="C129" t="s">
        <v>1405</v>
      </c>
      <c r="D129">
        <v>434</v>
      </c>
      <c r="E129" t="s">
        <v>1406</v>
      </c>
      <c r="F129" t="s">
        <v>890</v>
      </c>
      <c r="G129" t="s">
        <v>891</v>
      </c>
      <c r="I129">
        <v>2</v>
      </c>
      <c r="J129">
        <v>15</v>
      </c>
    </row>
    <row r="130" spans="1:11" x14ac:dyDescent="0.15">
      <c r="A130" t="s">
        <v>1407</v>
      </c>
      <c r="B130" t="s">
        <v>1408</v>
      </c>
      <c r="C130" t="s">
        <v>1409</v>
      </c>
      <c r="D130">
        <v>438</v>
      </c>
      <c r="E130" t="s">
        <v>1410</v>
      </c>
      <c r="F130" t="s">
        <v>879</v>
      </c>
      <c r="G130" t="s">
        <v>945</v>
      </c>
      <c r="I130">
        <v>150</v>
      </c>
      <c r="J130">
        <v>155</v>
      </c>
    </row>
    <row r="131" spans="1:11" x14ac:dyDescent="0.15">
      <c r="A131" t="s">
        <v>1411</v>
      </c>
      <c r="B131" t="s">
        <v>1412</v>
      </c>
      <c r="C131" t="s">
        <v>1413</v>
      </c>
      <c r="D131">
        <v>440</v>
      </c>
      <c r="E131" t="s">
        <v>1414</v>
      </c>
      <c r="F131" t="s">
        <v>879</v>
      </c>
      <c r="G131" t="s">
        <v>880</v>
      </c>
      <c r="I131">
        <v>150</v>
      </c>
      <c r="J131">
        <v>154</v>
      </c>
    </row>
    <row r="132" spans="1:11" x14ac:dyDescent="0.15">
      <c r="A132" t="s">
        <v>1415</v>
      </c>
      <c r="B132" t="s">
        <v>1416</v>
      </c>
      <c r="C132" t="s">
        <v>1417</v>
      </c>
      <c r="D132">
        <v>442</v>
      </c>
      <c r="E132" t="s">
        <v>1418</v>
      </c>
      <c r="F132" t="s">
        <v>879</v>
      </c>
      <c r="G132" t="s">
        <v>945</v>
      </c>
      <c r="I132">
        <v>150</v>
      </c>
      <c r="J132">
        <v>155</v>
      </c>
    </row>
    <row r="133" spans="1:11" x14ac:dyDescent="0.15">
      <c r="A133" t="s">
        <v>1419</v>
      </c>
      <c r="B133" t="s">
        <v>1420</v>
      </c>
      <c r="C133" t="s">
        <v>1421</v>
      </c>
      <c r="D133">
        <v>446</v>
      </c>
      <c r="E133" t="s">
        <v>1422</v>
      </c>
      <c r="F133" t="s">
        <v>76</v>
      </c>
      <c r="G133" t="s">
        <v>1076</v>
      </c>
      <c r="I133">
        <v>142</v>
      </c>
      <c r="J133">
        <v>30</v>
      </c>
    </row>
    <row r="134" spans="1:11" x14ac:dyDescent="0.15">
      <c r="A134" t="s">
        <v>1423</v>
      </c>
      <c r="B134" t="s">
        <v>1424</v>
      </c>
      <c r="C134" t="s">
        <v>1425</v>
      </c>
      <c r="D134">
        <v>450</v>
      </c>
      <c r="E134" t="s">
        <v>1426</v>
      </c>
      <c r="F134" t="s">
        <v>890</v>
      </c>
      <c r="G134" t="s">
        <v>906</v>
      </c>
      <c r="H134" t="s">
        <v>1022</v>
      </c>
      <c r="I134">
        <v>2</v>
      </c>
      <c r="J134">
        <v>202</v>
      </c>
      <c r="K134">
        <v>14</v>
      </c>
    </row>
    <row r="135" spans="1:11" x14ac:dyDescent="0.15">
      <c r="A135" t="s">
        <v>1427</v>
      </c>
      <c r="B135" t="s">
        <v>1428</v>
      </c>
      <c r="C135" t="s">
        <v>1429</v>
      </c>
      <c r="D135">
        <v>454</v>
      </c>
      <c r="E135" t="s">
        <v>1430</v>
      </c>
      <c r="F135" t="s">
        <v>890</v>
      </c>
      <c r="G135" t="s">
        <v>906</v>
      </c>
      <c r="H135" t="s">
        <v>1022</v>
      </c>
      <c r="I135">
        <v>2</v>
      </c>
      <c r="J135">
        <v>202</v>
      </c>
      <c r="K135">
        <v>14</v>
      </c>
    </row>
    <row r="136" spans="1:11" x14ac:dyDescent="0.15">
      <c r="A136" t="s">
        <v>1431</v>
      </c>
      <c r="B136" t="s">
        <v>1432</v>
      </c>
      <c r="C136" t="s">
        <v>1433</v>
      </c>
      <c r="D136">
        <v>458</v>
      </c>
      <c r="E136" t="s">
        <v>1434</v>
      </c>
      <c r="F136" t="s">
        <v>76</v>
      </c>
      <c r="G136" t="s">
        <v>1027</v>
      </c>
      <c r="I136">
        <v>142</v>
      </c>
      <c r="J136">
        <v>35</v>
      </c>
    </row>
    <row r="137" spans="1:11" x14ac:dyDescent="0.15">
      <c r="A137" t="s">
        <v>1435</v>
      </c>
      <c r="B137" t="s">
        <v>1436</v>
      </c>
      <c r="C137" t="s">
        <v>1437</v>
      </c>
      <c r="D137">
        <v>462</v>
      </c>
      <c r="E137" t="s">
        <v>1438</v>
      </c>
      <c r="F137" t="s">
        <v>76</v>
      </c>
      <c r="G137" t="s">
        <v>874</v>
      </c>
      <c r="I137">
        <v>142</v>
      </c>
      <c r="J137">
        <v>34</v>
      </c>
    </row>
    <row r="138" spans="1:11" x14ac:dyDescent="0.15">
      <c r="A138" t="s">
        <v>1439</v>
      </c>
      <c r="B138" t="s">
        <v>603</v>
      </c>
      <c r="C138" t="s">
        <v>1440</v>
      </c>
      <c r="D138">
        <v>466</v>
      </c>
      <c r="E138" t="s">
        <v>1441</v>
      </c>
      <c r="F138" t="s">
        <v>890</v>
      </c>
      <c r="G138" t="s">
        <v>906</v>
      </c>
      <c r="H138" t="s">
        <v>984</v>
      </c>
      <c r="I138">
        <v>2</v>
      </c>
      <c r="J138">
        <v>202</v>
      </c>
      <c r="K138">
        <v>11</v>
      </c>
    </row>
    <row r="139" spans="1:11" x14ac:dyDescent="0.15">
      <c r="A139" t="s">
        <v>1442</v>
      </c>
      <c r="B139" t="s">
        <v>1443</v>
      </c>
      <c r="C139" t="s">
        <v>1444</v>
      </c>
      <c r="D139">
        <v>470</v>
      </c>
      <c r="E139" t="s">
        <v>1445</v>
      </c>
      <c r="F139" t="s">
        <v>879</v>
      </c>
      <c r="G139" t="s">
        <v>885</v>
      </c>
      <c r="I139">
        <v>150</v>
      </c>
      <c r="J139">
        <v>39</v>
      </c>
    </row>
    <row r="140" spans="1:11" x14ac:dyDescent="0.15">
      <c r="A140" t="s">
        <v>1446</v>
      </c>
      <c r="B140" t="s">
        <v>1447</v>
      </c>
      <c r="C140" t="s">
        <v>1448</v>
      </c>
      <c r="D140">
        <v>584</v>
      </c>
      <c r="E140" t="s">
        <v>1449</v>
      </c>
      <c r="F140" t="s">
        <v>896</v>
      </c>
      <c r="G140" t="s">
        <v>1257</v>
      </c>
      <c r="I140">
        <v>9</v>
      </c>
      <c r="J140">
        <v>57</v>
      </c>
    </row>
    <row r="141" spans="1:11" x14ac:dyDescent="0.15">
      <c r="A141" t="s">
        <v>1450</v>
      </c>
      <c r="B141" t="s">
        <v>1451</v>
      </c>
      <c r="C141" t="s">
        <v>1452</v>
      </c>
      <c r="D141">
        <v>474</v>
      </c>
      <c r="E141" t="s">
        <v>1453</v>
      </c>
      <c r="F141" t="s">
        <v>912</v>
      </c>
      <c r="G141" t="s">
        <v>913</v>
      </c>
      <c r="H141" t="s">
        <v>914</v>
      </c>
      <c r="I141">
        <v>19</v>
      </c>
      <c r="J141">
        <v>419</v>
      </c>
      <c r="K141">
        <v>29</v>
      </c>
    </row>
    <row r="142" spans="1:11" x14ac:dyDescent="0.15">
      <c r="A142" t="s">
        <v>1454</v>
      </c>
      <c r="B142" t="s">
        <v>1455</v>
      </c>
      <c r="C142" t="s">
        <v>1456</v>
      </c>
      <c r="D142">
        <v>478</v>
      </c>
      <c r="E142" t="s">
        <v>1457</v>
      </c>
      <c r="F142" t="s">
        <v>890</v>
      </c>
      <c r="G142" t="s">
        <v>906</v>
      </c>
      <c r="H142" t="s">
        <v>984</v>
      </c>
      <c r="I142">
        <v>2</v>
      </c>
      <c r="J142">
        <v>202</v>
      </c>
      <c r="K142">
        <v>11</v>
      </c>
    </row>
    <row r="143" spans="1:11" x14ac:dyDescent="0.15">
      <c r="A143" t="s">
        <v>1458</v>
      </c>
      <c r="B143" t="s">
        <v>1459</v>
      </c>
      <c r="C143" t="s">
        <v>1460</v>
      </c>
      <c r="D143">
        <v>480</v>
      </c>
      <c r="E143" t="s">
        <v>1461</v>
      </c>
      <c r="F143" t="s">
        <v>890</v>
      </c>
      <c r="G143" t="s">
        <v>906</v>
      </c>
      <c r="H143" t="s">
        <v>1022</v>
      </c>
      <c r="I143">
        <v>2</v>
      </c>
      <c r="J143">
        <v>202</v>
      </c>
      <c r="K143">
        <v>14</v>
      </c>
    </row>
    <row r="144" spans="1:11" x14ac:dyDescent="0.15">
      <c r="A144" t="s">
        <v>1462</v>
      </c>
      <c r="B144" t="s">
        <v>1463</v>
      </c>
      <c r="C144" t="s">
        <v>1464</v>
      </c>
      <c r="D144">
        <v>175</v>
      </c>
      <c r="E144" t="s">
        <v>1465</v>
      </c>
      <c r="F144" t="s">
        <v>890</v>
      </c>
      <c r="G144" t="s">
        <v>906</v>
      </c>
      <c r="H144" t="s">
        <v>1022</v>
      </c>
      <c r="I144">
        <v>2</v>
      </c>
      <c r="J144">
        <v>202</v>
      </c>
      <c r="K144">
        <v>14</v>
      </c>
    </row>
    <row r="145" spans="1:11" x14ac:dyDescent="0.15">
      <c r="A145" t="s">
        <v>1466</v>
      </c>
      <c r="B145" t="s">
        <v>824</v>
      </c>
      <c r="C145" t="s">
        <v>1467</v>
      </c>
      <c r="D145">
        <v>484</v>
      </c>
      <c r="E145" t="s">
        <v>1468</v>
      </c>
      <c r="F145" t="s">
        <v>912</v>
      </c>
      <c r="G145" t="s">
        <v>913</v>
      </c>
      <c r="H145" t="s">
        <v>979</v>
      </c>
      <c r="I145">
        <v>19</v>
      </c>
      <c r="J145">
        <v>419</v>
      </c>
      <c r="K145">
        <v>13</v>
      </c>
    </row>
    <row r="146" spans="1:11" x14ac:dyDescent="0.15">
      <c r="A146" t="s">
        <v>1469</v>
      </c>
      <c r="B146" t="s">
        <v>1470</v>
      </c>
      <c r="C146" t="s">
        <v>1471</v>
      </c>
      <c r="D146">
        <v>583</v>
      </c>
      <c r="E146" t="s">
        <v>1472</v>
      </c>
      <c r="F146" t="s">
        <v>896</v>
      </c>
      <c r="G146" t="s">
        <v>1257</v>
      </c>
      <c r="I146">
        <v>9</v>
      </c>
      <c r="J146">
        <v>57</v>
      </c>
    </row>
    <row r="147" spans="1:11" x14ac:dyDescent="0.15">
      <c r="A147" t="s">
        <v>1473</v>
      </c>
      <c r="B147" t="s">
        <v>1474</v>
      </c>
      <c r="C147" t="s">
        <v>1475</v>
      </c>
      <c r="D147">
        <v>498</v>
      </c>
      <c r="E147" t="s">
        <v>1476</v>
      </c>
      <c r="F147" t="s">
        <v>879</v>
      </c>
      <c r="G147" t="s">
        <v>970</v>
      </c>
      <c r="I147">
        <v>150</v>
      </c>
      <c r="J147">
        <v>151</v>
      </c>
    </row>
    <row r="148" spans="1:11" x14ac:dyDescent="0.15">
      <c r="A148" t="s">
        <v>1477</v>
      </c>
      <c r="B148" t="s">
        <v>1478</v>
      </c>
      <c r="C148" t="s">
        <v>1479</v>
      </c>
      <c r="D148">
        <v>492</v>
      </c>
      <c r="E148" t="s">
        <v>1480</v>
      </c>
      <c r="F148" t="s">
        <v>879</v>
      </c>
      <c r="G148" t="s">
        <v>945</v>
      </c>
      <c r="I148">
        <v>150</v>
      </c>
      <c r="J148">
        <v>155</v>
      </c>
    </row>
    <row r="149" spans="1:11" x14ac:dyDescent="0.15">
      <c r="A149" t="s">
        <v>1481</v>
      </c>
      <c r="B149" t="s">
        <v>1482</v>
      </c>
      <c r="C149" t="s">
        <v>1483</v>
      </c>
      <c r="D149">
        <v>496</v>
      </c>
      <c r="E149" t="s">
        <v>1484</v>
      </c>
      <c r="F149" t="s">
        <v>76</v>
      </c>
      <c r="G149" t="s">
        <v>1076</v>
      </c>
      <c r="I149">
        <v>142</v>
      </c>
      <c r="J149">
        <v>30</v>
      </c>
    </row>
    <row r="150" spans="1:11" x14ac:dyDescent="0.15">
      <c r="A150" t="s">
        <v>1485</v>
      </c>
      <c r="B150" t="s">
        <v>1486</v>
      </c>
      <c r="C150" t="s">
        <v>1487</v>
      </c>
      <c r="D150">
        <v>499</v>
      </c>
      <c r="E150" t="s">
        <v>1488</v>
      </c>
      <c r="F150" t="s">
        <v>879</v>
      </c>
      <c r="G150" t="s">
        <v>885</v>
      </c>
      <c r="I150">
        <v>150</v>
      </c>
      <c r="J150">
        <v>39</v>
      </c>
    </row>
    <row r="151" spans="1:11" x14ac:dyDescent="0.15">
      <c r="A151" t="s">
        <v>1489</v>
      </c>
      <c r="B151" t="s">
        <v>1490</v>
      </c>
      <c r="C151" t="s">
        <v>1491</v>
      </c>
      <c r="D151">
        <v>500</v>
      </c>
      <c r="E151" t="s">
        <v>1492</v>
      </c>
      <c r="F151" t="s">
        <v>912</v>
      </c>
      <c r="G151" t="s">
        <v>913</v>
      </c>
      <c r="H151" t="s">
        <v>914</v>
      </c>
      <c r="I151">
        <v>19</v>
      </c>
      <c r="J151">
        <v>419</v>
      </c>
      <c r="K151">
        <v>29</v>
      </c>
    </row>
    <row r="152" spans="1:11" x14ac:dyDescent="0.15">
      <c r="A152" t="s">
        <v>1493</v>
      </c>
      <c r="B152" t="s">
        <v>1494</v>
      </c>
      <c r="C152" t="s">
        <v>1495</v>
      </c>
      <c r="D152">
        <v>504</v>
      </c>
      <c r="E152" t="s">
        <v>1496</v>
      </c>
      <c r="F152" t="s">
        <v>890</v>
      </c>
      <c r="G152" t="s">
        <v>891</v>
      </c>
      <c r="I152">
        <v>2</v>
      </c>
      <c r="J152">
        <v>15</v>
      </c>
    </row>
    <row r="153" spans="1:11" x14ac:dyDescent="0.15">
      <c r="A153" t="s">
        <v>1497</v>
      </c>
      <c r="B153" t="s">
        <v>1498</v>
      </c>
      <c r="C153" t="s">
        <v>1499</v>
      </c>
      <c r="D153">
        <v>508</v>
      </c>
      <c r="E153" t="s">
        <v>1500</v>
      </c>
      <c r="F153" t="s">
        <v>890</v>
      </c>
      <c r="G153" t="s">
        <v>906</v>
      </c>
      <c r="H153" t="s">
        <v>1022</v>
      </c>
      <c r="I153">
        <v>2</v>
      </c>
      <c r="J153">
        <v>202</v>
      </c>
      <c r="K153">
        <v>14</v>
      </c>
    </row>
    <row r="154" spans="1:11" x14ac:dyDescent="0.15">
      <c r="A154" t="s">
        <v>1501</v>
      </c>
      <c r="B154" t="s">
        <v>1502</v>
      </c>
      <c r="C154" t="s">
        <v>1503</v>
      </c>
      <c r="D154">
        <v>104</v>
      </c>
      <c r="E154" t="s">
        <v>1504</v>
      </c>
      <c r="F154" t="s">
        <v>76</v>
      </c>
      <c r="G154" t="s">
        <v>1027</v>
      </c>
      <c r="I154">
        <v>142</v>
      </c>
      <c r="J154">
        <v>35</v>
      </c>
    </row>
    <row r="155" spans="1:11" x14ac:dyDescent="0.15">
      <c r="A155" t="s">
        <v>1505</v>
      </c>
      <c r="B155" t="s">
        <v>1506</v>
      </c>
      <c r="C155" t="s">
        <v>1507</v>
      </c>
      <c r="D155">
        <v>516</v>
      </c>
      <c r="E155" t="s">
        <v>1508</v>
      </c>
      <c r="F155" t="s">
        <v>890</v>
      </c>
      <c r="G155" t="s">
        <v>906</v>
      </c>
      <c r="H155" t="s">
        <v>1010</v>
      </c>
      <c r="I155">
        <v>2</v>
      </c>
      <c r="J155">
        <v>202</v>
      </c>
      <c r="K155">
        <v>18</v>
      </c>
    </row>
    <row r="156" spans="1:11" x14ac:dyDescent="0.15">
      <c r="A156" t="s">
        <v>1509</v>
      </c>
      <c r="B156" t="s">
        <v>1510</v>
      </c>
      <c r="C156" t="s">
        <v>1511</v>
      </c>
      <c r="D156">
        <v>520</v>
      </c>
      <c r="E156" t="s">
        <v>1512</v>
      </c>
      <c r="F156" t="s">
        <v>896</v>
      </c>
      <c r="G156" t="s">
        <v>1257</v>
      </c>
      <c r="I156">
        <v>9</v>
      </c>
      <c r="J156">
        <v>57</v>
      </c>
    </row>
    <row r="157" spans="1:11" x14ac:dyDescent="0.15">
      <c r="A157" t="s">
        <v>1513</v>
      </c>
      <c r="B157" t="s">
        <v>1514</v>
      </c>
      <c r="C157" t="s">
        <v>1515</v>
      </c>
      <c r="D157">
        <v>524</v>
      </c>
      <c r="E157" t="s">
        <v>1516</v>
      </c>
      <c r="F157" t="s">
        <v>76</v>
      </c>
      <c r="G157" t="s">
        <v>874</v>
      </c>
      <c r="I157">
        <v>142</v>
      </c>
      <c r="J157">
        <v>34</v>
      </c>
    </row>
    <row r="158" spans="1:11" x14ac:dyDescent="0.15">
      <c r="A158" t="s">
        <v>1517</v>
      </c>
      <c r="B158" t="s">
        <v>1518</v>
      </c>
      <c r="C158" t="s">
        <v>1519</v>
      </c>
      <c r="D158">
        <v>528</v>
      </c>
      <c r="E158" t="s">
        <v>1520</v>
      </c>
      <c r="F158" t="s">
        <v>879</v>
      </c>
      <c r="G158" t="s">
        <v>945</v>
      </c>
      <c r="I158">
        <v>150</v>
      </c>
      <c r="J158">
        <v>155</v>
      </c>
    </row>
    <row r="159" spans="1:11" x14ac:dyDescent="0.15">
      <c r="A159" t="s">
        <v>1521</v>
      </c>
      <c r="B159" t="s">
        <v>1522</v>
      </c>
      <c r="C159" t="s">
        <v>1523</v>
      </c>
      <c r="D159">
        <v>540</v>
      </c>
      <c r="E159" t="s">
        <v>1524</v>
      </c>
      <c r="F159" t="s">
        <v>896</v>
      </c>
      <c r="G159" t="s">
        <v>1192</v>
      </c>
      <c r="I159">
        <v>9</v>
      </c>
      <c r="J159">
        <v>54</v>
      </c>
    </row>
    <row r="160" spans="1:11" x14ac:dyDescent="0.15">
      <c r="A160" t="s">
        <v>1525</v>
      </c>
      <c r="B160" t="s">
        <v>1526</v>
      </c>
      <c r="C160" t="s">
        <v>1527</v>
      </c>
      <c r="D160">
        <v>554</v>
      </c>
      <c r="E160" t="s">
        <v>1528</v>
      </c>
      <c r="F160" t="s">
        <v>896</v>
      </c>
      <c r="G160" t="s">
        <v>940</v>
      </c>
      <c r="I160">
        <v>9</v>
      </c>
      <c r="J160">
        <v>53</v>
      </c>
    </row>
    <row r="161" spans="1:11" x14ac:dyDescent="0.15">
      <c r="A161" t="s">
        <v>1529</v>
      </c>
      <c r="B161" t="s">
        <v>1530</v>
      </c>
      <c r="C161" t="s">
        <v>1531</v>
      </c>
      <c r="D161">
        <v>558</v>
      </c>
      <c r="E161" t="s">
        <v>1532</v>
      </c>
      <c r="F161" t="s">
        <v>912</v>
      </c>
      <c r="G161" t="s">
        <v>913</v>
      </c>
      <c r="H161" t="s">
        <v>979</v>
      </c>
      <c r="I161">
        <v>19</v>
      </c>
      <c r="J161">
        <v>419</v>
      </c>
      <c r="K161">
        <v>13</v>
      </c>
    </row>
    <row r="162" spans="1:11" x14ac:dyDescent="0.15">
      <c r="A162" t="s">
        <v>1533</v>
      </c>
      <c r="B162" t="s">
        <v>1534</v>
      </c>
      <c r="C162" t="s">
        <v>1535</v>
      </c>
      <c r="D162">
        <v>562</v>
      </c>
      <c r="E162" t="s">
        <v>1536</v>
      </c>
      <c r="F162" t="s">
        <v>890</v>
      </c>
      <c r="G162" t="s">
        <v>906</v>
      </c>
      <c r="H162" t="s">
        <v>984</v>
      </c>
      <c r="I162">
        <v>2</v>
      </c>
      <c r="J162">
        <v>202</v>
      </c>
      <c r="K162">
        <v>11</v>
      </c>
    </row>
    <row r="163" spans="1:11" x14ac:dyDescent="0.15">
      <c r="A163" t="s">
        <v>1537</v>
      </c>
      <c r="B163" t="s">
        <v>1538</v>
      </c>
      <c r="C163" t="s">
        <v>1539</v>
      </c>
      <c r="D163">
        <v>566</v>
      </c>
      <c r="E163" t="s">
        <v>1540</v>
      </c>
      <c r="F163" t="s">
        <v>890</v>
      </c>
      <c r="G163" t="s">
        <v>906</v>
      </c>
      <c r="H163" t="s">
        <v>984</v>
      </c>
      <c r="I163">
        <v>2</v>
      </c>
      <c r="J163">
        <v>202</v>
      </c>
      <c r="K163">
        <v>11</v>
      </c>
    </row>
    <row r="164" spans="1:11" x14ac:dyDescent="0.15">
      <c r="A164" t="s">
        <v>1541</v>
      </c>
      <c r="B164" t="s">
        <v>1542</v>
      </c>
      <c r="C164" t="s">
        <v>1543</v>
      </c>
      <c r="D164">
        <v>570</v>
      </c>
      <c r="E164" t="s">
        <v>1544</v>
      </c>
      <c r="F164" t="s">
        <v>896</v>
      </c>
      <c r="G164" t="s">
        <v>897</v>
      </c>
      <c r="I164">
        <v>9</v>
      </c>
      <c r="J164">
        <v>61</v>
      </c>
    </row>
    <row r="165" spans="1:11" x14ac:dyDescent="0.15">
      <c r="A165" t="s">
        <v>1545</v>
      </c>
      <c r="B165" t="s">
        <v>1546</v>
      </c>
      <c r="C165" t="s">
        <v>1547</v>
      </c>
      <c r="D165">
        <v>574</v>
      </c>
      <c r="E165" t="s">
        <v>1548</v>
      </c>
      <c r="F165" t="s">
        <v>896</v>
      </c>
      <c r="G165" t="s">
        <v>940</v>
      </c>
      <c r="I165">
        <v>9</v>
      </c>
      <c r="J165">
        <v>53</v>
      </c>
    </row>
    <row r="166" spans="1:11" x14ac:dyDescent="0.15">
      <c r="A166" t="s">
        <v>1549</v>
      </c>
      <c r="B166" t="s">
        <v>1550</v>
      </c>
      <c r="C166" t="s">
        <v>1551</v>
      </c>
      <c r="D166">
        <v>807</v>
      </c>
      <c r="E166" t="s">
        <v>1552</v>
      </c>
      <c r="F166" t="s">
        <v>879</v>
      </c>
      <c r="G166" t="s">
        <v>885</v>
      </c>
      <c r="I166">
        <v>150</v>
      </c>
      <c r="J166">
        <v>39</v>
      </c>
    </row>
    <row r="167" spans="1:11" x14ac:dyDescent="0.15">
      <c r="A167" t="s">
        <v>1553</v>
      </c>
      <c r="B167" t="s">
        <v>1554</v>
      </c>
      <c r="C167" t="s">
        <v>1555</v>
      </c>
      <c r="D167">
        <v>580</v>
      </c>
      <c r="E167" t="s">
        <v>1556</v>
      </c>
      <c r="F167" t="s">
        <v>896</v>
      </c>
      <c r="G167" t="s">
        <v>1257</v>
      </c>
      <c r="I167">
        <v>9</v>
      </c>
      <c r="J167">
        <v>57</v>
      </c>
    </row>
    <row r="168" spans="1:11" x14ac:dyDescent="0.15">
      <c r="A168" t="s">
        <v>1557</v>
      </c>
      <c r="B168" t="s">
        <v>345</v>
      </c>
      <c r="C168" t="s">
        <v>1558</v>
      </c>
      <c r="D168">
        <v>578</v>
      </c>
      <c r="E168" t="s">
        <v>1559</v>
      </c>
      <c r="F168" t="s">
        <v>879</v>
      </c>
      <c r="G168" t="s">
        <v>880</v>
      </c>
      <c r="I168">
        <v>150</v>
      </c>
      <c r="J168">
        <v>154</v>
      </c>
    </row>
    <row r="169" spans="1:11" x14ac:dyDescent="0.15">
      <c r="A169" t="s">
        <v>1560</v>
      </c>
      <c r="B169" t="s">
        <v>1561</v>
      </c>
      <c r="C169" t="s">
        <v>1562</v>
      </c>
      <c r="D169">
        <v>512</v>
      </c>
      <c r="E169" t="s">
        <v>1563</v>
      </c>
      <c r="F169" t="s">
        <v>76</v>
      </c>
      <c r="G169" t="s">
        <v>932</v>
      </c>
      <c r="I169">
        <v>142</v>
      </c>
      <c r="J169">
        <v>145</v>
      </c>
    </row>
    <row r="170" spans="1:11" x14ac:dyDescent="0.15">
      <c r="A170" t="s">
        <v>1564</v>
      </c>
      <c r="B170" t="s">
        <v>1565</v>
      </c>
      <c r="C170" t="s">
        <v>1566</v>
      </c>
      <c r="D170">
        <v>586</v>
      </c>
      <c r="E170" t="s">
        <v>1567</v>
      </c>
      <c r="F170" t="s">
        <v>76</v>
      </c>
      <c r="G170" t="s">
        <v>874</v>
      </c>
      <c r="I170">
        <v>142</v>
      </c>
      <c r="J170">
        <v>34</v>
      </c>
    </row>
    <row r="171" spans="1:11" x14ac:dyDescent="0.15">
      <c r="A171" t="s">
        <v>1568</v>
      </c>
      <c r="B171" t="s">
        <v>1569</v>
      </c>
      <c r="C171" t="s">
        <v>1570</v>
      </c>
      <c r="D171">
        <v>585</v>
      </c>
      <c r="E171" t="s">
        <v>1571</v>
      </c>
      <c r="F171" t="s">
        <v>896</v>
      </c>
      <c r="G171" t="s">
        <v>1257</v>
      </c>
      <c r="I171">
        <v>9</v>
      </c>
      <c r="J171">
        <v>57</v>
      </c>
    </row>
    <row r="172" spans="1:11" x14ac:dyDescent="0.15">
      <c r="A172" t="s">
        <v>1572</v>
      </c>
      <c r="B172" t="s">
        <v>1573</v>
      </c>
      <c r="C172" t="s">
        <v>1574</v>
      </c>
      <c r="D172">
        <v>275</v>
      </c>
      <c r="E172" t="s">
        <v>1575</v>
      </c>
      <c r="F172" t="s">
        <v>76</v>
      </c>
      <c r="G172" t="s">
        <v>932</v>
      </c>
      <c r="I172">
        <v>142</v>
      </c>
      <c r="J172">
        <v>145</v>
      </c>
    </row>
    <row r="173" spans="1:11" x14ac:dyDescent="0.15">
      <c r="A173" t="s">
        <v>1576</v>
      </c>
      <c r="B173" t="s">
        <v>1577</v>
      </c>
      <c r="C173" t="s">
        <v>1578</v>
      </c>
      <c r="D173">
        <v>591</v>
      </c>
      <c r="E173" t="s">
        <v>1579</v>
      </c>
      <c r="F173" t="s">
        <v>912</v>
      </c>
      <c r="G173" t="s">
        <v>913</v>
      </c>
      <c r="H173" t="s">
        <v>979</v>
      </c>
      <c r="I173">
        <v>19</v>
      </c>
      <c r="J173">
        <v>419</v>
      </c>
      <c r="K173">
        <v>13</v>
      </c>
    </row>
    <row r="174" spans="1:11" x14ac:dyDescent="0.15">
      <c r="A174" t="s">
        <v>1580</v>
      </c>
      <c r="B174" t="s">
        <v>1581</v>
      </c>
      <c r="C174" t="s">
        <v>1582</v>
      </c>
      <c r="D174">
        <v>598</v>
      </c>
      <c r="E174" t="s">
        <v>1583</v>
      </c>
      <c r="F174" t="s">
        <v>896</v>
      </c>
      <c r="G174" t="s">
        <v>1192</v>
      </c>
      <c r="I174">
        <v>9</v>
      </c>
      <c r="J174">
        <v>54</v>
      </c>
    </row>
    <row r="175" spans="1:11" x14ac:dyDescent="0.15">
      <c r="A175" t="s">
        <v>1584</v>
      </c>
      <c r="B175" t="s">
        <v>1585</v>
      </c>
      <c r="C175" t="s">
        <v>1586</v>
      </c>
      <c r="D175">
        <v>600</v>
      </c>
      <c r="E175" t="s">
        <v>1587</v>
      </c>
      <c r="F175" t="s">
        <v>912</v>
      </c>
      <c r="G175" t="s">
        <v>913</v>
      </c>
      <c r="H175" t="s">
        <v>927</v>
      </c>
      <c r="I175">
        <v>19</v>
      </c>
      <c r="J175">
        <v>419</v>
      </c>
      <c r="K175">
        <v>5</v>
      </c>
    </row>
    <row r="176" spans="1:11" x14ac:dyDescent="0.15">
      <c r="A176" t="s">
        <v>1588</v>
      </c>
      <c r="B176" t="s">
        <v>1589</v>
      </c>
      <c r="C176" t="s">
        <v>1590</v>
      </c>
      <c r="D176">
        <v>604</v>
      </c>
      <c r="E176" t="s">
        <v>1591</v>
      </c>
      <c r="F176" t="s">
        <v>912</v>
      </c>
      <c r="G176" t="s">
        <v>913</v>
      </c>
      <c r="H176" t="s">
        <v>927</v>
      </c>
      <c r="I176">
        <v>19</v>
      </c>
      <c r="J176">
        <v>419</v>
      </c>
      <c r="K176">
        <v>5</v>
      </c>
    </row>
    <row r="177" spans="1:11" x14ac:dyDescent="0.15">
      <c r="A177" t="s">
        <v>1592</v>
      </c>
      <c r="B177" t="s">
        <v>1593</v>
      </c>
      <c r="C177" t="s">
        <v>1594</v>
      </c>
      <c r="D177">
        <v>608</v>
      </c>
      <c r="E177" t="s">
        <v>1595</v>
      </c>
      <c r="F177" t="s">
        <v>76</v>
      </c>
      <c r="G177" t="s">
        <v>1027</v>
      </c>
      <c r="I177">
        <v>142</v>
      </c>
      <c r="J177">
        <v>35</v>
      </c>
    </row>
    <row r="178" spans="1:11" x14ac:dyDescent="0.15">
      <c r="A178" t="s">
        <v>1596</v>
      </c>
      <c r="B178" t="s">
        <v>1597</v>
      </c>
      <c r="C178" t="s">
        <v>1598</v>
      </c>
      <c r="D178">
        <v>612</v>
      </c>
      <c r="E178" t="s">
        <v>1599</v>
      </c>
      <c r="F178" t="s">
        <v>896</v>
      </c>
      <c r="G178" t="s">
        <v>897</v>
      </c>
      <c r="I178">
        <v>9</v>
      </c>
      <c r="J178">
        <v>61</v>
      </c>
    </row>
    <row r="179" spans="1:11" x14ac:dyDescent="0.15">
      <c r="A179" t="s">
        <v>1600</v>
      </c>
      <c r="B179" t="s">
        <v>1601</v>
      </c>
      <c r="C179" t="s">
        <v>1602</v>
      </c>
      <c r="D179">
        <v>616</v>
      </c>
      <c r="E179" t="s">
        <v>1603</v>
      </c>
      <c r="F179" t="s">
        <v>879</v>
      </c>
      <c r="G179" t="s">
        <v>970</v>
      </c>
      <c r="I179">
        <v>150</v>
      </c>
      <c r="J179">
        <v>151</v>
      </c>
    </row>
    <row r="180" spans="1:11" x14ac:dyDescent="0.15">
      <c r="A180" t="s">
        <v>1604</v>
      </c>
      <c r="B180" t="s">
        <v>1605</v>
      </c>
      <c r="C180" t="s">
        <v>1606</v>
      </c>
      <c r="D180">
        <v>620</v>
      </c>
      <c r="E180" t="s">
        <v>1607</v>
      </c>
      <c r="F180" t="s">
        <v>879</v>
      </c>
      <c r="G180" t="s">
        <v>885</v>
      </c>
      <c r="I180">
        <v>150</v>
      </c>
      <c r="J180">
        <v>39</v>
      </c>
    </row>
    <row r="181" spans="1:11" x14ac:dyDescent="0.15">
      <c r="A181" t="s">
        <v>1608</v>
      </c>
      <c r="B181" t="s">
        <v>1609</v>
      </c>
      <c r="C181" t="s">
        <v>1610</v>
      </c>
      <c r="D181">
        <v>630</v>
      </c>
      <c r="E181" t="s">
        <v>1611</v>
      </c>
      <c r="F181" t="s">
        <v>912</v>
      </c>
      <c r="G181" t="s">
        <v>913</v>
      </c>
      <c r="H181" t="s">
        <v>914</v>
      </c>
      <c r="I181">
        <v>19</v>
      </c>
      <c r="J181">
        <v>419</v>
      </c>
      <c r="K181">
        <v>29</v>
      </c>
    </row>
    <row r="182" spans="1:11" x14ac:dyDescent="0.15">
      <c r="A182" t="s">
        <v>1612</v>
      </c>
      <c r="B182" t="s">
        <v>1613</v>
      </c>
      <c r="C182" t="s">
        <v>1614</v>
      </c>
      <c r="D182">
        <v>634</v>
      </c>
      <c r="E182" t="s">
        <v>1615</v>
      </c>
      <c r="F182" t="s">
        <v>76</v>
      </c>
      <c r="G182" t="s">
        <v>932</v>
      </c>
      <c r="I182">
        <v>142</v>
      </c>
      <c r="J182">
        <v>145</v>
      </c>
    </row>
    <row r="183" spans="1:11" x14ac:dyDescent="0.15">
      <c r="A183" t="s">
        <v>1616</v>
      </c>
      <c r="B183" t="s">
        <v>1617</v>
      </c>
      <c r="C183" t="s">
        <v>1618</v>
      </c>
      <c r="D183">
        <v>638</v>
      </c>
      <c r="E183" t="s">
        <v>1619</v>
      </c>
      <c r="F183" t="s">
        <v>890</v>
      </c>
      <c r="G183" t="s">
        <v>906</v>
      </c>
      <c r="H183" t="s">
        <v>1022</v>
      </c>
      <c r="I183">
        <v>2</v>
      </c>
      <c r="J183">
        <v>202</v>
      </c>
      <c r="K183">
        <v>14</v>
      </c>
    </row>
    <row r="184" spans="1:11" x14ac:dyDescent="0.15">
      <c r="A184" t="s">
        <v>1620</v>
      </c>
      <c r="B184" t="s">
        <v>1621</v>
      </c>
      <c r="C184" t="s">
        <v>1622</v>
      </c>
      <c r="D184">
        <v>642</v>
      </c>
      <c r="E184" t="s">
        <v>1623</v>
      </c>
      <c r="F184" t="s">
        <v>879</v>
      </c>
      <c r="G184" t="s">
        <v>970</v>
      </c>
      <c r="I184">
        <v>150</v>
      </c>
      <c r="J184">
        <v>151</v>
      </c>
    </row>
    <row r="185" spans="1:11" x14ac:dyDescent="0.15">
      <c r="A185" t="s">
        <v>1624</v>
      </c>
      <c r="B185" t="s">
        <v>1625</v>
      </c>
      <c r="C185" t="s">
        <v>1626</v>
      </c>
      <c r="D185">
        <v>643</v>
      </c>
      <c r="E185" t="s">
        <v>1627</v>
      </c>
      <c r="F185" t="s">
        <v>879</v>
      </c>
      <c r="G185" t="s">
        <v>970</v>
      </c>
      <c r="I185">
        <v>150</v>
      </c>
      <c r="J185">
        <v>151</v>
      </c>
    </row>
    <row r="186" spans="1:11" x14ac:dyDescent="0.15">
      <c r="A186" t="s">
        <v>1628</v>
      </c>
      <c r="B186" t="s">
        <v>1629</v>
      </c>
      <c r="C186" t="s">
        <v>1630</v>
      </c>
      <c r="D186">
        <v>646</v>
      </c>
      <c r="E186" t="s">
        <v>1631</v>
      </c>
      <c r="F186" t="s">
        <v>890</v>
      </c>
      <c r="G186" t="s">
        <v>906</v>
      </c>
      <c r="H186" t="s">
        <v>1022</v>
      </c>
      <c r="I186">
        <v>2</v>
      </c>
      <c r="J186">
        <v>202</v>
      </c>
      <c r="K186">
        <v>14</v>
      </c>
    </row>
    <row r="187" spans="1:11" x14ac:dyDescent="0.15">
      <c r="A187" t="s">
        <v>1632</v>
      </c>
      <c r="B187" t="s">
        <v>1633</v>
      </c>
      <c r="C187" t="s">
        <v>1634</v>
      </c>
      <c r="D187">
        <v>652</v>
      </c>
      <c r="E187" t="s">
        <v>1635</v>
      </c>
      <c r="F187" t="s">
        <v>912</v>
      </c>
      <c r="G187" t="s">
        <v>913</v>
      </c>
      <c r="H187" t="s">
        <v>914</v>
      </c>
      <c r="I187">
        <v>19</v>
      </c>
      <c r="J187">
        <v>419</v>
      </c>
      <c r="K187">
        <v>29</v>
      </c>
    </row>
    <row r="188" spans="1:11" x14ac:dyDescent="0.15">
      <c r="A188" t="s">
        <v>1636</v>
      </c>
      <c r="B188" t="s">
        <v>1637</v>
      </c>
      <c r="C188" t="s">
        <v>1638</v>
      </c>
      <c r="D188">
        <v>654</v>
      </c>
      <c r="E188" t="s">
        <v>1639</v>
      </c>
      <c r="F188" t="s">
        <v>890</v>
      </c>
      <c r="G188" t="s">
        <v>906</v>
      </c>
      <c r="H188" t="s">
        <v>984</v>
      </c>
      <c r="I188">
        <v>2</v>
      </c>
      <c r="J188">
        <v>202</v>
      </c>
      <c r="K188">
        <v>11</v>
      </c>
    </row>
    <row r="189" spans="1:11" x14ac:dyDescent="0.15">
      <c r="A189" t="s">
        <v>1640</v>
      </c>
      <c r="B189" t="s">
        <v>1641</v>
      </c>
      <c r="C189" t="s">
        <v>1642</v>
      </c>
      <c r="D189">
        <v>659</v>
      </c>
      <c r="E189" t="s">
        <v>1643</v>
      </c>
      <c r="F189" t="s">
        <v>912</v>
      </c>
      <c r="G189" t="s">
        <v>913</v>
      </c>
      <c r="H189" t="s">
        <v>914</v>
      </c>
      <c r="I189">
        <v>19</v>
      </c>
      <c r="J189">
        <v>419</v>
      </c>
      <c r="K189">
        <v>29</v>
      </c>
    </row>
    <row r="190" spans="1:11" x14ac:dyDescent="0.15">
      <c r="A190" t="s">
        <v>1644</v>
      </c>
      <c r="B190" t="s">
        <v>1645</v>
      </c>
      <c r="C190" t="s">
        <v>1646</v>
      </c>
      <c r="D190">
        <v>662</v>
      </c>
      <c r="E190" t="s">
        <v>1647</v>
      </c>
      <c r="F190" t="s">
        <v>912</v>
      </c>
      <c r="G190" t="s">
        <v>913</v>
      </c>
      <c r="H190" t="s">
        <v>914</v>
      </c>
      <c r="I190">
        <v>19</v>
      </c>
      <c r="J190">
        <v>419</v>
      </c>
      <c r="K190">
        <v>29</v>
      </c>
    </row>
    <row r="191" spans="1:11" x14ac:dyDescent="0.15">
      <c r="A191" t="s">
        <v>1648</v>
      </c>
      <c r="B191" t="s">
        <v>1649</v>
      </c>
      <c r="C191" t="s">
        <v>1650</v>
      </c>
      <c r="D191">
        <v>663</v>
      </c>
      <c r="E191" t="s">
        <v>1651</v>
      </c>
      <c r="F191" t="s">
        <v>912</v>
      </c>
      <c r="G191" t="s">
        <v>913</v>
      </c>
      <c r="H191" t="s">
        <v>914</v>
      </c>
      <c r="I191">
        <v>19</v>
      </c>
      <c r="J191">
        <v>419</v>
      </c>
      <c r="K191">
        <v>29</v>
      </c>
    </row>
    <row r="192" spans="1:11" x14ac:dyDescent="0.15">
      <c r="A192" t="s">
        <v>1652</v>
      </c>
      <c r="B192" t="s">
        <v>1653</v>
      </c>
      <c r="C192" t="s">
        <v>1654</v>
      </c>
      <c r="D192">
        <v>666</v>
      </c>
      <c r="E192" t="s">
        <v>1655</v>
      </c>
      <c r="F192" t="s">
        <v>912</v>
      </c>
      <c r="G192" t="s">
        <v>989</v>
      </c>
      <c r="I192">
        <v>19</v>
      </c>
      <c r="J192">
        <v>21</v>
      </c>
    </row>
    <row r="193" spans="1:11" x14ac:dyDescent="0.15">
      <c r="A193" t="s">
        <v>1656</v>
      </c>
      <c r="B193" t="s">
        <v>1657</v>
      </c>
      <c r="C193" t="s">
        <v>1658</v>
      </c>
      <c r="D193">
        <v>670</v>
      </c>
      <c r="E193" t="s">
        <v>1659</v>
      </c>
      <c r="F193" t="s">
        <v>912</v>
      </c>
      <c r="G193" t="s">
        <v>913</v>
      </c>
      <c r="H193" t="s">
        <v>914</v>
      </c>
      <c r="I193">
        <v>19</v>
      </c>
      <c r="J193">
        <v>419</v>
      </c>
      <c r="K193">
        <v>29</v>
      </c>
    </row>
    <row r="194" spans="1:11" x14ac:dyDescent="0.15">
      <c r="A194" t="s">
        <v>1660</v>
      </c>
      <c r="B194" t="s">
        <v>1661</v>
      </c>
      <c r="C194" t="s">
        <v>1662</v>
      </c>
      <c r="D194">
        <v>882</v>
      </c>
      <c r="E194" t="s">
        <v>1663</v>
      </c>
      <c r="F194" t="s">
        <v>896</v>
      </c>
      <c r="G194" t="s">
        <v>897</v>
      </c>
      <c r="I194">
        <v>9</v>
      </c>
      <c r="J194">
        <v>61</v>
      </c>
    </row>
    <row r="195" spans="1:11" x14ac:dyDescent="0.15">
      <c r="A195" t="s">
        <v>1664</v>
      </c>
      <c r="B195" t="s">
        <v>1665</v>
      </c>
      <c r="C195" t="s">
        <v>1666</v>
      </c>
      <c r="D195">
        <v>674</v>
      </c>
      <c r="E195" t="s">
        <v>1667</v>
      </c>
      <c r="F195" t="s">
        <v>879</v>
      </c>
      <c r="G195" t="s">
        <v>885</v>
      </c>
      <c r="I195">
        <v>150</v>
      </c>
      <c r="J195">
        <v>39</v>
      </c>
    </row>
    <row r="196" spans="1:11" x14ac:dyDescent="0.15">
      <c r="A196" t="s">
        <v>1668</v>
      </c>
      <c r="B196" t="s">
        <v>1669</v>
      </c>
      <c r="C196" t="s">
        <v>1670</v>
      </c>
      <c r="D196">
        <v>678</v>
      </c>
      <c r="E196" t="s">
        <v>1671</v>
      </c>
      <c r="F196" t="s">
        <v>890</v>
      </c>
      <c r="G196" t="s">
        <v>906</v>
      </c>
      <c r="H196" t="s">
        <v>907</v>
      </c>
      <c r="I196">
        <v>2</v>
      </c>
      <c r="J196">
        <v>202</v>
      </c>
      <c r="K196">
        <v>17</v>
      </c>
    </row>
    <row r="197" spans="1:11" x14ac:dyDescent="0.15">
      <c r="A197" t="s">
        <v>1672</v>
      </c>
      <c r="B197" t="s">
        <v>1673</v>
      </c>
      <c r="C197" t="s">
        <v>1674</v>
      </c>
      <c r="D197">
        <v>682</v>
      </c>
      <c r="E197" t="s">
        <v>1675</v>
      </c>
      <c r="F197" t="s">
        <v>76</v>
      </c>
      <c r="G197" t="s">
        <v>932</v>
      </c>
      <c r="I197">
        <v>142</v>
      </c>
      <c r="J197">
        <v>145</v>
      </c>
    </row>
    <row r="198" spans="1:11" x14ac:dyDescent="0.15">
      <c r="A198" t="s">
        <v>1676</v>
      </c>
      <c r="B198" t="s">
        <v>1677</v>
      </c>
      <c r="C198" t="s">
        <v>1678</v>
      </c>
      <c r="D198">
        <v>686</v>
      </c>
      <c r="E198" t="s">
        <v>1679</v>
      </c>
      <c r="F198" t="s">
        <v>890</v>
      </c>
      <c r="G198" t="s">
        <v>906</v>
      </c>
      <c r="H198" t="s">
        <v>984</v>
      </c>
      <c r="I198">
        <v>2</v>
      </c>
      <c r="J198">
        <v>202</v>
      </c>
      <c r="K198">
        <v>11</v>
      </c>
    </row>
    <row r="199" spans="1:11" x14ac:dyDescent="0.15">
      <c r="A199" t="s">
        <v>1680</v>
      </c>
      <c r="B199" t="s">
        <v>1681</v>
      </c>
      <c r="C199" t="s">
        <v>1682</v>
      </c>
      <c r="D199">
        <v>688</v>
      </c>
      <c r="E199" t="s">
        <v>1683</v>
      </c>
      <c r="F199" t="s">
        <v>879</v>
      </c>
      <c r="G199" t="s">
        <v>885</v>
      </c>
      <c r="I199">
        <v>150</v>
      </c>
      <c r="J199">
        <v>39</v>
      </c>
    </row>
    <row r="200" spans="1:11" x14ac:dyDescent="0.15">
      <c r="A200" t="s">
        <v>1684</v>
      </c>
      <c r="B200" t="s">
        <v>1685</v>
      </c>
      <c r="C200" t="s">
        <v>1686</v>
      </c>
      <c r="D200">
        <v>690</v>
      </c>
      <c r="E200" t="s">
        <v>1687</v>
      </c>
      <c r="F200" t="s">
        <v>890</v>
      </c>
      <c r="G200" t="s">
        <v>906</v>
      </c>
      <c r="H200" t="s">
        <v>1022</v>
      </c>
      <c r="I200">
        <v>2</v>
      </c>
      <c r="J200">
        <v>202</v>
      </c>
      <c r="K200">
        <v>14</v>
      </c>
    </row>
    <row r="201" spans="1:11" x14ac:dyDescent="0.15">
      <c r="A201" t="s">
        <v>1688</v>
      </c>
      <c r="B201" t="s">
        <v>1689</v>
      </c>
      <c r="C201" t="s">
        <v>1690</v>
      </c>
      <c r="D201">
        <v>694</v>
      </c>
      <c r="E201" t="s">
        <v>1691</v>
      </c>
      <c r="F201" t="s">
        <v>890</v>
      </c>
      <c r="G201" t="s">
        <v>906</v>
      </c>
      <c r="H201" t="s">
        <v>984</v>
      </c>
      <c r="I201">
        <v>2</v>
      </c>
      <c r="J201">
        <v>202</v>
      </c>
      <c r="K201">
        <v>11</v>
      </c>
    </row>
    <row r="202" spans="1:11" x14ac:dyDescent="0.15">
      <c r="A202" t="s">
        <v>1692</v>
      </c>
      <c r="B202" t="s">
        <v>1693</v>
      </c>
      <c r="C202" t="s">
        <v>1694</v>
      </c>
      <c r="D202">
        <v>702</v>
      </c>
      <c r="E202" t="s">
        <v>1695</v>
      </c>
      <c r="F202" t="s">
        <v>76</v>
      </c>
      <c r="G202" t="s">
        <v>1027</v>
      </c>
      <c r="I202">
        <v>142</v>
      </c>
      <c r="J202">
        <v>35</v>
      </c>
    </row>
    <row r="203" spans="1:11" x14ac:dyDescent="0.15">
      <c r="A203" t="s">
        <v>1696</v>
      </c>
      <c r="B203" t="s">
        <v>1697</v>
      </c>
      <c r="C203" t="s">
        <v>1698</v>
      </c>
      <c r="D203">
        <v>534</v>
      </c>
      <c r="E203" t="s">
        <v>1699</v>
      </c>
      <c r="F203" t="s">
        <v>912</v>
      </c>
      <c r="G203" t="s">
        <v>913</v>
      </c>
      <c r="H203" t="s">
        <v>914</v>
      </c>
      <c r="I203">
        <v>19</v>
      </c>
      <c r="J203">
        <v>419</v>
      </c>
      <c r="K203">
        <v>29</v>
      </c>
    </row>
    <row r="204" spans="1:11" x14ac:dyDescent="0.15">
      <c r="A204" t="s">
        <v>1700</v>
      </c>
      <c r="B204" t="s">
        <v>1701</v>
      </c>
      <c r="C204" t="s">
        <v>1702</v>
      </c>
      <c r="D204">
        <v>703</v>
      </c>
      <c r="E204" t="s">
        <v>1703</v>
      </c>
      <c r="F204" t="s">
        <v>879</v>
      </c>
      <c r="G204" t="s">
        <v>970</v>
      </c>
      <c r="I204">
        <v>150</v>
      </c>
      <c r="J204">
        <v>151</v>
      </c>
    </row>
    <row r="205" spans="1:11" x14ac:dyDescent="0.15">
      <c r="A205" t="s">
        <v>1704</v>
      </c>
      <c r="B205" t="s">
        <v>1705</v>
      </c>
      <c r="C205" t="s">
        <v>1706</v>
      </c>
      <c r="D205">
        <v>705</v>
      </c>
      <c r="E205" t="s">
        <v>1707</v>
      </c>
      <c r="F205" t="s">
        <v>879</v>
      </c>
      <c r="G205" t="s">
        <v>885</v>
      </c>
      <c r="I205">
        <v>150</v>
      </c>
      <c r="J205">
        <v>39</v>
      </c>
    </row>
    <row r="206" spans="1:11" x14ac:dyDescent="0.15">
      <c r="A206" t="s">
        <v>1708</v>
      </c>
      <c r="B206" t="s">
        <v>1709</v>
      </c>
      <c r="C206" t="s">
        <v>1710</v>
      </c>
      <c r="D206">
        <v>90</v>
      </c>
      <c r="E206" t="s">
        <v>1711</v>
      </c>
      <c r="F206" t="s">
        <v>896</v>
      </c>
      <c r="G206" t="s">
        <v>1192</v>
      </c>
      <c r="I206">
        <v>9</v>
      </c>
      <c r="J206">
        <v>54</v>
      </c>
    </row>
    <row r="207" spans="1:11" x14ac:dyDescent="0.15">
      <c r="A207" t="s">
        <v>1712</v>
      </c>
      <c r="B207" t="s">
        <v>363</v>
      </c>
      <c r="C207" t="s">
        <v>1713</v>
      </c>
      <c r="D207">
        <v>706</v>
      </c>
      <c r="E207" t="s">
        <v>1714</v>
      </c>
      <c r="F207" t="s">
        <v>890</v>
      </c>
      <c r="G207" t="s">
        <v>906</v>
      </c>
      <c r="H207" t="s">
        <v>1022</v>
      </c>
      <c r="I207">
        <v>2</v>
      </c>
      <c r="J207">
        <v>202</v>
      </c>
      <c r="K207">
        <v>14</v>
      </c>
    </row>
    <row r="208" spans="1:11" x14ac:dyDescent="0.15">
      <c r="A208" t="s">
        <v>1715</v>
      </c>
      <c r="B208" t="s">
        <v>1716</v>
      </c>
      <c r="C208" t="s">
        <v>1717</v>
      </c>
      <c r="D208">
        <v>710</v>
      </c>
      <c r="E208" t="s">
        <v>1718</v>
      </c>
      <c r="F208" t="s">
        <v>890</v>
      </c>
      <c r="G208" t="s">
        <v>906</v>
      </c>
      <c r="H208" t="s">
        <v>1010</v>
      </c>
      <c r="I208">
        <v>2</v>
      </c>
      <c r="J208">
        <v>202</v>
      </c>
      <c r="K208">
        <v>18</v>
      </c>
    </row>
    <row r="209" spans="1:11" x14ac:dyDescent="0.15">
      <c r="A209" t="s">
        <v>1719</v>
      </c>
      <c r="B209" t="s">
        <v>1720</v>
      </c>
      <c r="C209" t="s">
        <v>1721</v>
      </c>
      <c r="D209">
        <v>239</v>
      </c>
      <c r="E209" t="s">
        <v>1722</v>
      </c>
      <c r="F209" t="s">
        <v>912</v>
      </c>
      <c r="G209" t="s">
        <v>913</v>
      </c>
      <c r="H209" t="s">
        <v>927</v>
      </c>
      <c r="I209">
        <v>19</v>
      </c>
      <c r="J209">
        <v>419</v>
      </c>
      <c r="K209">
        <v>5</v>
      </c>
    </row>
    <row r="210" spans="1:11" x14ac:dyDescent="0.15">
      <c r="A210" t="s">
        <v>1723</v>
      </c>
      <c r="B210" t="s">
        <v>1724</v>
      </c>
      <c r="C210" t="s">
        <v>1725</v>
      </c>
      <c r="D210">
        <v>728</v>
      </c>
      <c r="E210" t="s">
        <v>1726</v>
      </c>
      <c r="F210" t="s">
        <v>890</v>
      </c>
      <c r="G210" t="s">
        <v>906</v>
      </c>
      <c r="H210" t="s">
        <v>1022</v>
      </c>
      <c r="I210">
        <v>2</v>
      </c>
      <c r="J210">
        <v>202</v>
      </c>
      <c r="K210">
        <v>14</v>
      </c>
    </row>
    <row r="211" spans="1:11" x14ac:dyDescent="0.15">
      <c r="A211" t="s">
        <v>1727</v>
      </c>
      <c r="B211" t="s">
        <v>1728</v>
      </c>
      <c r="C211" t="s">
        <v>1729</v>
      </c>
      <c r="D211">
        <v>724</v>
      </c>
      <c r="E211" t="s">
        <v>1730</v>
      </c>
      <c r="F211" t="s">
        <v>879</v>
      </c>
      <c r="G211" t="s">
        <v>885</v>
      </c>
      <c r="I211">
        <v>150</v>
      </c>
      <c r="J211">
        <v>39</v>
      </c>
    </row>
    <row r="212" spans="1:11" x14ac:dyDescent="0.15">
      <c r="A212" t="s">
        <v>1731</v>
      </c>
      <c r="B212" t="s">
        <v>1732</v>
      </c>
      <c r="C212" t="s">
        <v>1733</v>
      </c>
      <c r="D212">
        <v>144</v>
      </c>
      <c r="E212" t="s">
        <v>1734</v>
      </c>
      <c r="F212" t="s">
        <v>76</v>
      </c>
      <c r="G212" t="s">
        <v>874</v>
      </c>
      <c r="I212">
        <v>142</v>
      </c>
      <c r="J212">
        <v>34</v>
      </c>
    </row>
    <row r="213" spans="1:11" x14ac:dyDescent="0.15">
      <c r="A213" t="s">
        <v>1735</v>
      </c>
      <c r="B213" t="s">
        <v>1736</v>
      </c>
      <c r="C213" t="s">
        <v>1737</v>
      </c>
      <c r="D213">
        <v>729</v>
      </c>
      <c r="E213" t="s">
        <v>1738</v>
      </c>
      <c r="F213" t="s">
        <v>890</v>
      </c>
      <c r="G213" t="s">
        <v>891</v>
      </c>
      <c r="I213">
        <v>2</v>
      </c>
      <c r="J213">
        <v>15</v>
      </c>
    </row>
    <row r="214" spans="1:11" x14ac:dyDescent="0.15">
      <c r="A214" t="s">
        <v>1739</v>
      </c>
      <c r="B214" t="s">
        <v>1740</v>
      </c>
      <c r="C214" t="s">
        <v>1741</v>
      </c>
      <c r="D214">
        <v>740</v>
      </c>
      <c r="E214" t="s">
        <v>1742</v>
      </c>
      <c r="F214" t="s">
        <v>912</v>
      </c>
      <c r="G214" t="s">
        <v>913</v>
      </c>
      <c r="H214" t="s">
        <v>927</v>
      </c>
      <c r="I214">
        <v>19</v>
      </c>
      <c r="J214">
        <v>419</v>
      </c>
      <c r="K214">
        <v>5</v>
      </c>
    </row>
    <row r="215" spans="1:11" x14ac:dyDescent="0.15">
      <c r="A215" t="s">
        <v>1743</v>
      </c>
      <c r="B215" t="s">
        <v>1744</v>
      </c>
      <c r="C215" t="s">
        <v>1745</v>
      </c>
      <c r="D215">
        <v>744</v>
      </c>
      <c r="E215" t="s">
        <v>1746</v>
      </c>
      <c r="F215" t="s">
        <v>879</v>
      </c>
      <c r="G215" t="s">
        <v>880</v>
      </c>
      <c r="I215">
        <v>150</v>
      </c>
      <c r="J215">
        <v>154</v>
      </c>
    </row>
    <row r="216" spans="1:11" x14ac:dyDescent="0.15">
      <c r="A216" t="s">
        <v>1747</v>
      </c>
      <c r="B216" t="s">
        <v>827</v>
      </c>
      <c r="C216" t="s">
        <v>1748</v>
      </c>
      <c r="D216">
        <v>752</v>
      </c>
      <c r="E216" t="s">
        <v>1749</v>
      </c>
      <c r="F216" t="s">
        <v>879</v>
      </c>
      <c r="G216" t="s">
        <v>880</v>
      </c>
      <c r="I216">
        <v>150</v>
      </c>
      <c r="J216">
        <v>154</v>
      </c>
    </row>
    <row r="217" spans="1:11" x14ac:dyDescent="0.15">
      <c r="A217" t="s">
        <v>1750</v>
      </c>
      <c r="B217" t="s">
        <v>1751</v>
      </c>
      <c r="C217" t="s">
        <v>1752</v>
      </c>
      <c r="D217">
        <v>756</v>
      </c>
      <c r="E217" t="s">
        <v>1753</v>
      </c>
      <c r="F217" t="s">
        <v>879</v>
      </c>
      <c r="G217" t="s">
        <v>945</v>
      </c>
      <c r="I217">
        <v>150</v>
      </c>
      <c r="J217">
        <v>155</v>
      </c>
    </row>
    <row r="218" spans="1:11" x14ac:dyDescent="0.15">
      <c r="A218" t="s">
        <v>1754</v>
      </c>
      <c r="B218" t="s">
        <v>1755</v>
      </c>
      <c r="C218" t="s">
        <v>1756</v>
      </c>
      <c r="D218">
        <v>760</v>
      </c>
      <c r="E218" t="s">
        <v>1757</v>
      </c>
      <c r="F218" t="s">
        <v>76</v>
      </c>
      <c r="G218" t="s">
        <v>932</v>
      </c>
      <c r="I218">
        <v>142</v>
      </c>
      <c r="J218">
        <v>145</v>
      </c>
    </row>
    <row r="219" spans="1:11" x14ac:dyDescent="0.15">
      <c r="A219" t="s">
        <v>1758</v>
      </c>
      <c r="B219" t="s">
        <v>1759</v>
      </c>
      <c r="C219" t="s">
        <v>1760</v>
      </c>
      <c r="D219">
        <v>158</v>
      </c>
      <c r="E219" t="s">
        <v>1761</v>
      </c>
      <c r="F219" t="s">
        <v>76</v>
      </c>
      <c r="G219" t="s">
        <v>1076</v>
      </c>
      <c r="I219">
        <v>142</v>
      </c>
      <c r="J219">
        <v>30</v>
      </c>
    </row>
    <row r="220" spans="1:11" x14ac:dyDescent="0.15">
      <c r="A220" t="s">
        <v>1762</v>
      </c>
      <c r="B220" t="s">
        <v>290</v>
      </c>
      <c r="C220" t="s">
        <v>1763</v>
      </c>
      <c r="D220">
        <v>762</v>
      </c>
      <c r="E220" t="s">
        <v>1764</v>
      </c>
      <c r="F220" t="s">
        <v>76</v>
      </c>
      <c r="G220" t="s">
        <v>1358</v>
      </c>
      <c r="I220">
        <v>142</v>
      </c>
      <c r="J220">
        <v>143</v>
      </c>
    </row>
    <row r="221" spans="1:11" x14ac:dyDescent="0.15">
      <c r="A221" t="s">
        <v>1765</v>
      </c>
      <c r="B221" t="s">
        <v>1766</v>
      </c>
      <c r="C221" t="s">
        <v>1767</v>
      </c>
      <c r="D221">
        <v>834</v>
      </c>
      <c r="E221" t="s">
        <v>1768</v>
      </c>
      <c r="F221" t="s">
        <v>890</v>
      </c>
      <c r="G221" t="s">
        <v>906</v>
      </c>
      <c r="H221" t="s">
        <v>1022</v>
      </c>
      <c r="I221">
        <v>2</v>
      </c>
      <c r="J221">
        <v>202</v>
      </c>
      <c r="K221">
        <v>14</v>
      </c>
    </row>
    <row r="222" spans="1:11" x14ac:dyDescent="0.15">
      <c r="A222" t="s">
        <v>1769</v>
      </c>
      <c r="B222" t="s">
        <v>1770</v>
      </c>
      <c r="C222" t="s">
        <v>1771</v>
      </c>
      <c r="D222">
        <v>764</v>
      </c>
      <c r="E222" t="s">
        <v>1772</v>
      </c>
      <c r="F222" t="s">
        <v>76</v>
      </c>
      <c r="G222" t="s">
        <v>1027</v>
      </c>
      <c r="I222">
        <v>142</v>
      </c>
      <c r="J222">
        <v>35</v>
      </c>
    </row>
    <row r="223" spans="1:11" x14ac:dyDescent="0.15">
      <c r="A223" t="s">
        <v>1773</v>
      </c>
      <c r="B223" t="s">
        <v>1774</v>
      </c>
      <c r="C223" t="s">
        <v>1775</v>
      </c>
      <c r="D223">
        <v>626</v>
      </c>
      <c r="E223" t="s">
        <v>1776</v>
      </c>
      <c r="F223" t="s">
        <v>76</v>
      </c>
      <c r="G223" t="s">
        <v>1027</v>
      </c>
      <c r="I223">
        <v>142</v>
      </c>
      <c r="J223">
        <v>35</v>
      </c>
    </row>
    <row r="224" spans="1:11" x14ac:dyDescent="0.15">
      <c r="A224" t="s">
        <v>1777</v>
      </c>
      <c r="B224" t="s">
        <v>1778</v>
      </c>
      <c r="C224" t="s">
        <v>1779</v>
      </c>
      <c r="D224">
        <v>768</v>
      </c>
      <c r="E224" t="s">
        <v>1780</v>
      </c>
      <c r="F224" t="s">
        <v>890</v>
      </c>
      <c r="G224" t="s">
        <v>906</v>
      </c>
      <c r="H224" t="s">
        <v>984</v>
      </c>
      <c r="I224">
        <v>2</v>
      </c>
      <c r="J224">
        <v>202</v>
      </c>
      <c r="K224">
        <v>11</v>
      </c>
    </row>
    <row r="225" spans="1:11" x14ac:dyDescent="0.15">
      <c r="A225" t="s">
        <v>1781</v>
      </c>
      <c r="B225" t="s">
        <v>1782</v>
      </c>
      <c r="C225" t="s">
        <v>1783</v>
      </c>
      <c r="D225">
        <v>772</v>
      </c>
      <c r="E225" t="s">
        <v>1784</v>
      </c>
      <c r="F225" t="s">
        <v>896</v>
      </c>
      <c r="G225" t="s">
        <v>897</v>
      </c>
      <c r="I225">
        <v>9</v>
      </c>
      <c r="J225">
        <v>61</v>
      </c>
    </row>
    <row r="226" spans="1:11" x14ac:dyDescent="0.15">
      <c r="A226" t="s">
        <v>1785</v>
      </c>
      <c r="B226" t="s">
        <v>1786</v>
      </c>
      <c r="C226" t="s">
        <v>1787</v>
      </c>
      <c r="D226">
        <v>776</v>
      </c>
      <c r="E226" t="s">
        <v>1788</v>
      </c>
      <c r="F226" t="s">
        <v>896</v>
      </c>
      <c r="G226" t="s">
        <v>897</v>
      </c>
      <c r="I226">
        <v>9</v>
      </c>
      <c r="J226">
        <v>61</v>
      </c>
    </row>
    <row r="227" spans="1:11" x14ac:dyDescent="0.15">
      <c r="A227" t="s">
        <v>1789</v>
      </c>
      <c r="B227" t="s">
        <v>1790</v>
      </c>
      <c r="C227" t="s">
        <v>1791</v>
      </c>
      <c r="D227">
        <v>780</v>
      </c>
      <c r="E227" t="s">
        <v>1792</v>
      </c>
      <c r="F227" t="s">
        <v>912</v>
      </c>
      <c r="G227" t="s">
        <v>913</v>
      </c>
      <c r="H227" t="s">
        <v>914</v>
      </c>
      <c r="I227">
        <v>19</v>
      </c>
      <c r="J227">
        <v>419</v>
      </c>
      <c r="K227">
        <v>29</v>
      </c>
    </row>
    <row r="228" spans="1:11" x14ac:dyDescent="0.15">
      <c r="A228" t="s">
        <v>1793</v>
      </c>
      <c r="B228" t="s">
        <v>1794</v>
      </c>
      <c r="C228" t="s">
        <v>1795</v>
      </c>
      <c r="D228">
        <v>788</v>
      </c>
      <c r="E228" t="s">
        <v>1796</v>
      </c>
      <c r="F228" t="s">
        <v>890</v>
      </c>
      <c r="G228" t="s">
        <v>891</v>
      </c>
      <c r="I228">
        <v>2</v>
      </c>
      <c r="J228">
        <v>15</v>
      </c>
    </row>
    <row r="229" spans="1:11" x14ac:dyDescent="0.15">
      <c r="A229" t="s">
        <v>1797</v>
      </c>
      <c r="B229" t="s">
        <v>718</v>
      </c>
      <c r="C229" t="s">
        <v>1798</v>
      </c>
      <c r="D229">
        <v>792</v>
      </c>
      <c r="E229" t="s">
        <v>1799</v>
      </c>
      <c r="F229" t="s">
        <v>76</v>
      </c>
      <c r="G229" t="s">
        <v>932</v>
      </c>
      <c r="I229">
        <v>142</v>
      </c>
      <c r="J229">
        <v>145</v>
      </c>
    </row>
    <row r="230" spans="1:11" x14ac:dyDescent="0.15">
      <c r="A230" t="s">
        <v>1800</v>
      </c>
      <c r="B230" t="s">
        <v>1801</v>
      </c>
      <c r="C230" t="s">
        <v>1802</v>
      </c>
      <c r="D230">
        <v>795</v>
      </c>
      <c r="E230" t="s">
        <v>1803</v>
      </c>
      <c r="F230" t="s">
        <v>76</v>
      </c>
      <c r="G230" t="s">
        <v>1358</v>
      </c>
      <c r="I230">
        <v>142</v>
      </c>
      <c r="J230">
        <v>143</v>
      </c>
    </row>
    <row r="231" spans="1:11" x14ac:dyDescent="0.15">
      <c r="A231" t="s">
        <v>1804</v>
      </c>
      <c r="B231" t="s">
        <v>1805</v>
      </c>
      <c r="C231" t="s">
        <v>1806</v>
      </c>
      <c r="D231">
        <v>796</v>
      </c>
      <c r="E231" t="s">
        <v>1807</v>
      </c>
      <c r="F231" t="s">
        <v>912</v>
      </c>
      <c r="G231" t="s">
        <v>913</v>
      </c>
      <c r="H231" t="s">
        <v>914</v>
      </c>
      <c r="I231">
        <v>19</v>
      </c>
      <c r="J231">
        <v>419</v>
      </c>
      <c r="K231">
        <v>29</v>
      </c>
    </row>
    <row r="232" spans="1:11" x14ac:dyDescent="0.15">
      <c r="A232" t="s">
        <v>1808</v>
      </c>
      <c r="B232" t="s">
        <v>1809</v>
      </c>
      <c r="C232" t="s">
        <v>1810</v>
      </c>
      <c r="D232">
        <v>798</v>
      </c>
      <c r="E232" t="s">
        <v>1811</v>
      </c>
      <c r="F232" t="s">
        <v>896</v>
      </c>
      <c r="G232" t="s">
        <v>897</v>
      </c>
      <c r="I232">
        <v>9</v>
      </c>
      <c r="J232">
        <v>61</v>
      </c>
    </row>
    <row r="233" spans="1:11" x14ac:dyDescent="0.15">
      <c r="A233" t="s">
        <v>1812</v>
      </c>
      <c r="B233" t="s">
        <v>1813</v>
      </c>
      <c r="C233" t="s">
        <v>1814</v>
      </c>
      <c r="D233">
        <v>800</v>
      </c>
      <c r="E233" t="s">
        <v>1815</v>
      </c>
      <c r="F233" t="s">
        <v>890</v>
      </c>
      <c r="G233" t="s">
        <v>906</v>
      </c>
      <c r="H233" t="s">
        <v>1022</v>
      </c>
      <c r="I233">
        <v>2</v>
      </c>
      <c r="J233">
        <v>202</v>
      </c>
      <c r="K233">
        <v>14</v>
      </c>
    </row>
    <row r="234" spans="1:11" x14ac:dyDescent="0.15">
      <c r="A234" t="s">
        <v>1816</v>
      </c>
      <c r="B234" t="s">
        <v>1817</v>
      </c>
      <c r="C234" t="s">
        <v>1818</v>
      </c>
      <c r="D234">
        <v>804</v>
      </c>
      <c r="E234" t="s">
        <v>1819</v>
      </c>
      <c r="F234" t="s">
        <v>879</v>
      </c>
      <c r="G234" t="s">
        <v>970</v>
      </c>
      <c r="I234">
        <v>150</v>
      </c>
      <c r="J234">
        <v>151</v>
      </c>
    </row>
    <row r="235" spans="1:11" x14ac:dyDescent="0.15">
      <c r="A235" t="s">
        <v>1820</v>
      </c>
      <c r="B235" t="s">
        <v>1821</v>
      </c>
      <c r="C235" t="s">
        <v>1822</v>
      </c>
      <c r="D235">
        <v>784</v>
      </c>
      <c r="E235" t="s">
        <v>1823</v>
      </c>
      <c r="F235" t="s">
        <v>76</v>
      </c>
      <c r="G235" t="s">
        <v>932</v>
      </c>
      <c r="I235">
        <v>142</v>
      </c>
      <c r="J235">
        <v>145</v>
      </c>
    </row>
    <row r="236" spans="1:11" x14ac:dyDescent="0.15">
      <c r="A236" t="s">
        <v>1824</v>
      </c>
      <c r="B236" t="s">
        <v>1825</v>
      </c>
      <c r="C236" t="s">
        <v>1826</v>
      </c>
      <c r="D236">
        <v>826</v>
      </c>
      <c r="E236" t="s">
        <v>1827</v>
      </c>
      <c r="F236" t="s">
        <v>879</v>
      </c>
      <c r="G236" t="s">
        <v>880</v>
      </c>
      <c r="I236">
        <v>150</v>
      </c>
      <c r="J236">
        <v>154</v>
      </c>
    </row>
    <row r="237" spans="1:11" x14ac:dyDescent="0.15">
      <c r="A237" t="s">
        <v>1828</v>
      </c>
      <c r="B237" t="s">
        <v>82</v>
      </c>
      <c r="C237" t="s">
        <v>1829</v>
      </c>
      <c r="D237">
        <v>840</v>
      </c>
      <c r="E237" t="s">
        <v>1830</v>
      </c>
      <c r="F237" t="s">
        <v>912</v>
      </c>
      <c r="G237" t="s">
        <v>989</v>
      </c>
      <c r="I237">
        <v>19</v>
      </c>
      <c r="J237">
        <v>21</v>
      </c>
    </row>
    <row r="238" spans="1:11" x14ac:dyDescent="0.15">
      <c r="A238" t="s">
        <v>1831</v>
      </c>
      <c r="B238" t="s">
        <v>1832</v>
      </c>
      <c r="C238" t="s">
        <v>1833</v>
      </c>
      <c r="D238">
        <v>581</v>
      </c>
      <c r="E238" t="s">
        <v>1834</v>
      </c>
      <c r="F238" t="s">
        <v>896</v>
      </c>
      <c r="G238" t="s">
        <v>1257</v>
      </c>
      <c r="I238">
        <v>9</v>
      </c>
      <c r="J238">
        <v>57</v>
      </c>
    </row>
    <row r="239" spans="1:11" x14ac:dyDescent="0.15">
      <c r="A239" t="s">
        <v>1835</v>
      </c>
      <c r="B239" t="s">
        <v>1836</v>
      </c>
      <c r="C239" t="s">
        <v>1837</v>
      </c>
      <c r="D239">
        <v>858</v>
      </c>
      <c r="E239" t="s">
        <v>1838</v>
      </c>
      <c r="F239" t="s">
        <v>912</v>
      </c>
      <c r="G239" t="s">
        <v>913</v>
      </c>
      <c r="H239" t="s">
        <v>927</v>
      </c>
      <c r="I239">
        <v>19</v>
      </c>
      <c r="J239">
        <v>419</v>
      </c>
      <c r="K239">
        <v>5</v>
      </c>
    </row>
    <row r="240" spans="1:11" x14ac:dyDescent="0.15">
      <c r="A240" t="s">
        <v>1839</v>
      </c>
      <c r="B240" t="s">
        <v>1840</v>
      </c>
      <c r="C240" t="s">
        <v>1841</v>
      </c>
      <c r="D240">
        <v>860</v>
      </c>
      <c r="E240" t="s">
        <v>1842</v>
      </c>
      <c r="F240" t="s">
        <v>76</v>
      </c>
      <c r="G240" t="s">
        <v>1358</v>
      </c>
      <c r="I240">
        <v>142</v>
      </c>
      <c r="J240">
        <v>143</v>
      </c>
    </row>
    <row r="241" spans="1:11" x14ac:dyDescent="0.15">
      <c r="A241" t="s">
        <v>1843</v>
      </c>
      <c r="B241" t="s">
        <v>1844</v>
      </c>
      <c r="C241" t="s">
        <v>1845</v>
      </c>
      <c r="D241">
        <v>548</v>
      </c>
      <c r="E241" t="s">
        <v>1846</v>
      </c>
      <c r="F241" t="s">
        <v>896</v>
      </c>
      <c r="G241" t="s">
        <v>1192</v>
      </c>
      <c r="I241">
        <v>9</v>
      </c>
      <c r="J241">
        <v>54</v>
      </c>
    </row>
    <row r="242" spans="1:11" x14ac:dyDescent="0.15">
      <c r="A242" t="s">
        <v>1847</v>
      </c>
      <c r="B242" t="s">
        <v>1848</v>
      </c>
      <c r="C242" t="s">
        <v>1849</v>
      </c>
      <c r="D242">
        <v>862</v>
      </c>
      <c r="E242" t="s">
        <v>1850</v>
      </c>
      <c r="F242" t="s">
        <v>912</v>
      </c>
      <c r="G242" t="s">
        <v>913</v>
      </c>
      <c r="H242" t="s">
        <v>927</v>
      </c>
      <c r="I242">
        <v>19</v>
      </c>
      <c r="J242">
        <v>419</v>
      </c>
      <c r="K242">
        <v>5</v>
      </c>
    </row>
    <row r="243" spans="1:11" x14ac:dyDescent="0.15">
      <c r="A243" t="s">
        <v>1851</v>
      </c>
      <c r="B243" t="s">
        <v>1852</v>
      </c>
      <c r="C243" t="s">
        <v>1853</v>
      </c>
      <c r="D243">
        <v>704</v>
      </c>
      <c r="E243" t="s">
        <v>1854</v>
      </c>
      <c r="F243" t="s">
        <v>76</v>
      </c>
      <c r="G243" t="s">
        <v>1027</v>
      </c>
      <c r="I243">
        <v>142</v>
      </c>
      <c r="J243">
        <v>35</v>
      </c>
    </row>
    <row r="244" spans="1:11" x14ac:dyDescent="0.15">
      <c r="A244" t="s">
        <v>1855</v>
      </c>
      <c r="B244" t="s">
        <v>1856</v>
      </c>
      <c r="C244" t="s">
        <v>1857</v>
      </c>
      <c r="D244">
        <v>92</v>
      </c>
      <c r="E244" t="s">
        <v>1858</v>
      </c>
      <c r="F244" t="s">
        <v>912</v>
      </c>
      <c r="G244" t="s">
        <v>913</v>
      </c>
      <c r="H244" t="s">
        <v>914</v>
      </c>
      <c r="I244">
        <v>19</v>
      </c>
      <c r="J244">
        <v>419</v>
      </c>
      <c r="K244">
        <v>29</v>
      </c>
    </row>
    <row r="245" spans="1:11" x14ac:dyDescent="0.15">
      <c r="A245" t="s">
        <v>1859</v>
      </c>
      <c r="B245" t="s">
        <v>1860</v>
      </c>
      <c r="C245" t="s">
        <v>1861</v>
      </c>
      <c r="D245">
        <v>850</v>
      </c>
      <c r="E245" t="s">
        <v>1862</v>
      </c>
      <c r="F245" t="s">
        <v>912</v>
      </c>
      <c r="G245" t="s">
        <v>913</v>
      </c>
      <c r="H245" t="s">
        <v>914</v>
      </c>
      <c r="I245">
        <v>19</v>
      </c>
      <c r="J245">
        <v>419</v>
      </c>
      <c r="K245">
        <v>29</v>
      </c>
    </row>
    <row r="246" spans="1:11" x14ac:dyDescent="0.15">
      <c r="A246" t="s">
        <v>1863</v>
      </c>
      <c r="B246" t="s">
        <v>1864</v>
      </c>
      <c r="C246" t="s">
        <v>1865</v>
      </c>
      <c r="D246">
        <v>876</v>
      </c>
      <c r="E246" t="s">
        <v>1866</v>
      </c>
      <c r="F246" t="s">
        <v>896</v>
      </c>
      <c r="G246" t="s">
        <v>897</v>
      </c>
      <c r="I246">
        <v>9</v>
      </c>
      <c r="J246">
        <v>61</v>
      </c>
    </row>
    <row r="247" spans="1:11" x14ac:dyDescent="0.15">
      <c r="A247" t="s">
        <v>1867</v>
      </c>
      <c r="B247" t="s">
        <v>1868</v>
      </c>
      <c r="C247" t="s">
        <v>1869</v>
      </c>
      <c r="D247">
        <v>732</v>
      </c>
      <c r="E247" t="s">
        <v>1870</v>
      </c>
      <c r="F247" t="s">
        <v>890</v>
      </c>
      <c r="G247" t="s">
        <v>891</v>
      </c>
      <c r="I247">
        <v>2</v>
      </c>
      <c r="J247">
        <v>15</v>
      </c>
    </row>
    <row r="248" spans="1:11" x14ac:dyDescent="0.15">
      <c r="A248" t="s">
        <v>1871</v>
      </c>
      <c r="B248" t="s">
        <v>1872</v>
      </c>
      <c r="C248" t="s">
        <v>1873</v>
      </c>
      <c r="D248">
        <v>887</v>
      </c>
      <c r="E248" t="s">
        <v>1874</v>
      </c>
      <c r="F248" t="s">
        <v>76</v>
      </c>
      <c r="G248" t="s">
        <v>932</v>
      </c>
      <c r="I248">
        <v>142</v>
      </c>
      <c r="J248">
        <v>145</v>
      </c>
    </row>
    <row r="249" spans="1:11" x14ac:dyDescent="0.15">
      <c r="A249" t="s">
        <v>1875</v>
      </c>
      <c r="B249" t="s">
        <v>1876</v>
      </c>
      <c r="C249" t="s">
        <v>1877</v>
      </c>
      <c r="D249">
        <v>894</v>
      </c>
      <c r="E249" t="s">
        <v>1878</v>
      </c>
      <c r="F249" t="s">
        <v>890</v>
      </c>
      <c r="G249" t="s">
        <v>906</v>
      </c>
      <c r="H249" t="s">
        <v>1022</v>
      </c>
      <c r="I249">
        <v>2</v>
      </c>
      <c r="J249">
        <v>202</v>
      </c>
      <c r="K249">
        <v>14</v>
      </c>
    </row>
    <row r="250" spans="1:11" x14ac:dyDescent="0.15">
      <c r="A250" t="s">
        <v>1879</v>
      </c>
      <c r="B250" t="s">
        <v>1880</v>
      </c>
      <c r="C250" t="s">
        <v>1881</v>
      </c>
      <c r="D250">
        <v>716</v>
      </c>
      <c r="E250" t="s">
        <v>1882</v>
      </c>
      <c r="F250" t="s">
        <v>890</v>
      </c>
      <c r="G250" t="s">
        <v>906</v>
      </c>
      <c r="H250" t="s">
        <v>1022</v>
      </c>
      <c r="I250">
        <v>2</v>
      </c>
      <c r="J250">
        <v>202</v>
      </c>
      <c r="K250">
        <v>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B21B0-62B1-9649-ACEB-C4BCD91C30EA}">
  <dimension ref="A1:X852"/>
  <sheetViews>
    <sheetView zoomScale="150" zoomScaleNormal="150" workbookViewId="0">
      <pane ySplit="1" topLeftCell="A795" activePane="bottomLeft" state="frozen"/>
      <selection pane="bottomLeft" activeCell="E2" sqref="E2:E852"/>
    </sheetView>
  </sheetViews>
  <sheetFormatPr baseColWidth="10" defaultRowHeight="13" x14ac:dyDescent="0.15"/>
  <cols>
    <col min="1" max="1" width="23.5" customWidth="1"/>
    <col min="9" max="9" width="16.5" customWidth="1"/>
    <col min="12" max="12" width="41" customWidth="1"/>
    <col min="13" max="13" width="13.6640625" style="86" bestFit="1" customWidth="1"/>
    <col min="15" max="15" width="18.1640625" customWidth="1"/>
    <col min="17" max="17" width="15.6640625" style="27" bestFit="1" customWidth="1"/>
  </cols>
  <sheetData>
    <row r="1" spans="1:24" ht="42" x14ac:dyDescent="0.15">
      <c r="A1" s="2" t="s">
        <v>2</v>
      </c>
      <c r="B1" s="2" t="s">
        <v>1</v>
      </c>
      <c r="C1" s="2" t="s">
        <v>3</v>
      </c>
      <c r="D1" s="2" t="s">
        <v>8</v>
      </c>
      <c r="E1" s="2" t="s">
        <v>779</v>
      </c>
      <c r="F1" s="2" t="s">
        <v>778</v>
      </c>
      <c r="G1" s="2" t="s">
        <v>9</v>
      </c>
      <c r="H1" s="2" t="s">
        <v>780</v>
      </c>
      <c r="I1" s="2" t="s">
        <v>20</v>
      </c>
      <c r="J1" s="2" t="s">
        <v>21</v>
      </c>
      <c r="K1" s="2" t="s">
        <v>22</v>
      </c>
      <c r="L1" s="2" t="s">
        <v>10</v>
      </c>
      <c r="M1" s="84" t="s">
        <v>14</v>
      </c>
      <c r="N1" s="2" t="s">
        <v>15</v>
      </c>
      <c r="O1" s="2" t="s">
        <v>16</v>
      </c>
      <c r="P1" s="1" t="s">
        <v>0</v>
      </c>
      <c r="Q1" s="56" t="s">
        <v>17</v>
      </c>
      <c r="R1" s="2" t="s">
        <v>18</v>
      </c>
      <c r="S1" s="3" t="s">
        <v>24</v>
      </c>
      <c r="T1" s="3" t="s">
        <v>25</v>
      </c>
      <c r="U1" s="3" t="s">
        <v>19</v>
      </c>
      <c r="V1" s="3" t="s">
        <v>26</v>
      </c>
      <c r="W1" s="4" t="s">
        <v>27</v>
      </c>
      <c r="X1" s="2" t="s">
        <v>23</v>
      </c>
    </row>
    <row r="2" spans="1:24" x14ac:dyDescent="0.15">
      <c r="A2" s="11" t="s">
        <v>31</v>
      </c>
      <c r="B2" s="11" t="s">
        <v>30</v>
      </c>
      <c r="C2" s="11" t="s">
        <v>32</v>
      </c>
      <c r="D2" s="11" t="s">
        <v>71</v>
      </c>
      <c r="E2" s="5" t="str">
        <f t="shared" ref="E2:E65" si="0">_xlfn.CONCAT(SUBSTITUTE(F2,"FY","20"),"-01-01")</f>
        <v>2016-01-01</v>
      </c>
      <c r="F2" s="11" t="s">
        <v>69</v>
      </c>
      <c r="G2" s="10"/>
      <c r="H2" s="10"/>
      <c r="I2" s="11" t="s">
        <v>40</v>
      </c>
      <c r="J2" s="11">
        <v>5</v>
      </c>
      <c r="K2" s="10"/>
      <c r="L2" s="11" t="s">
        <v>158</v>
      </c>
      <c r="M2" s="85">
        <f>IF(ISBLANK('test set refactored'!S2),"",'test set refactored'!S2)</f>
        <v>5048891</v>
      </c>
      <c r="N2" s="10"/>
      <c r="O2" s="11" t="s">
        <v>108</v>
      </c>
      <c r="P2" s="10" t="s">
        <v>105</v>
      </c>
      <c r="Q2" s="59">
        <f t="shared" ref="Q2:Q33" si="1">M2</f>
        <v>5048891</v>
      </c>
      <c r="R2" s="11" t="s">
        <v>108</v>
      </c>
      <c r="S2" s="11" t="s">
        <v>730</v>
      </c>
      <c r="T2" s="10"/>
      <c r="U2" s="11"/>
      <c r="V2" s="10" t="s">
        <v>320</v>
      </c>
      <c r="W2" s="10" t="s">
        <v>320</v>
      </c>
      <c r="X2" s="11" t="s">
        <v>41</v>
      </c>
    </row>
    <row r="3" spans="1:24" x14ac:dyDescent="0.15">
      <c r="A3" s="11" t="s">
        <v>31</v>
      </c>
      <c r="B3" s="11" t="s">
        <v>30</v>
      </c>
      <c r="C3" s="11" t="s">
        <v>32</v>
      </c>
      <c r="D3" s="10"/>
      <c r="E3" s="5" t="str">
        <f t="shared" si="0"/>
        <v>2016-01-01</v>
      </c>
      <c r="F3" s="11" t="s">
        <v>69</v>
      </c>
      <c r="G3" s="10"/>
      <c r="H3" s="10"/>
      <c r="I3" s="11" t="s">
        <v>40</v>
      </c>
      <c r="J3" s="11">
        <v>2</v>
      </c>
      <c r="K3" s="10"/>
      <c r="L3" s="11" t="s">
        <v>106</v>
      </c>
      <c r="M3" s="85">
        <f>IF(ISBLANK('test set refactored'!S3),"",'test set refactored'!S3)</f>
        <v>5414197</v>
      </c>
      <c r="N3" s="10"/>
      <c r="O3" s="11" t="s">
        <v>108</v>
      </c>
      <c r="P3" s="10" t="s">
        <v>105</v>
      </c>
      <c r="Q3" s="59">
        <f t="shared" si="1"/>
        <v>5414197</v>
      </c>
      <c r="R3" s="11" t="s">
        <v>108</v>
      </c>
      <c r="S3" s="11" t="s">
        <v>730</v>
      </c>
      <c r="T3" s="10" t="s">
        <v>658</v>
      </c>
      <c r="U3" s="7" t="s">
        <v>732</v>
      </c>
      <c r="V3" s="10" t="s">
        <v>320</v>
      </c>
      <c r="W3" s="10" t="s">
        <v>320</v>
      </c>
      <c r="X3" s="11" t="s">
        <v>41</v>
      </c>
    </row>
    <row r="4" spans="1:24" x14ac:dyDescent="0.15">
      <c r="A4" s="11" t="s">
        <v>31</v>
      </c>
      <c r="B4" s="11" t="s">
        <v>30</v>
      </c>
      <c r="C4" s="11" t="s">
        <v>32</v>
      </c>
      <c r="D4" s="10"/>
      <c r="E4" s="5" t="str">
        <f t="shared" si="0"/>
        <v>2016-01-01</v>
      </c>
      <c r="F4" s="11" t="s">
        <v>69</v>
      </c>
      <c r="G4" s="10"/>
      <c r="H4" s="10"/>
      <c r="I4" s="11" t="s">
        <v>40</v>
      </c>
      <c r="J4" s="11">
        <v>2</v>
      </c>
      <c r="K4" s="16">
        <v>6</v>
      </c>
      <c r="L4" s="11" t="s">
        <v>112</v>
      </c>
      <c r="M4" s="85">
        <f>IF(ISBLANK('test set refactored'!S4),"",'test set refactored'!S4)</f>
        <v>365306</v>
      </c>
      <c r="N4" s="10"/>
      <c r="O4" s="11" t="s">
        <v>108</v>
      </c>
      <c r="P4" s="10" t="s">
        <v>111</v>
      </c>
      <c r="Q4" s="59">
        <f t="shared" si="1"/>
        <v>365306</v>
      </c>
      <c r="R4" s="11" t="s">
        <v>108</v>
      </c>
      <c r="S4" s="11" t="s">
        <v>730</v>
      </c>
      <c r="T4" s="10"/>
      <c r="U4" s="11"/>
      <c r="V4" s="10" t="s">
        <v>320</v>
      </c>
      <c r="W4" s="10" t="s">
        <v>320</v>
      </c>
      <c r="X4" s="11" t="s">
        <v>41</v>
      </c>
    </row>
    <row r="5" spans="1:24" x14ac:dyDescent="0.15">
      <c r="A5" s="11" t="s">
        <v>31</v>
      </c>
      <c r="B5" s="11" t="s">
        <v>30</v>
      </c>
      <c r="C5" s="11" t="s">
        <v>32</v>
      </c>
      <c r="D5" s="10"/>
      <c r="E5" s="5" t="str">
        <f t="shared" si="0"/>
        <v>2016-01-01</v>
      </c>
      <c r="F5" s="11" t="s">
        <v>69</v>
      </c>
      <c r="G5" s="10"/>
      <c r="H5" s="10"/>
      <c r="I5" s="11" t="s">
        <v>40</v>
      </c>
      <c r="J5" s="11">
        <v>2</v>
      </c>
      <c r="K5" s="10"/>
      <c r="L5" s="11" t="s">
        <v>116</v>
      </c>
      <c r="M5" s="85">
        <f>IF(ISBLANK('test set refactored'!S5),"",'test set refactored'!S5)</f>
        <v>4055299</v>
      </c>
      <c r="N5" s="10"/>
      <c r="O5" s="11" t="s">
        <v>108</v>
      </c>
      <c r="P5" s="10" t="s">
        <v>115</v>
      </c>
      <c r="Q5" s="59">
        <f t="shared" si="1"/>
        <v>4055299</v>
      </c>
      <c r="R5" s="11" t="s">
        <v>108</v>
      </c>
      <c r="S5" s="11" t="s">
        <v>730</v>
      </c>
      <c r="T5" s="10"/>
      <c r="U5" s="11"/>
      <c r="V5" s="10" t="s">
        <v>320</v>
      </c>
      <c r="W5" s="10" t="s">
        <v>320</v>
      </c>
      <c r="X5" s="11" t="s">
        <v>41</v>
      </c>
    </row>
    <row r="6" spans="1:24" x14ac:dyDescent="0.15">
      <c r="A6" s="11" t="s">
        <v>31</v>
      </c>
      <c r="B6" s="11" t="s">
        <v>30</v>
      </c>
      <c r="C6" s="11" t="s">
        <v>32</v>
      </c>
      <c r="D6" s="10"/>
      <c r="E6" s="5" t="str">
        <f t="shared" si="0"/>
        <v>2016-01-01</v>
      </c>
      <c r="F6" s="11" t="s">
        <v>69</v>
      </c>
      <c r="G6" s="10"/>
      <c r="H6" s="10"/>
      <c r="I6" s="11" t="s">
        <v>40</v>
      </c>
      <c r="J6" s="11">
        <v>2</v>
      </c>
      <c r="K6" s="10"/>
      <c r="L6" s="11" t="s">
        <v>118</v>
      </c>
      <c r="M6" s="85">
        <f>IF(ISBLANK('test set refactored'!S6),"",'test set refactored'!S6)</f>
        <v>796802</v>
      </c>
      <c r="N6" s="10"/>
      <c r="O6" s="11" t="s">
        <v>108</v>
      </c>
      <c r="P6" s="10" t="s">
        <v>117</v>
      </c>
      <c r="Q6" s="59">
        <f t="shared" si="1"/>
        <v>796802</v>
      </c>
      <c r="R6" s="11" t="s">
        <v>108</v>
      </c>
      <c r="S6" s="11" t="s">
        <v>730</v>
      </c>
      <c r="T6" s="10"/>
      <c r="U6" s="11"/>
      <c r="V6" s="10" t="s">
        <v>320</v>
      </c>
      <c r="W6" s="10" t="s">
        <v>320</v>
      </c>
      <c r="X6" s="11" t="s">
        <v>41</v>
      </c>
    </row>
    <row r="7" spans="1:24" x14ac:dyDescent="0.15">
      <c r="A7" s="11" t="s">
        <v>31</v>
      </c>
      <c r="B7" s="11" t="s">
        <v>30</v>
      </c>
      <c r="C7" s="11" t="s">
        <v>32</v>
      </c>
      <c r="D7" s="10"/>
      <c r="E7" s="5" t="str">
        <f t="shared" si="0"/>
        <v>2016-01-01</v>
      </c>
      <c r="F7" s="11" t="s">
        <v>69</v>
      </c>
      <c r="G7" s="10"/>
      <c r="H7" s="10"/>
      <c r="I7" s="11" t="s">
        <v>40</v>
      </c>
      <c r="J7" s="11">
        <v>2</v>
      </c>
      <c r="K7" s="10"/>
      <c r="L7" s="11" t="s">
        <v>120</v>
      </c>
      <c r="M7" s="85">
        <f>IF(ISBLANK('test set refactored'!S7),"",'test set refactored'!S7)</f>
        <v>542</v>
      </c>
      <c r="N7" s="10"/>
      <c r="O7" s="11" t="s">
        <v>108</v>
      </c>
      <c r="P7" s="10" t="s">
        <v>119</v>
      </c>
      <c r="Q7" s="59">
        <f t="shared" si="1"/>
        <v>542</v>
      </c>
      <c r="R7" s="11" t="s">
        <v>108</v>
      </c>
      <c r="S7" s="11" t="s">
        <v>730</v>
      </c>
      <c r="T7" s="10"/>
      <c r="U7" s="11"/>
      <c r="V7" s="10" t="s">
        <v>320</v>
      </c>
      <c r="W7" s="10" t="s">
        <v>320</v>
      </c>
      <c r="X7" s="11" t="s">
        <v>41</v>
      </c>
    </row>
    <row r="8" spans="1:24" x14ac:dyDescent="0.15">
      <c r="A8" s="11" t="s">
        <v>31</v>
      </c>
      <c r="B8" s="11" t="s">
        <v>30</v>
      </c>
      <c r="C8" s="11" t="s">
        <v>32</v>
      </c>
      <c r="D8" s="11" t="s">
        <v>76</v>
      </c>
      <c r="E8" s="5" t="str">
        <f t="shared" si="0"/>
        <v>2016-01-01</v>
      </c>
      <c r="F8" s="11" t="s">
        <v>69</v>
      </c>
      <c r="G8" s="10"/>
      <c r="H8" s="10"/>
      <c r="I8" s="11" t="s">
        <v>40</v>
      </c>
      <c r="J8" s="11">
        <v>5</v>
      </c>
      <c r="K8" s="10"/>
      <c r="L8" s="11" t="s">
        <v>164</v>
      </c>
      <c r="M8" s="85">
        <f>IF(ISBLANK('test set refactored'!S8),"",'test set refactored'!S8)</f>
        <v>50821</v>
      </c>
      <c r="N8" s="11" t="s">
        <v>165</v>
      </c>
      <c r="O8" s="11" t="s">
        <v>108</v>
      </c>
      <c r="P8" s="10" t="s">
        <v>163</v>
      </c>
      <c r="Q8" s="59">
        <f t="shared" si="1"/>
        <v>50821</v>
      </c>
      <c r="R8" s="11" t="s">
        <v>108</v>
      </c>
      <c r="S8" s="11" t="s">
        <v>730</v>
      </c>
      <c r="T8" s="10"/>
      <c r="U8" s="11"/>
      <c r="V8" s="10" t="s">
        <v>320</v>
      </c>
      <c r="W8" s="10" t="s">
        <v>320</v>
      </c>
      <c r="X8" s="11" t="s">
        <v>41</v>
      </c>
    </row>
    <row r="9" spans="1:24" x14ac:dyDescent="0.15">
      <c r="A9" s="11" t="s">
        <v>31</v>
      </c>
      <c r="B9" s="11" t="s">
        <v>30</v>
      </c>
      <c r="C9" s="11" t="s">
        <v>32</v>
      </c>
      <c r="D9" s="11" t="s">
        <v>78</v>
      </c>
      <c r="E9" s="5" t="str">
        <f t="shared" si="0"/>
        <v>2016-01-01</v>
      </c>
      <c r="F9" s="11" t="s">
        <v>69</v>
      </c>
      <c r="G9" s="10"/>
      <c r="H9" s="10"/>
      <c r="I9" s="11" t="s">
        <v>40</v>
      </c>
      <c r="J9" s="11">
        <v>5</v>
      </c>
      <c r="K9" s="10"/>
      <c r="L9" s="11" t="s">
        <v>166</v>
      </c>
      <c r="M9" s="85">
        <f>IF(ISBLANK('test set refactored'!S9),"",'test set refactored'!S9)</f>
        <v>21256</v>
      </c>
      <c r="N9" s="11" t="s">
        <v>165</v>
      </c>
      <c r="O9" s="11" t="s">
        <v>108</v>
      </c>
      <c r="P9" s="10" t="s">
        <v>163</v>
      </c>
      <c r="Q9" s="59">
        <f t="shared" si="1"/>
        <v>21256</v>
      </c>
      <c r="R9" s="11" t="s">
        <v>108</v>
      </c>
      <c r="S9" s="11" t="s">
        <v>730</v>
      </c>
      <c r="T9" s="10"/>
      <c r="U9" s="11"/>
      <c r="V9" s="10" t="s">
        <v>320</v>
      </c>
      <c r="W9" s="10" t="s">
        <v>320</v>
      </c>
      <c r="X9" s="11" t="s">
        <v>41</v>
      </c>
    </row>
    <row r="10" spans="1:24" x14ac:dyDescent="0.15">
      <c r="A10" s="11" t="s">
        <v>31</v>
      </c>
      <c r="B10" s="11" t="s">
        <v>30</v>
      </c>
      <c r="C10" s="11" t="s">
        <v>32</v>
      </c>
      <c r="D10" s="11" t="s">
        <v>80</v>
      </c>
      <c r="E10" s="5" t="str">
        <f t="shared" si="0"/>
        <v>2016-01-01</v>
      </c>
      <c r="F10" s="11" t="s">
        <v>69</v>
      </c>
      <c r="G10" s="10"/>
      <c r="H10" s="10"/>
      <c r="I10" s="11" t="s">
        <v>40</v>
      </c>
      <c r="J10" s="11">
        <v>5</v>
      </c>
      <c r="K10" s="10"/>
      <c r="L10" s="11" t="s">
        <v>167</v>
      </c>
      <c r="M10" s="85">
        <f>IF(ISBLANK('test set refactored'!S10),"",'test set refactored'!S10)</f>
        <v>1443</v>
      </c>
      <c r="N10" s="11" t="s">
        <v>165</v>
      </c>
      <c r="O10" s="11" t="s">
        <v>108</v>
      </c>
      <c r="P10" s="10" t="s">
        <v>163</v>
      </c>
      <c r="Q10" s="59">
        <f t="shared" si="1"/>
        <v>1443</v>
      </c>
      <c r="R10" s="11" t="s">
        <v>108</v>
      </c>
      <c r="S10" s="11" t="s">
        <v>730</v>
      </c>
      <c r="T10" s="10"/>
      <c r="U10" s="11"/>
      <c r="V10" s="10" t="s">
        <v>320</v>
      </c>
      <c r="W10" s="10" t="s">
        <v>320</v>
      </c>
      <c r="X10" s="11" t="s">
        <v>41</v>
      </c>
    </row>
    <row r="11" spans="1:24" x14ac:dyDescent="0.15">
      <c r="A11" s="11" t="s">
        <v>31</v>
      </c>
      <c r="B11" s="11" t="s">
        <v>30</v>
      </c>
      <c r="C11" s="11" t="s">
        <v>32</v>
      </c>
      <c r="D11" s="11" t="s">
        <v>95</v>
      </c>
      <c r="E11" s="5" t="str">
        <f t="shared" si="0"/>
        <v>2016-01-01</v>
      </c>
      <c r="F11" s="11" t="s">
        <v>69</v>
      </c>
      <c r="G11" s="10"/>
      <c r="H11" s="10"/>
      <c r="I11" s="11" t="s">
        <v>40</v>
      </c>
      <c r="J11" s="11">
        <v>5</v>
      </c>
      <c r="K11" s="10"/>
      <c r="L11" s="11" t="s">
        <v>168</v>
      </c>
      <c r="M11" s="85">
        <f>IF(ISBLANK('test set refactored'!S11),"",'test set refactored'!S11)</f>
        <v>154212</v>
      </c>
      <c r="N11" s="11" t="s">
        <v>165</v>
      </c>
      <c r="O11" s="11" t="s">
        <v>108</v>
      </c>
      <c r="P11" s="10" t="s">
        <v>163</v>
      </c>
      <c r="Q11" s="59">
        <f t="shared" si="1"/>
        <v>154212</v>
      </c>
      <c r="R11" s="11" t="s">
        <v>108</v>
      </c>
      <c r="S11" s="11" t="s">
        <v>730</v>
      </c>
      <c r="T11" s="10"/>
      <c r="U11" s="11"/>
      <c r="V11" s="10" t="s">
        <v>320</v>
      </c>
      <c r="W11" s="10" t="s">
        <v>320</v>
      </c>
      <c r="X11" s="11" t="s">
        <v>41</v>
      </c>
    </row>
    <row r="12" spans="1:24" x14ac:dyDescent="0.15">
      <c r="A12" s="11" t="s">
        <v>31</v>
      </c>
      <c r="B12" s="11" t="s">
        <v>30</v>
      </c>
      <c r="C12" s="11" t="s">
        <v>32</v>
      </c>
      <c r="D12" s="10"/>
      <c r="E12" s="5" t="str">
        <f t="shared" si="0"/>
        <v>2016-01-01</v>
      </c>
      <c r="F12" s="11" t="s">
        <v>69</v>
      </c>
      <c r="G12" s="10"/>
      <c r="H12" s="10"/>
      <c r="I12" s="11" t="s">
        <v>40</v>
      </c>
      <c r="J12" s="11">
        <v>5</v>
      </c>
      <c r="K12" s="10"/>
      <c r="L12" s="11" t="s">
        <v>170</v>
      </c>
      <c r="M12" s="85">
        <f>IF(ISBLANK('test set refactored'!S12),"",'test set refactored'!S12)</f>
        <v>61403</v>
      </c>
      <c r="N12" s="11" t="s">
        <v>165</v>
      </c>
      <c r="O12" s="11" t="s">
        <v>108</v>
      </c>
      <c r="P12" s="10" t="s">
        <v>169</v>
      </c>
      <c r="Q12" s="59">
        <f t="shared" si="1"/>
        <v>61403</v>
      </c>
      <c r="R12" s="11" t="s">
        <v>108</v>
      </c>
      <c r="S12" s="11" t="s">
        <v>730</v>
      </c>
      <c r="T12" s="10"/>
      <c r="U12" s="11"/>
      <c r="V12" s="10" t="s">
        <v>320</v>
      </c>
      <c r="W12" s="10" t="s">
        <v>320</v>
      </c>
      <c r="X12" s="11" t="s">
        <v>41</v>
      </c>
    </row>
    <row r="13" spans="1:24" x14ac:dyDescent="0.15">
      <c r="A13" s="11" t="s">
        <v>31</v>
      </c>
      <c r="B13" s="11" t="s">
        <v>30</v>
      </c>
      <c r="C13" s="11" t="s">
        <v>32</v>
      </c>
      <c r="D13" s="10"/>
      <c r="E13" s="5" t="str">
        <f t="shared" si="0"/>
        <v>2016-01-01</v>
      </c>
      <c r="F13" s="11" t="s">
        <v>69</v>
      </c>
      <c r="G13" s="10"/>
      <c r="H13" s="10"/>
      <c r="I13" s="11" t="s">
        <v>40</v>
      </c>
      <c r="J13" s="11">
        <v>5</v>
      </c>
      <c r="K13" s="10"/>
      <c r="L13" s="11" t="s">
        <v>173</v>
      </c>
      <c r="M13" s="85">
        <f>IF(ISBLANK('test set refactored'!S13),"",'test set refactored'!S13)</f>
        <v>10316</v>
      </c>
      <c r="N13" s="11" t="s">
        <v>165</v>
      </c>
      <c r="O13" s="11" t="s">
        <v>108</v>
      </c>
      <c r="P13" s="10" t="s">
        <v>172</v>
      </c>
      <c r="Q13" s="59">
        <f t="shared" si="1"/>
        <v>10316</v>
      </c>
      <c r="R13" s="11" t="s">
        <v>108</v>
      </c>
      <c r="S13" s="11" t="s">
        <v>730</v>
      </c>
      <c r="T13" s="10"/>
      <c r="U13" s="11"/>
      <c r="V13" s="10" t="s">
        <v>320</v>
      </c>
      <c r="W13" s="10" t="s">
        <v>320</v>
      </c>
      <c r="X13" s="11" t="s">
        <v>41</v>
      </c>
    </row>
    <row r="14" spans="1:24" x14ac:dyDescent="0.15">
      <c r="A14" s="11" t="s">
        <v>31</v>
      </c>
      <c r="B14" s="11" t="s">
        <v>30</v>
      </c>
      <c r="C14" s="11" t="s">
        <v>32</v>
      </c>
      <c r="D14" s="10"/>
      <c r="E14" s="5" t="str">
        <f t="shared" si="0"/>
        <v>2016-01-01</v>
      </c>
      <c r="F14" s="11" t="s">
        <v>69</v>
      </c>
      <c r="G14" s="10"/>
      <c r="H14" s="10"/>
      <c r="I14" s="11" t="s">
        <v>40</v>
      </c>
      <c r="J14" s="11">
        <v>5</v>
      </c>
      <c r="K14" s="10"/>
      <c r="L14" s="11" t="s">
        <v>176</v>
      </c>
      <c r="M14" s="85">
        <f>IF(ISBLANK('test set refactored'!S14),"",'test set refactored'!S14)</f>
        <v>101886</v>
      </c>
      <c r="N14" s="11" t="s">
        <v>165</v>
      </c>
      <c r="O14" s="11" t="s">
        <v>108</v>
      </c>
      <c r="P14" s="10" t="s">
        <v>175</v>
      </c>
      <c r="Q14" s="59">
        <f t="shared" si="1"/>
        <v>101886</v>
      </c>
      <c r="R14" s="11" t="s">
        <v>108</v>
      </c>
      <c r="S14" s="11" t="s">
        <v>730</v>
      </c>
      <c r="T14" s="10"/>
      <c r="U14" s="11"/>
      <c r="V14" s="10" t="s">
        <v>320</v>
      </c>
      <c r="W14" s="10" t="s">
        <v>320</v>
      </c>
      <c r="X14" s="11" t="s">
        <v>41</v>
      </c>
    </row>
    <row r="15" spans="1:24" x14ac:dyDescent="0.15">
      <c r="A15" s="11" t="s">
        <v>31</v>
      </c>
      <c r="B15" s="11" t="s">
        <v>30</v>
      </c>
      <c r="C15" s="11" t="s">
        <v>32</v>
      </c>
      <c r="D15" s="10"/>
      <c r="E15" s="5" t="str">
        <f t="shared" si="0"/>
        <v>2016-01-01</v>
      </c>
      <c r="F15" s="11" t="s">
        <v>69</v>
      </c>
      <c r="G15" s="10"/>
      <c r="H15" s="10"/>
      <c r="I15" s="11" t="s">
        <v>40</v>
      </c>
      <c r="J15" s="11">
        <v>5</v>
      </c>
      <c r="K15" s="10"/>
      <c r="L15" s="11" t="s">
        <v>179</v>
      </c>
      <c r="M15" s="85">
        <f>IF(ISBLANK('test set refactored'!S15),"",'test set refactored'!S15)</f>
        <v>54127</v>
      </c>
      <c r="N15" s="11" t="s">
        <v>165</v>
      </c>
      <c r="O15" s="11" t="s">
        <v>108</v>
      </c>
      <c r="P15" s="10" t="s">
        <v>178</v>
      </c>
      <c r="Q15" s="59">
        <f t="shared" si="1"/>
        <v>54127</v>
      </c>
      <c r="R15" s="11" t="s">
        <v>108</v>
      </c>
      <c r="S15" s="11" t="s">
        <v>730</v>
      </c>
      <c r="T15" s="10"/>
      <c r="U15" s="11"/>
      <c r="V15" s="10" t="s">
        <v>320</v>
      </c>
      <c r="W15" s="10" t="s">
        <v>320</v>
      </c>
      <c r="X15" s="11" t="s">
        <v>41</v>
      </c>
    </row>
    <row r="16" spans="1:24" x14ac:dyDescent="0.15">
      <c r="A16" s="11" t="s">
        <v>31</v>
      </c>
      <c r="B16" s="11" t="s">
        <v>30</v>
      </c>
      <c r="C16" s="11" t="s">
        <v>32</v>
      </c>
      <c r="D16" s="11" t="s">
        <v>76</v>
      </c>
      <c r="E16" s="5" t="str">
        <f t="shared" si="0"/>
        <v>2016-01-01</v>
      </c>
      <c r="F16" s="11" t="s">
        <v>69</v>
      </c>
      <c r="G16" s="10"/>
      <c r="H16" s="10"/>
      <c r="I16" s="11" t="s">
        <v>40</v>
      </c>
      <c r="J16" s="11">
        <v>6</v>
      </c>
      <c r="K16" s="10"/>
      <c r="L16" s="11" t="s">
        <v>182</v>
      </c>
      <c r="M16" s="85">
        <f>IF(ISBLANK('test set refactored'!S16),"",'test set refactored'!S16)</f>
        <v>538714</v>
      </c>
      <c r="N16" s="10"/>
      <c r="O16" s="11" t="s">
        <v>108</v>
      </c>
      <c r="P16" s="10" t="s">
        <v>181</v>
      </c>
      <c r="Q16" s="59">
        <f t="shared" si="1"/>
        <v>538714</v>
      </c>
      <c r="R16" s="11" t="s">
        <v>108</v>
      </c>
      <c r="S16" s="11" t="s">
        <v>730</v>
      </c>
      <c r="T16" s="10"/>
      <c r="U16" s="11"/>
      <c r="V16" s="10" t="s">
        <v>320</v>
      </c>
      <c r="W16" s="10" t="s">
        <v>320</v>
      </c>
      <c r="X16" s="11" t="s">
        <v>41</v>
      </c>
    </row>
    <row r="17" spans="1:24" x14ac:dyDescent="0.15">
      <c r="A17" s="11" t="s">
        <v>31</v>
      </c>
      <c r="B17" s="11" t="s">
        <v>30</v>
      </c>
      <c r="C17" s="11" t="s">
        <v>32</v>
      </c>
      <c r="D17" s="11" t="s">
        <v>78</v>
      </c>
      <c r="E17" s="5" t="str">
        <f t="shared" si="0"/>
        <v>2016-01-01</v>
      </c>
      <c r="F17" s="11" t="s">
        <v>69</v>
      </c>
      <c r="G17" s="10"/>
      <c r="H17" s="10"/>
      <c r="I17" s="11" t="s">
        <v>40</v>
      </c>
      <c r="J17" s="11">
        <v>6</v>
      </c>
      <c r="K17" s="10"/>
      <c r="L17" s="11" t="s">
        <v>183</v>
      </c>
      <c r="M17" s="85">
        <f>IF(ISBLANK('test set refactored'!S17),"",'test set refactored'!S17)</f>
        <v>841725</v>
      </c>
      <c r="N17" s="10"/>
      <c r="O17" s="11" t="s">
        <v>108</v>
      </c>
      <c r="P17" s="10" t="s">
        <v>181</v>
      </c>
      <c r="Q17" s="59">
        <f t="shared" si="1"/>
        <v>841725</v>
      </c>
      <c r="R17" s="11" t="s">
        <v>108</v>
      </c>
      <c r="S17" s="11" t="s">
        <v>730</v>
      </c>
      <c r="T17" s="10"/>
      <c r="U17" s="11"/>
      <c r="V17" s="10" t="s">
        <v>320</v>
      </c>
      <c r="W17" s="10" t="s">
        <v>320</v>
      </c>
      <c r="X17" s="11" t="s">
        <v>41</v>
      </c>
    </row>
    <row r="18" spans="1:24" x14ac:dyDescent="0.15">
      <c r="A18" s="11" t="s">
        <v>31</v>
      </c>
      <c r="B18" s="11" t="s">
        <v>30</v>
      </c>
      <c r="C18" s="11" t="s">
        <v>32</v>
      </c>
      <c r="D18" s="11" t="s">
        <v>80</v>
      </c>
      <c r="E18" s="5" t="str">
        <f t="shared" si="0"/>
        <v>2016-01-01</v>
      </c>
      <c r="F18" s="11" t="s">
        <v>69</v>
      </c>
      <c r="G18" s="10"/>
      <c r="H18" s="10"/>
      <c r="I18" s="11" t="s">
        <v>40</v>
      </c>
      <c r="J18" s="11">
        <v>6</v>
      </c>
      <c r="K18" s="10"/>
      <c r="L18" s="11" t="s">
        <v>184</v>
      </c>
      <c r="M18" s="85">
        <f>IF(ISBLANK('test set refactored'!S18),"",'test set refactored'!S18)</f>
        <v>60417</v>
      </c>
      <c r="N18" s="10"/>
      <c r="O18" s="11" t="s">
        <v>108</v>
      </c>
      <c r="P18" s="10" t="s">
        <v>181</v>
      </c>
      <c r="Q18" s="59">
        <f t="shared" si="1"/>
        <v>60417</v>
      </c>
      <c r="R18" s="11" t="s">
        <v>108</v>
      </c>
      <c r="S18" s="11" t="s">
        <v>730</v>
      </c>
      <c r="T18" s="10"/>
      <c r="U18" s="11"/>
      <c r="V18" s="10" t="s">
        <v>320</v>
      </c>
      <c r="W18" s="10" t="s">
        <v>320</v>
      </c>
      <c r="X18" s="11" t="s">
        <v>41</v>
      </c>
    </row>
    <row r="19" spans="1:24" x14ac:dyDescent="0.15">
      <c r="A19" s="11" t="s">
        <v>31</v>
      </c>
      <c r="B19" s="11" t="s">
        <v>30</v>
      </c>
      <c r="C19" s="11" t="s">
        <v>32</v>
      </c>
      <c r="D19" s="11" t="s">
        <v>95</v>
      </c>
      <c r="E19" s="5" t="str">
        <f t="shared" si="0"/>
        <v>2016-01-01</v>
      </c>
      <c r="F19" s="11" t="s">
        <v>69</v>
      </c>
      <c r="G19" s="10"/>
      <c r="H19" s="10"/>
      <c r="I19" s="11" t="s">
        <v>40</v>
      </c>
      <c r="J19" s="11">
        <v>6</v>
      </c>
      <c r="K19" s="10"/>
      <c r="L19" s="11" t="s">
        <v>185</v>
      </c>
      <c r="M19" s="85">
        <f>IF(ISBLANK('test set refactored'!S19),"",'test set refactored'!S19)</f>
        <v>3411786</v>
      </c>
      <c r="N19" s="10"/>
      <c r="O19" s="11" t="s">
        <v>108</v>
      </c>
      <c r="P19" s="10" t="s">
        <v>181</v>
      </c>
      <c r="Q19" s="59">
        <f t="shared" si="1"/>
        <v>3411786</v>
      </c>
      <c r="R19" s="11" t="s">
        <v>108</v>
      </c>
      <c r="S19" s="11" t="s">
        <v>730</v>
      </c>
      <c r="T19" s="10"/>
      <c r="U19" s="11"/>
      <c r="V19" s="10" t="s">
        <v>320</v>
      </c>
      <c r="W19" s="10" t="s">
        <v>320</v>
      </c>
      <c r="X19" s="11" t="s">
        <v>41</v>
      </c>
    </row>
    <row r="20" spans="1:24" x14ac:dyDescent="0.15">
      <c r="A20" s="11" t="s">
        <v>31</v>
      </c>
      <c r="B20" s="11" t="s">
        <v>30</v>
      </c>
      <c r="C20" s="11" t="s">
        <v>32</v>
      </c>
      <c r="D20" s="10"/>
      <c r="E20" s="5" t="str">
        <f t="shared" si="0"/>
        <v>2016-01-01</v>
      </c>
      <c r="F20" s="11" t="s">
        <v>69</v>
      </c>
      <c r="G20" s="10"/>
      <c r="H20" s="10"/>
      <c r="I20" s="11" t="s">
        <v>40</v>
      </c>
      <c r="J20" s="11">
        <v>6</v>
      </c>
      <c r="K20" s="11" t="s">
        <v>188</v>
      </c>
      <c r="L20" s="11" t="s">
        <v>187</v>
      </c>
      <c r="M20" s="85">
        <f>IF(ISBLANK('test set refactored'!S20),"",'test set refactored'!S20)</f>
        <v>4066230</v>
      </c>
      <c r="N20" s="10"/>
      <c r="O20" s="11" t="s">
        <v>108</v>
      </c>
      <c r="P20" s="10" t="s">
        <v>186</v>
      </c>
      <c r="Q20" s="59">
        <f t="shared" si="1"/>
        <v>4066230</v>
      </c>
      <c r="R20" s="11" t="s">
        <v>108</v>
      </c>
      <c r="S20" s="11" t="s">
        <v>730</v>
      </c>
      <c r="T20" s="10"/>
      <c r="U20" s="11"/>
      <c r="V20" s="10" t="s">
        <v>320</v>
      </c>
      <c r="W20" s="10" t="s">
        <v>320</v>
      </c>
      <c r="X20" s="11" t="s">
        <v>41</v>
      </c>
    </row>
    <row r="21" spans="1:24" x14ac:dyDescent="0.15">
      <c r="A21" s="11" t="s">
        <v>31</v>
      </c>
      <c r="B21" s="11" t="s">
        <v>30</v>
      </c>
      <c r="C21" s="11" t="s">
        <v>32</v>
      </c>
      <c r="D21" s="10"/>
      <c r="E21" s="5" t="str">
        <f t="shared" si="0"/>
        <v>2016-01-01</v>
      </c>
      <c r="F21" s="11" t="s">
        <v>69</v>
      </c>
      <c r="G21" s="10"/>
      <c r="H21" s="10"/>
      <c r="I21" s="11" t="s">
        <v>40</v>
      </c>
      <c r="J21" s="11">
        <v>6</v>
      </c>
      <c r="K21" s="11" t="s">
        <v>191</v>
      </c>
      <c r="L21" s="11" t="s">
        <v>190</v>
      </c>
      <c r="M21" s="85">
        <f>IF(ISBLANK('test set refactored'!S21),"",'test set refactored'!S21)</f>
        <v>0</v>
      </c>
      <c r="N21" s="10"/>
      <c r="O21" s="11" t="s">
        <v>108</v>
      </c>
      <c r="P21" s="10" t="s">
        <v>189</v>
      </c>
      <c r="Q21" s="59">
        <f t="shared" si="1"/>
        <v>0</v>
      </c>
      <c r="R21" s="11" t="s">
        <v>108</v>
      </c>
      <c r="S21" s="11" t="s">
        <v>730</v>
      </c>
      <c r="T21" s="10"/>
      <c r="U21" s="11"/>
      <c r="V21" s="10" t="s">
        <v>320</v>
      </c>
      <c r="W21" s="10" t="s">
        <v>320</v>
      </c>
      <c r="X21" s="11" t="s">
        <v>41</v>
      </c>
    </row>
    <row r="22" spans="1:24" x14ac:dyDescent="0.15">
      <c r="A22" s="11" t="s">
        <v>31</v>
      </c>
      <c r="B22" s="11" t="s">
        <v>30</v>
      </c>
      <c r="C22" s="11" t="s">
        <v>32</v>
      </c>
      <c r="D22" s="10"/>
      <c r="E22" s="5" t="str">
        <f t="shared" si="0"/>
        <v>2016-01-01</v>
      </c>
      <c r="F22" s="11" t="s">
        <v>69</v>
      </c>
      <c r="G22" s="10"/>
      <c r="H22" s="10"/>
      <c r="I22" s="11" t="s">
        <v>40</v>
      </c>
      <c r="J22" s="11">
        <v>6</v>
      </c>
      <c r="K22" s="11" t="s">
        <v>194</v>
      </c>
      <c r="L22" s="11" t="s">
        <v>193</v>
      </c>
      <c r="M22" s="85">
        <f>IF(ISBLANK('test set refactored'!S22),"",'test set refactored'!S22)</f>
        <v>121000</v>
      </c>
      <c r="N22" s="10"/>
      <c r="O22" s="11" t="s">
        <v>108</v>
      </c>
      <c r="P22" s="10" t="s">
        <v>192</v>
      </c>
      <c r="Q22" s="59">
        <f t="shared" si="1"/>
        <v>121000</v>
      </c>
      <c r="R22" s="11" t="s">
        <v>108</v>
      </c>
      <c r="S22" s="11" t="s">
        <v>730</v>
      </c>
      <c r="T22" s="10"/>
      <c r="U22" s="11"/>
      <c r="V22" s="10" t="s">
        <v>320</v>
      </c>
      <c r="W22" s="10" t="s">
        <v>320</v>
      </c>
      <c r="X22" s="11" t="s">
        <v>41</v>
      </c>
    </row>
    <row r="23" spans="1:24" x14ac:dyDescent="0.15">
      <c r="A23" s="11" t="s">
        <v>31</v>
      </c>
      <c r="B23" s="11" t="s">
        <v>30</v>
      </c>
      <c r="C23" s="11" t="s">
        <v>32</v>
      </c>
      <c r="D23" s="10"/>
      <c r="E23" s="5" t="str">
        <f t="shared" si="0"/>
        <v>2016-01-01</v>
      </c>
      <c r="F23" s="11" t="s">
        <v>69</v>
      </c>
      <c r="G23" s="10"/>
      <c r="H23" s="10"/>
      <c r="I23" s="11" t="s">
        <v>40</v>
      </c>
      <c r="J23" s="11">
        <v>6</v>
      </c>
      <c r="K23" s="11" t="s">
        <v>197</v>
      </c>
      <c r="L23" s="11" t="s">
        <v>196</v>
      </c>
      <c r="M23" s="85">
        <f>IF(ISBLANK('test set refactored'!S23),"",'test set refactored'!S23)</f>
        <v>408734</v>
      </c>
      <c r="N23" s="10"/>
      <c r="O23" s="11" t="s">
        <v>108</v>
      </c>
      <c r="P23" s="10" t="s">
        <v>195</v>
      </c>
      <c r="Q23" s="59">
        <f t="shared" si="1"/>
        <v>408734</v>
      </c>
      <c r="R23" s="11" t="s">
        <v>108</v>
      </c>
      <c r="S23" s="11" t="s">
        <v>730</v>
      </c>
      <c r="T23" s="10"/>
      <c r="U23" s="11"/>
      <c r="V23" s="10" t="s">
        <v>320</v>
      </c>
      <c r="W23" s="10" t="s">
        <v>320</v>
      </c>
      <c r="X23" s="11" t="s">
        <v>41</v>
      </c>
    </row>
    <row r="24" spans="1:24" x14ac:dyDescent="0.15">
      <c r="A24" s="11" t="s">
        <v>31</v>
      </c>
      <c r="B24" s="11" t="s">
        <v>30</v>
      </c>
      <c r="C24" s="11" t="s">
        <v>32</v>
      </c>
      <c r="D24" s="10"/>
      <c r="E24" s="5" t="str">
        <f t="shared" si="0"/>
        <v>2016-01-01</v>
      </c>
      <c r="F24" s="11" t="s">
        <v>69</v>
      </c>
      <c r="G24" s="10"/>
      <c r="H24" s="10"/>
      <c r="I24" s="11" t="s">
        <v>40</v>
      </c>
      <c r="J24" s="11">
        <v>6</v>
      </c>
      <c r="K24" s="11" t="s">
        <v>200</v>
      </c>
      <c r="L24" s="11" t="s">
        <v>199</v>
      </c>
      <c r="M24" s="85">
        <f>IF(ISBLANK('test set refactored'!S24),"",'test set refactored'!S24)</f>
        <v>150000</v>
      </c>
      <c r="N24" s="10"/>
      <c r="O24" s="11" t="s">
        <v>108</v>
      </c>
      <c r="P24" s="10" t="s">
        <v>198</v>
      </c>
      <c r="Q24" s="59">
        <f t="shared" si="1"/>
        <v>150000</v>
      </c>
      <c r="R24" s="11" t="s">
        <v>108</v>
      </c>
      <c r="S24" s="11" t="s">
        <v>730</v>
      </c>
      <c r="T24" s="10"/>
      <c r="U24" s="11"/>
      <c r="V24" s="10" t="s">
        <v>320</v>
      </c>
      <c r="W24" s="10" t="s">
        <v>320</v>
      </c>
      <c r="X24" s="11" t="s">
        <v>41</v>
      </c>
    </row>
    <row r="25" spans="1:24" x14ac:dyDescent="0.15">
      <c r="A25" s="11" t="s">
        <v>31</v>
      </c>
      <c r="B25" s="11" t="s">
        <v>30</v>
      </c>
      <c r="C25" s="11" t="s">
        <v>32</v>
      </c>
      <c r="D25" s="10"/>
      <c r="E25" s="5" t="str">
        <f t="shared" si="0"/>
        <v>2016-01-01</v>
      </c>
      <c r="F25" s="11" t="s">
        <v>69</v>
      </c>
      <c r="G25" s="10"/>
      <c r="H25" s="10"/>
      <c r="I25" s="11" t="s">
        <v>40</v>
      </c>
      <c r="J25" s="11">
        <v>6</v>
      </c>
      <c r="K25" s="11" t="s">
        <v>203</v>
      </c>
      <c r="L25" s="11" t="s">
        <v>202</v>
      </c>
      <c r="M25" s="85">
        <f>IF(ISBLANK('test set refactored'!S25),"",'test set refactored'!S25)</f>
        <v>106679</v>
      </c>
      <c r="N25" s="10"/>
      <c r="O25" s="11" t="s">
        <v>108</v>
      </c>
      <c r="P25" s="10" t="s">
        <v>201</v>
      </c>
      <c r="Q25" s="59">
        <f t="shared" si="1"/>
        <v>106679</v>
      </c>
      <c r="R25" s="11" t="s">
        <v>108</v>
      </c>
      <c r="S25" s="11" t="s">
        <v>730</v>
      </c>
      <c r="T25" s="10"/>
      <c r="U25" s="11"/>
      <c r="V25" s="10" t="s">
        <v>320</v>
      </c>
      <c r="W25" s="10" t="s">
        <v>320</v>
      </c>
      <c r="X25" s="11" t="s">
        <v>41</v>
      </c>
    </row>
    <row r="26" spans="1:24" x14ac:dyDescent="0.15">
      <c r="A26" s="11" t="s">
        <v>31</v>
      </c>
      <c r="B26" s="11" t="s">
        <v>30</v>
      </c>
      <c r="C26" s="11" t="s">
        <v>32</v>
      </c>
      <c r="D26" s="11" t="s">
        <v>76</v>
      </c>
      <c r="E26" s="5" t="str">
        <f t="shared" si="0"/>
        <v>2016-01-01</v>
      </c>
      <c r="F26" s="11" t="s">
        <v>69</v>
      </c>
      <c r="G26" s="10"/>
      <c r="H26" s="10"/>
      <c r="I26" s="11" t="s">
        <v>40</v>
      </c>
      <c r="J26" s="11">
        <v>5</v>
      </c>
      <c r="K26" s="10"/>
      <c r="L26" s="11" t="s">
        <v>159</v>
      </c>
      <c r="M26" s="85">
        <f>IF(ISBLANK('test set refactored'!S26),"",'test set refactored'!S26)</f>
        <v>585799</v>
      </c>
      <c r="N26" s="10"/>
      <c r="O26" s="11" t="s">
        <v>108</v>
      </c>
      <c r="P26" s="10" t="s">
        <v>109</v>
      </c>
      <c r="Q26" s="59">
        <f t="shared" si="1"/>
        <v>585799</v>
      </c>
      <c r="R26" s="11" t="s">
        <v>108</v>
      </c>
      <c r="S26" s="11" t="s">
        <v>730</v>
      </c>
      <c r="T26" s="10"/>
      <c r="U26" s="11"/>
      <c r="V26" s="10" t="s">
        <v>320</v>
      </c>
      <c r="W26" s="10" t="s">
        <v>320</v>
      </c>
      <c r="X26" s="11" t="s">
        <v>41</v>
      </c>
    </row>
    <row r="27" spans="1:24" x14ac:dyDescent="0.15">
      <c r="A27" s="11" t="s">
        <v>31</v>
      </c>
      <c r="B27" s="11" t="s">
        <v>30</v>
      </c>
      <c r="C27" s="11" t="s">
        <v>32</v>
      </c>
      <c r="D27" s="11" t="s">
        <v>78</v>
      </c>
      <c r="E27" s="5" t="str">
        <f t="shared" si="0"/>
        <v>2016-01-01</v>
      </c>
      <c r="F27" s="11" t="s">
        <v>69</v>
      </c>
      <c r="G27" s="10"/>
      <c r="H27" s="10"/>
      <c r="I27" s="11" t="s">
        <v>40</v>
      </c>
      <c r="J27" s="11">
        <v>5</v>
      </c>
      <c r="K27" s="10"/>
      <c r="L27" s="11" t="s">
        <v>160</v>
      </c>
      <c r="M27" s="85">
        <f>IF(ISBLANK('test set refactored'!S27),"",'test set refactored'!S27)</f>
        <v>859029</v>
      </c>
      <c r="N27" s="10"/>
      <c r="O27" s="11" t="s">
        <v>108</v>
      </c>
      <c r="P27" s="10" t="s">
        <v>109</v>
      </c>
      <c r="Q27" s="59">
        <f t="shared" si="1"/>
        <v>859029</v>
      </c>
      <c r="R27" s="11" t="s">
        <v>108</v>
      </c>
      <c r="S27" s="11" t="s">
        <v>730</v>
      </c>
      <c r="T27" s="10"/>
      <c r="U27" s="11"/>
      <c r="V27" s="10" t="s">
        <v>320</v>
      </c>
      <c r="W27" s="10" t="s">
        <v>320</v>
      </c>
      <c r="X27" s="11" t="s">
        <v>41</v>
      </c>
    </row>
    <row r="28" spans="1:24" x14ac:dyDescent="0.15">
      <c r="A28" s="11" t="s">
        <v>31</v>
      </c>
      <c r="B28" s="11" t="s">
        <v>30</v>
      </c>
      <c r="C28" s="11" t="s">
        <v>32</v>
      </c>
      <c r="D28" s="11" t="s">
        <v>80</v>
      </c>
      <c r="E28" s="5" t="str">
        <f t="shared" si="0"/>
        <v>2016-01-01</v>
      </c>
      <c r="F28" s="11" t="s">
        <v>69</v>
      </c>
      <c r="G28" s="10"/>
      <c r="H28" s="10"/>
      <c r="I28" s="11" t="s">
        <v>40</v>
      </c>
      <c r="J28" s="11">
        <v>5</v>
      </c>
      <c r="K28" s="10"/>
      <c r="L28" s="11" t="s">
        <v>161</v>
      </c>
      <c r="M28" s="85">
        <f>IF(ISBLANK('test set refactored'!S28),"",'test set refactored'!S28)</f>
        <v>63025</v>
      </c>
      <c r="N28" s="10"/>
      <c r="O28" s="11" t="s">
        <v>108</v>
      </c>
      <c r="P28" s="10" t="s">
        <v>109</v>
      </c>
      <c r="Q28" s="59">
        <f t="shared" si="1"/>
        <v>63025</v>
      </c>
      <c r="R28" s="11" t="s">
        <v>108</v>
      </c>
      <c r="S28" s="11" t="s">
        <v>730</v>
      </c>
      <c r="T28" s="10"/>
      <c r="U28" s="11"/>
      <c r="V28" s="10" t="s">
        <v>320</v>
      </c>
      <c r="W28" s="10" t="s">
        <v>320</v>
      </c>
      <c r="X28" s="11" t="s">
        <v>41</v>
      </c>
    </row>
    <row r="29" spans="1:24" x14ac:dyDescent="0.15">
      <c r="A29" s="11" t="s">
        <v>31</v>
      </c>
      <c r="B29" s="11" t="s">
        <v>30</v>
      </c>
      <c r="C29" s="11" t="s">
        <v>32</v>
      </c>
      <c r="D29" s="11" t="s">
        <v>95</v>
      </c>
      <c r="E29" s="5" t="str">
        <f t="shared" si="0"/>
        <v>2016-01-01</v>
      </c>
      <c r="F29" s="11" t="s">
        <v>69</v>
      </c>
      <c r="G29" s="10"/>
      <c r="H29" s="10"/>
      <c r="I29" s="11" t="s">
        <v>40</v>
      </c>
      <c r="J29" s="11">
        <v>5</v>
      </c>
      <c r="K29" s="10"/>
      <c r="L29" s="11" t="s">
        <v>162</v>
      </c>
      <c r="M29" s="85">
        <f>IF(ISBLANK('test set refactored'!S29),"",'test set refactored'!S29)</f>
        <v>3541038</v>
      </c>
      <c r="N29" s="10"/>
      <c r="O29" s="11" t="s">
        <v>108</v>
      </c>
      <c r="P29" s="10" t="s">
        <v>109</v>
      </c>
      <c r="Q29" s="59">
        <f t="shared" si="1"/>
        <v>3541038</v>
      </c>
      <c r="R29" s="11" t="s">
        <v>108</v>
      </c>
      <c r="S29" s="11" t="s">
        <v>730</v>
      </c>
      <c r="T29" s="10"/>
      <c r="U29" s="11"/>
      <c r="V29" s="10" t="s">
        <v>320</v>
      </c>
      <c r="W29" s="10" t="s">
        <v>320</v>
      </c>
      <c r="X29" s="11" t="s">
        <v>41</v>
      </c>
    </row>
    <row r="30" spans="1:24" x14ac:dyDescent="0.15">
      <c r="A30" s="11" t="s">
        <v>31</v>
      </c>
      <c r="B30" s="11" t="s">
        <v>30</v>
      </c>
      <c r="C30" s="11" t="s">
        <v>32</v>
      </c>
      <c r="D30" s="10"/>
      <c r="E30" s="5" t="str">
        <f t="shared" si="0"/>
        <v>2016-01-01</v>
      </c>
      <c r="F30" s="11" t="s">
        <v>69</v>
      </c>
      <c r="G30" s="10"/>
      <c r="H30" s="10"/>
      <c r="I30" s="11" t="s">
        <v>40</v>
      </c>
      <c r="J30" s="11">
        <v>2</v>
      </c>
      <c r="K30" s="10"/>
      <c r="L30" s="11" t="s">
        <v>110</v>
      </c>
      <c r="M30" s="85">
        <f>IF(ISBLANK('test set refactored'!S30),"",'test set refactored'!S30)</f>
        <v>5048891</v>
      </c>
      <c r="N30" s="10"/>
      <c r="O30" s="11" t="s">
        <v>108</v>
      </c>
      <c r="P30" s="10" t="s">
        <v>109</v>
      </c>
      <c r="Q30" s="59">
        <f t="shared" si="1"/>
        <v>5048891</v>
      </c>
      <c r="R30" s="11" t="s">
        <v>108</v>
      </c>
      <c r="S30" s="11" t="s">
        <v>730</v>
      </c>
      <c r="T30" s="10"/>
      <c r="U30" s="11"/>
      <c r="V30" s="10" t="s">
        <v>320</v>
      </c>
      <c r="W30" s="10" t="s">
        <v>320</v>
      </c>
      <c r="X30" s="11" t="s">
        <v>41</v>
      </c>
    </row>
    <row r="31" spans="1:24" x14ac:dyDescent="0.15">
      <c r="A31" s="11" t="s">
        <v>31</v>
      </c>
      <c r="B31" s="11" t="s">
        <v>30</v>
      </c>
      <c r="C31" s="11" t="s">
        <v>32</v>
      </c>
      <c r="D31" s="10"/>
      <c r="E31" s="5" t="str">
        <f t="shared" si="0"/>
        <v>2016-01-01</v>
      </c>
      <c r="F31" s="11" t="s">
        <v>69</v>
      </c>
      <c r="G31" s="10"/>
      <c r="H31" s="10"/>
      <c r="I31" s="11" t="s">
        <v>40</v>
      </c>
      <c r="J31" s="11">
        <v>2</v>
      </c>
      <c r="K31" s="11">
        <v>6</v>
      </c>
      <c r="L31" s="11" t="s">
        <v>114</v>
      </c>
      <c r="M31" s="85">
        <f>IF(ISBLANK('test set refactored'!S31),"",'test set refactored'!S31)</f>
        <v>4852643</v>
      </c>
      <c r="N31" s="10"/>
      <c r="O31" s="11" t="s">
        <v>108</v>
      </c>
      <c r="P31" s="10" t="s">
        <v>113</v>
      </c>
      <c r="Q31" s="59">
        <f t="shared" si="1"/>
        <v>4852643</v>
      </c>
      <c r="R31" s="11" t="s">
        <v>108</v>
      </c>
      <c r="S31" s="11" t="s">
        <v>730</v>
      </c>
      <c r="T31" s="10"/>
      <c r="U31" s="11"/>
      <c r="V31" s="10" t="s">
        <v>320</v>
      </c>
      <c r="W31" s="10" t="s">
        <v>320</v>
      </c>
      <c r="X31" s="11" t="s">
        <v>41</v>
      </c>
    </row>
    <row r="32" spans="1:24" x14ac:dyDescent="0.15">
      <c r="A32" s="11" t="s">
        <v>31</v>
      </c>
      <c r="B32" s="11" t="s">
        <v>30</v>
      </c>
      <c r="C32" s="11" t="s">
        <v>32</v>
      </c>
      <c r="D32" s="10"/>
      <c r="E32" s="5" t="str">
        <f t="shared" si="0"/>
        <v>2016-01-01</v>
      </c>
      <c r="F32" s="11" t="s">
        <v>69</v>
      </c>
      <c r="G32" s="10"/>
      <c r="H32" s="10"/>
      <c r="I32" s="11" t="s">
        <v>40</v>
      </c>
      <c r="J32" s="11">
        <v>1</v>
      </c>
      <c r="K32" s="11">
        <v>1</v>
      </c>
      <c r="L32" s="11" t="s">
        <v>37</v>
      </c>
      <c r="M32" s="85">
        <f>IF(ISBLANK('test set refactored'!S32),"",'test set refactored'!S32)</f>
        <v>94651</v>
      </c>
      <c r="N32" s="10"/>
      <c r="O32" s="11" t="s">
        <v>39</v>
      </c>
      <c r="P32" s="10" t="s">
        <v>29</v>
      </c>
      <c r="Q32" s="68">
        <f t="shared" si="1"/>
        <v>94651</v>
      </c>
      <c r="R32" s="11" t="s">
        <v>39</v>
      </c>
      <c r="S32" s="11" t="s">
        <v>730</v>
      </c>
      <c r="T32" s="10"/>
      <c r="U32" s="11"/>
      <c r="V32" s="10" t="s">
        <v>322</v>
      </c>
      <c r="W32" s="10" t="s">
        <v>323</v>
      </c>
      <c r="X32" s="11" t="s">
        <v>41</v>
      </c>
    </row>
    <row r="33" spans="1:24" x14ac:dyDescent="0.15">
      <c r="A33" s="11" t="s">
        <v>31</v>
      </c>
      <c r="B33" s="11" t="s">
        <v>30</v>
      </c>
      <c r="C33" s="11" t="s">
        <v>32</v>
      </c>
      <c r="D33" s="10"/>
      <c r="E33" s="5" t="str">
        <f t="shared" si="0"/>
        <v>2016-01-01</v>
      </c>
      <c r="F33" s="11" t="s">
        <v>69</v>
      </c>
      <c r="G33" s="10"/>
      <c r="H33" s="10"/>
      <c r="I33" s="11" t="s">
        <v>40</v>
      </c>
      <c r="J33" s="11">
        <v>1</v>
      </c>
      <c r="K33" s="11">
        <v>3</v>
      </c>
      <c r="L33" s="11" t="s">
        <v>61</v>
      </c>
      <c r="M33" s="85">
        <f>IF(ISBLANK('test set refactored'!S33),"",'test set refactored'!S33)</f>
        <v>6467000</v>
      </c>
      <c r="N33" s="10"/>
      <c r="O33" s="11" t="s">
        <v>39</v>
      </c>
      <c r="P33" s="10" t="s">
        <v>60</v>
      </c>
      <c r="Q33" s="68">
        <f t="shared" si="1"/>
        <v>6467000</v>
      </c>
      <c r="R33" s="11" t="s">
        <v>39</v>
      </c>
      <c r="S33" s="11" t="s">
        <v>730</v>
      </c>
      <c r="T33" s="10"/>
      <c r="U33" s="11"/>
      <c r="V33" s="10" t="s">
        <v>633</v>
      </c>
      <c r="W33" s="10" t="s">
        <v>646</v>
      </c>
      <c r="X33" s="11" t="s">
        <v>41</v>
      </c>
    </row>
    <row r="34" spans="1:24" x14ac:dyDescent="0.15">
      <c r="A34" s="11" t="s">
        <v>31</v>
      </c>
      <c r="B34" s="11" t="s">
        <v>30</v>
      </c>
      <c r="C34" s="11" t="s">
        <v>32</v>
      </c>
      <c r="D34" s="10"/>
      <c r="E34" s="5" t="str">
        <f t="shared" si="0"/>
        <v>2016-01-01</v>
      </c>
      <c r="F34" s="11" t="s">
        <v>69</v>
      </c>
      <c r="G34" s="10"/>
      <c r="H34" s="10"/>
      <c r="I34" s="11" t="s">
        <v>40</v>
      </c>
      <c r="J34" s="11">
        <v>1</v>
      </c>
      <c r="K34" s="10"/>
      <c r="L34" s="11" t="s">
        <v>63</v>
      </c>
      <c r="M34" s="85">
        <f>IF(ISBLANK('test set refactored'!S34),"",'test set refactored'!S34)</f>
        <v>174000</v>
      </c>
      <c r="N34" s="10"/>
      <c r="O34" s="11" t="s">
        <v>39</v>
      </c>
      <c r="P34" s="10" t="s">
        <v>62</v>
      </c>
      <c r="Q34" s="68">
        <f t="shared" ref="Q34:Q65" si="2">M34</f>
        <v>174000</v>
      </c>
      <c r="R34" s="11" t="s">
        <v>39</v>
      </c>
      <c r="S34" s="11" t="s">
        <v>730</v>
      </c>
      <c r="T34" s="10"/>
      <c r="U34" s="11"/>
      <c r="V34" s="10" t="s">
        <v>633</v>
      </c>
      <c r="W34" s="10" t="s">
        <v>648</v>
      </c>
      <c r="X34" s="11" t="s">
        <v>41</v>
      </c>
    </row>
    <row r="35" spans="1:24" x14ac:dyDescent="0.15">
      <c r="A35" s="11" t="s">
        <v>31</v>
      </c>
      <c r="B35" s="11" t="s">
        <v>30</v>
      </c>
      <c r="C35" s="11" t="s">
        <v>32</v>
      </c>
      <c r="D35" s="10"/>
      <c r="E35" s="5" t="str">
        <f t="shared" si="0"/>
        <v>2016-01-01</v>
      </c>
      <c r="F35" s="11" t="s">
        <v>69</v>
      </c>
      <c r="G35" s="10"/>
      <c r="H35" s="10"/>
      <c r="I35" s="11" t="s">
        <v>40</v>
      </c>
      <c r="J35" s="11">
        <v>1</v>
      </c>
      <c r="K35" s="10"/>
      <c r="L35" s="11" t="s">
        <v>65</v>
      </c>
      <c r="M35" s="85">
        <f>IF(ISBLANK('test set refactored'!S35),"",'test set refactored'!S35)</f>
        <v>4000</v>
      </c>
      <c r="N35" s="10"/>
      <c r="O35" s="11" t="s">
        <v>39</v>
      </c>
      <c r="P35" s="10" t="s">
        <v>64</v>
      </c>
      <c r="Q35" s="68">
        <f t="shared" si="2"/>
        <v>4000</v>
      </c>
      <c r="R35" s="11" t="s">
        <v>39</v>
      </c>
      <c r="S35" s="11" t="s">
        <v>730</v>
      </c>
      <c r="T35" s="10"/>
      <c r="U35" s="11"/>
      <c r="V35" s="10" t="s">
        <v>633</v>
      </c>
      <c r="W35" s="10" t="s">
        <v>650</v>
      </c>
      <c r="X35" s="11" t="s">
        <v>41</v>
      </c>
    </row>
    <row r="36" spans="1:24" x14ac:dyDescent="0.15">
      <c r="A36" s="11" t="s">
        <v>31</v>
      </c>
      <c r="B36" s="11" t="s">
        <v>30</v>
      </c>
      <c r="C36" s="11" t="s">
        <v>32</v>
      </c>
      <c r="D36" s="10"/>
      <c r="E36" s="5" t="str">
        <f t="shared" si="0"/>
        <v>2016-01-01</v>
      </c>
      <c r="F36" s="11" t="s">
        <v>69</v>
      </c>
      <c r="G36" s="10"/>
      <c r="H36" s="10"/>
      <c r="I36" s="11" t="s">
        <v>40</v>
      </c>
      <c r="J36" s="11">
        <v>1</v>
      </c>
      <c r="K36" s="11">
        <v>2</v>
      </c>
      <c r="L36" s="11" t="s">
        <v>47</v>
      </c>
      <c r="M36" s="85">
        <f>IF(ISBLANK('test set refactored'!S36),"",'test set refactored'!S36)</f>
        <v>9000000</v>
      </c>
      <c r="N36" s="10"/>
      <c r="O36" s="11" t="s">
        <v>39</v>
      </c>
      <c r="P36" s="10" t="s">
        <v>46</v>
      </c>
      <c r="Q36" s="68">
        <f t="shared" si="2"/>
        <v>9000000</v>
      </c>
      <c r="R36" s="11" t="s">
        <v>39</v>
      </c>
      <c r="S36" s="11" t="s">
        <v>730</v>
      </c>
      <c r="T36" s="10"/>
      <c r="U36" s="11"/>
      <c r="V36" s="10" t="s">
        <v>320</v>
      </c>
      <c r="W36" s="10" t="s">
        <v>320</v>
      </c>
      <c r="X36" s="11" t="s">
        <v>41</v>
      </c>
    </row>
    <row r="37" spans="1:24" x14ac:dyDescent="0.15">
      <c r="A37" s="11" t="s">
        <v>31</v>
      </c>
      <c r="B37" s="11" t="s">
        <v>30</v>
      </c>
      <c r="C37" s="11" t="s">
        <v>32</v>
      </c>
      <c r="D37" s="10"/>
      <c r="E37" s="5" t="str">
        <f t="shared" si="0"/>
        <v>2016-01-01</v>
      </c>
      <c r="F37" s="11" t="s">
        <v>69</v>
      </c>
      <c r="G37" s="10"/>
      <c r="H37" s="10"/>
      <c r="I37" s="11" t="s">
        <v>40</v>
      </c>
      <c r="J37" s="11">
        <v>1</v>
      </c>
      <c r="K37" s="10"/>
      <c r="L37" s="11" t="s">
        <v>49</v>
      </c>
      <c r="M37" s="85">
        <f>IF(ISBLANK('test set refactored'!S37),"",'test set refactored'!S37)</f>
        <v>440000</v>
      </c>
      <c r="N37" s="10"/>
      <c r="O37" s="11" t="s">
        <v>39</v>
      </c>
      <c r="P37" s="10" t="s">
        <v>48</v>
      </c>
      <c r="Q37" s="68">
        <f t="shared" si="2"/>
        <v>440000</v>
      </c>
      <c r="R37" s="11" t="s">
        <v>39</v>
      </c>
      <c r="S37" s="11" t="s">
        <v>730</v>
      </c>
      <c r="T37" s="10"/>
      <c r="U37" s="11"/>
      <c r="V37" s="10" t="s">
        <v>633</v>
      </c>
      <c r="W37" s="10" t="s">
        <v>634</v>
      </c>
      <c r="X37" s="11" t="s">
        <v>41</v>
      </c>
    </row>
    <row r="38" spans="1:24" x14ac:dyDescent="0.15">
      <c r="A38" s="11" t="s">
        <v>31</v>
      </c>
      <c r="B38" s="11" t="s">
        <v>30</v>
      </c>
      <c r="C38" s="11" t="s">
        <v>32</v>
      </c>
      <c r="D38" s="10"/>
      <c r="E38" s="5" t="str">
        <f t="shared" si="0"/>
        <v>2016-01-01</v>
      </c>
      <c r="F38" s="11" t="s">
        <v>69</v>
      </c>
      <c r="G38" s="10"/>
      <c r="H38" s="10"/>
      <c r="I38" s="11" t="s">
        <v>40</v>
      </c>
      <c r="J38" s="11">
        <v>1</v>
      </c>
      <c r="K38" s="11">
        <v>2</v>
      </c>
      <c r="L38" s="11" t="s">
        <v>51</v>
      </c>
      <c r="M38" s="85">
        <f>IF(ISBLANK('test set refactored'!S38),"",'test set refactored'!S38)</f>
        <v>100000</v>
      </c>
      <c r="N38" s="10"/>
      <c r="O38" s="11" t="s">
        <v>39</v>
      </c>
      <c r="P38" s="10" t="s">
        <v>50</v>
      </c>
      <c r="Q38" s="68">
        <f t="shared" si="2"/>
        <v>100000</v>
      </c>
      <c r="R38" s="11" t="s">
        <v>39</v>
      </c>
      <c r="S38" s="11" t="s">
        <v>730</v>
      </c>
      <c r="T38" s="10"/>
      <c r="U38" s="11"/>
      <c r="V38" s="10" t="s">
        <v>633</v>
      </c>
      <c r="W38" s="10" t="s">
        <v>636</v>
      </c>
      <c r="X38" s="11" t="s">
        <v>41</v>
      </c>
    </row>
    <row r="39" spans="1:24" x14ac:dyDescent="0.15">
      <c r="A39" s="11" t="s">
        <v>31</v>
      </c>
      <c r="B39" s="11" t="s">
        <v>30</v>
      </c>
      <c r="C39" s="11" t="s">
        <v>32</v>
      </c>
      <c r="D39" s="10"/>
      <c r="E39" s="5" t="str">
        <f t="shared" si="0"/>
        <v>2016-01-01</v>
      </c>
      <c r="F39" s="11" t="s">
        <v>69</v>
      </c>
      <c r="G39" s="10"/>
      <c r="H39" s="10"/>
      <c r="I39" s="11" t="s">
        <v>40</v>
      </c>
      <c r="J39" s="11">
        <v>1</v>
      </c>
      <c r="K39" s="11">
        <v>2</v>
      </c>
      <c r="L39" s="11" t="s">
        <v>53</v>
      </c>
      <c r="M39" s="85">
        <f>IF(ISBLANK('test set refactored'!S39),"",'test set refactored'!S39)</f>
        <v>800</v>
      </c>
      <c r="N39" s="10"/>
      <c r="O39" s="11" t="s">
        <v>39</v>
      </c>
      <c r="P39" s="10" t="s">
        <v>52</v>
      </c>
      <c r="Q39" s="68">
        <f t="shared" si="2"/>
        <v>800</v>
      </c>
      <c r="R39" s="11" t="s">
        <v>39</v>
      </c>
      <c r="S39" s="11" t="s">
        <v>730</v>
      </c>
      <c r="T39" s="10"/>
      <c r="U39" s="11"/>
      <c r="V39" s="10" t="s">
        <v>633</v>
      </c>
      <c r="W39" s="10" t="s">
        <v>638</v>
      </c>
      <c r="X39" s="11" t="s">
        <v>41</v>
      </c>
    </row>
    <row r="40" spans="1:24" x14ac:dyDescent="0.15">
      <c r="A40" s="11" t="s">
        <v>31</v>
      </c>
      <c r="B40" s="11" t="s">
        <v>30</v>
      </c>
      <c r="C40" s="11" t="s">
        <v>32</v>
      </c>
      <c r="D40" s="10"/>
      <c r="E40" s="5" t="str">
        <f t="shared" si="0"/>
        <v>2016-01-01</v>
      </c>
      <c r="F40" s="11" t="s">
        <v>69</v>
      </c>
      <c r="G40" s="10"/>
      <c r="H40" s="10"/>
      <c r="I40" s="11" t="s">
        <v>40</v>
      </c>
      <c r="J40" s="11">
        <v>1</v>
      </c>
      <c r="K40" s="11">
        <v>1</v>
      </c>
      <c r="L40" s="11" t="s">
        <v>55</v>
      </c>
      <c r="M40" s="85">
        <f>IF(ISBLANK('test set refactored'!S40),"",'test set refactored'!S40)</f>
        <v>327483</v>
      </c>
      <c r="N40" s="10"/>
      <c r="O40" s="11" t="s">
        <v>39</v>
      </c>
      <c r="P40" s="10" t="s">
        <v>54</v>
      </c>
      <c r="Q40" s="68">
        <f t="shared" si="2"/>
        <v>327483</v>
      </c>
      <c r="R40" s="11" t="s">
        <v>39</v>
      </c>
      <c r="S40" s="11" t="s">
        <v>730</v>
      </c>
      <c r="T40" s="10"/>
      <c r="U40" s="11"/>
      <c r="V40" s="10" t="s">
        <v>633</v>
      </c>
      <c r="W40" s="10" t="s">
        <v>640</v>
      </c>
      <c r="X40" s="11" t="s">
        <v>41</v>
      </c>
    </row>
    <row r="41" spans="1:24" x14ac:dyDescent="0.15">
      <c r="A41" s="11" t="s">
        <v>31</v>
      </c>
      <c r="B41" s="11" t="s">
        <v>30</v>
      </c>
      <c r="C41" s="11" t="s">
        <v>32</v>
      </c>
      <c r="D41" s="10"/>
      <c r="E41" s="5" t="str">
        <f t="shared" si="0"/>
        <v>2016-01-01</v>
      </c>
      <c r="F41" s="11" t="s">
        <v>69</v>
      </c>
      <c r="G41" s="10"/>
      <c r="H41" s="10"/>
      <c r="I41" s="11" t="s">
        <v>40</v>
      </c>
      <c r="J41" s="11">
        <v>1</v>
      </c>
      <c r="K41" s="11">
        <v>2</v>
      </c>
      <c r="L41" s="11" t="s">
        <v>57</v>
      </c>
      <c r="M41" s="85">
        <f>IF(ISBLANK('test set refactored'!S41),"",'test set refactored'!S41)</f>
        <v>280000</v>
      </c>
      <c r="N41" s="10"/>
      <c r="O41" s="11" t="s">
        <v>39</v>
      </c>
      <c r="P41" s="10" t="s">
        <v>56</v>
      </c>
      <c r="Q41" s="68">
        <f t="shared" si="2"/>
        <v>280000</v>
      </c>
      <c r="R41" s="11" t="s">
        <v>39</v>
      </c>
      <c r="S41" s="11" t="s">
        <v>730</v>
      </c>
      <c r="T41" s="10"/>
      <c r="U41" s="11"/>
      <c r="V41" s="10" t="s">
        <v>633</v>
      </c>
      <c r="W41" s="10" t="s">
        <v>642</v>
      </c>
      <c r="X41" s="11" t="s">
        <v>41</v>
      </c>
    </row>
    <row r="42" spans="1:24" x14ac:dyDescent="0.15">
      <c r="A42" s="11" t="s">
        <v>31</v>
      </c>
      <c r="B42" s="11" t="s">
        <v>30</v>
      </c>
      <c r="C42" s="11" t="s">
        <v>32</v>
      </c>
      <c r="D42" s="10"/>
      <c r="E42" s="5" t="str">
        <f t="shared" si="0"/>
        <v>2016-01-01</v>
      </c>
      <c r="F42" s="11" t="s">
        <v>69</v>
      </c>
      <c r="G42" s="10"/>
      <c r="H42" s="10"/>
      <c r="I42" s="11" t="s">
        <v>40</v>
      </c>
      <c r="J42" s="11">
        <v>1</v>
      </c>
      <c r="K42" s="11">
        <v>2</v>
      </c>
      <c r="L42" s="11" t="s">
        <v>59</v>
      </c>
      <c r="M42" s="85">
        <f>IF(ISBLANK('test set refactored'!S42),"",'test set refactored'!S42)</f>
        <v>120000</v>
      </c>
      <c r="N42" s="10"/>
      <c r="O42" s="11" t="s">
        <v>39</v>
      </c>
      <c r="P42" s="10" t="s">
        <v>58</v>
      </c>
      <c r="Q42" s="68">
        <f t="shared" si="2"/>
        <v>120000</v>
      </c>
      <c r="R42" s="11" t="s">
        <v>39</v>
      </c>
      <c r="S42" s="11" t="s">
        <v>730</v>
      </c>
      <c r="T42" s="10"/>
      <c r="U42" s="11"/>
      <c r="V42" s="10" t="s">
        <v>633</v>
      </c>
      <c r="W42" s="10" t="s">
        <v>644</v>
      </c>
      <c r="X42" s="11" t="s">
        <v>41</v>
      </c>
    </row>
    <row r="43" spans="1:24" x14ac:dyDescent="0.15">
      <c r="A43" s="11" t="s">
        <v>31</v>
      </c>
      <c r="B43" s="11" t="s">
        <v>30</v>
      </c>
      <c r="C43" s="11" t="s">
        <v>32</v>
      </c>
      <c r="D43" s="10"/>
      <c r="E43" s="5" t="str">
        <f t="shared" si="0"/>
        <v>2016-01-01</v>
      </c>
      <c r="F43" s="11" t="s">
        <v>69</v>
      </c>
      <c r="G43" s="10"/>
      <c r="H43" s="10"/>
      <c r="I43" s="11" t="s">
        <v>40</v>
      </c>
      <c r="J43" s="11">
        <v>1</v>
      </c>
      <c r="K43" s="11">
        <v>4</v>
      </c>
      <c r="L43" s="11" t="s">
        <v>801</v>
      </c>
      <c r="M43" s="85">
        <f>IF(ISBLANK('test set refactored'!S43),"",'test set refactored'!S43)</f>
        <v>17124000</v>
      </c>
      <c r="N43" s="10"/>
      <c r="O43" s="11" t="s">
        <v>39</v>
      </c>
      <c r="P43" s="10" t="s">
        <v>66</v>
      </c>
      <c r="Q43" s="68">
        <f t="shared" si="2"/>
        <v>17124000</v>
      </c>
      <c r="R43" s="11" t="s">
        <v>39</v>
      </c>
      <c r="S43" s="11" t="s">
        <v>730</v>
      </c>
      <c r="T43" s="10"/>
      <c r="U43" s="11"/>
      <c r="V43" s="10" t="s">
        <v>320</v>
      </c>
      <c r="W43" s="10" t="s">
        <v>320</v>
      </c>
      <c r="X43" s="11" t="s">
        <v>41</v>
      </c>
    </row>
    <row r="44" spans="1:24" x14ac:dyDescent="0.15">
      <c r="A44" s="11" t="s">
        <v>31</v>
      </c>
      <c r="B44" s="11" t="s">
        <v>30</v>
      </c>
      <c r="C44" s="11" t="s">
        <v>32</v>
      </c>
      <c r="D44" s="11" t="s">
        <v>71</v>
      </c>
      <c r="E44" s="5" t="str">
        <f t="shared" si="0"/>
        <v>2016-01-01</v>
      </c>
      <c r="F44" s="11" t="s">
        <v>69</v>
      </c>
      <c r="G44" s="10"/>
      <c r="H44" s="10"/>
      <c r="I44" s="11" t="s">
        <v>40</v>
      </c>
      <c r="J44" s="11">
        <v>5</v>
      </c>
      <c r="K44" s="10"/>
      <c r="L44" s="11" t="s">
        <v>155</v>
      </c>
      <c r="M44" s="85">
        <f>IF(ISBLANK('test set refactored'!S44),"",'test set refactored'!S44)</f>
        <v>35</v>
      </c>
      <c r="N44" s="10"/>
      <c r="O44" s="11" t="s">
        <v>73</v>
      </c>
      <c r="P44" s="10" t="s">
        <v>154</v>
      </c>
      <c r="Q44" s="68">
        <f t="shared" si="2"/>
        <v>35</v>
      </c>
      <c r="R44" s="11" t="s">
        <v>784</v>
      </c>
      <c r="S44" s="11" t="s">
        <v>730</v>
      </c>
      <c r="T44" s="10"/>
      <c r="U44" s="11"/>
      <c r="V44" s="10" t="s">
        <v>320</v>
      </c>
      <c r="W44" s="10" t="s">
        <v>320</v>
      </c>
      <c r="X44" s="11" t="s">
        <v>41</v>
      </c>
    </row>
    <row r="45" spans="1:24" x14ac:dyDescent="0.15">
      <c r="A45" s="11" t="s">
        <v>31</v>
      </c>
      <c r="B45" s="11" t="s">
        <v>30</v>
      </c>
      <c r="C45" s="11" t="s">
        <v>32</v>
      </c>
      <c r="D45" s="11" t="s">
        <v>76</v>
      </c>
      <c r="E45" s="5" t="str">
        <f t="shared" si="0"/>
        <v>2016-01-01</v>
      </c>
      <c r="F45" s="11" t="s">
        <v>69</v>
      </c>
      <c r="G45" s="10"/>
      <c r="H45" s="10"/>
      <c r="I45" s="11" t="s">
        <v>40</v>
      </c>
      <c r="J45" s="11">
        <v>5</v>
      </c>
      <c r="K45" s="10"/>
      <c r="L45" s="11" t="s">
        <v>136</v>
      </c>
      <c r="M45" s="85">
        <f>IF(ISBLANK('test set refactored'!S45),"",'test set refactored'!S45)</f>
        <v>2</v>
      </c>
      <c r="N45" s="10"/>
      <c r="O45" s="11" t="s">
        <v>73</v>
      </c>
      <c r="P45" s="10" t="s">
        <v>152</v>
      </c>
      <c r="Q45" s="68">
        <f t="shared" si="2"/>
        <v>2</v>
      </c>
      <c r="R45" s="11" t="s">
        <v>784</v>
      </c>
      <c r="S45" s="11" t="s">
        <v>730</v>
      </c>
      <c r="T45" s="10"/>
      <c r="U45" s="11"/>
      <c r="V45" s="10" t="s">
        <v>320</v>
      </c>
      <c r="W45" s="10" t="s">
        <v>320</v>
      </c>
      <c r="X45" s="11" t="s">
        <v>41</v>
      </c>
    </row>
    <row r="46" spans="1:24" x14ac:dyDescent="0.15">
      <c r="A46" s="11" t="s">
        <v>31</v>
      </c>
      <c r="B46" s="11" t="s">
        <v>30</v>
      </c>
      <c r="C46" s="11" t="s">
        <v>32</v>
      </c>
      <c r="D46" s="11" t="s">
        <v>78</v>
      </c>
      <c r="E46" s="5" t="str">
        <f t="shared" si="0"/>
        <v>2016-01-01</v>
      </c>
      <c r="F46" s="11" t="s">
        <v>69</v>
      </c>
      <c r="G46" s="10"/>
      <c r="H46" s="10"/>
      <c r="I46" s="11" t="s">
        <v>40</v>
      </c>
      <c r="J46" s="11">
        <v>5</v>
      </c>
      <c r="K46" s="10"/>
      <c r="L46" s="11" t="s">
        <v>137</v>
      </c>
      <c r="M46" s="85">
        <f>IF(ISBLANK('test set refactored'!S46),"",'test set refactored'!S46)</f>
        <v>3</v>
      </c>
      <c r="N46" s="10"/>
      <c r="O46" s="11" t="s">
        <v>73</v>
      </c>
      <c r="P46" s="10" t="s">
        <v>152</v>
      </c>
      <c r="Q46" s="68">
        <f t="shared" si="2"/>
        <v>3</v>
      </c>
      <c r="R46" s="11" t="s">
        <v>784</v>
      </c>
      <c r="S46" s="11" t="s">
        <v>730</v>
      </c>
      <c r="T46" s="10"/>
      <c r="U46" s="11"/>
      <c r="V46" s="10" t="s">
        <v>320</v>
      </c>
      <c r="W46" s="10" t="s">
        <v>320</v>
      </c>
      <c r="X46" s="11" t="s">
        <v>41</v>
      </c>
    </row>
    <row r="47" spans="1:24" x14ac:dyDescent="0.15">
      <c r="A47" s="11" t="s">
        <v>31</v>
      </c>
      <c r="B47" s="11" t="s">
        <v>30</v>
      </c>
      <c r="C47" s="11" t="s">
        <v>32</v>
      </c>
      <c r="D47" s="11" t="s">
        <v>80</v>
      </c>
      <c r="E47" s="5" t="str">
        <f t="shared" si="0"/>
        <v>2016-01-01</v>
      </c>
      <c r="F47" s="11" t="s">
        <v>69</v>
      </c>
      <c r="G47" s="10"/>
      <c r="H47" s="10"/>
      <c r="I47" s="11" t="s">
        <v>40</v>
      </c>
      <c r="J47" s="11">
        <v>5</v>
      </c>
      <c r="K47" s="10"/>
      <c r="L47" s="11" t="s">
        <v>138</v>
      </c>
      <c r="M47" s="85">
        <f>IF(ISBLANK('test set refactored'!S47),"",'test set refactored'!S47)</f>
        <v>1</v>
      </c>
      <c r="N47" s="10"/>
      <c r="O47" s="11" t="s">
        <v>73</v>
      </c>
      <c r="P47" s="10" t="s">
        <v>152</v>
      </c>
      <c r="Q47" s="68">
        <f t="shared" si="2"/>
        <v>1</v>
      </c>
      <c r="R47" s="11" t="s">
        <v>784</v>
      </c>
      <c r="S47" s="11" t="s">
        <v>730</v>
      </c>
      <c r="T47" s="10"/>
      <c r="U47" s="11"/>
      <c r="V47" s="10" t="s">
        <v>320</v>
      </c>
      <c r="W47" s="10" t="s">
        <v>320</v>
      </c>
      <c r="X47" s="11" t="s">
        <v>41</v>
      </c>
    </row>
    <row r="48" spans="1:24" x14ac:dyDescent="0.15">
      <c r="A48" s="11" t="s">
        <v>31</v>
      </c>
      <c r="B48" s="11" t="s">
        <v>30</v>
      </c>
      <c r="C48" s="11" t="s">
        <v>32</v>
      </c>
      <c r="D48" s="11" t="s">
        <v>95</v>
      </c>
      <c r="E48" s="5" t="str">
        <f t="shared" si="0"/>
        <v>2016-01-01</v>
      </c>
      <c r="F48" s="11" t="s">
        <v>69</v>
      </c>
      <c r="G48" s="10"/>
      <c r="H48" s="10"/>
      <c r="I48" s="11" t="s">
        <v>40</v>
      </c>
      <c r="J48" s="11">
        <v>5</v>
      </c>
      <c r="K48" s="10"/>
      <c r="L48" s="11" t="s">
        <v>139</v>
      </c>
      <c r="M48" s="85">
        <f>IF(ISBLANK('test set refactored'!S48),"",'test set refactored'!S48)</f>
        <v>20</v>
      </c>
      <c r="N48" s="10"/>
      <c r="O48" s="11" t="s">
        <v>73</v>
      </c>
      <c r="P48" s="10" t="s">
        <v>152</v>
      </c>
      <c r="Q48" s="68">
        <f t="shared" si="2"/>
        <v>20</v>
      </c>
      <c r="R48" s="11" t="s">
        <v>784</v>
      </c>
      <c r="S48" s="11" t="s">
        <v>730</v>
      </c>
      <c r="T48" s="10"/>
      <c r="U48" s="11"/>
      <c r="V48" s="10" t="s">
        <v>320</v>
      </c>
      <c r="W48" s="10" t="s">
        <v>320</v>
      </c>
      <c r="X48" s="11" t="s">
        <v>41</v>
      </c>
    </row>
    <row r="49" spans="1:24" x14ac:dyDescent="0.15">
      <c r="A49" s="11" t="s">
        <v>31</v>
      </c>
      <c r="B49" s="11" t="s">
        <v>30</v>
      </c>
      <c r="C49" s="11" t="s">
        <v>32</v>
      </c>
      <c r="D49" s="11" t="s">
        <v>71</v>
      </c>
      <c r="E49" s="5" t="str">
        <f t="shared" si="0"/>
        <v>2016-01-01</v>
      </c>
      <c r="F49" s="11" t="s">
        <v>69</v>
      </c>
      <c r="G49" s="10"/>
      <c r="H49" s="10"/>
      <c r="I49" s="11" t="s">
        <v>40</v>
      </c>
      <c r="J49" s="11">
        <v>5</v>
      </c>
      <c r="K49" s="10"/>
      <c r="L49" s="11" t="s">
        <v>135</v>
      </c>
      <c r="M49" s="85">
        <f>IF(ISBLANK('test set refactored'!S49),"",'test set refactored'!S49)</f>
        <v>26</v>
      </c>
      <c r="N49" s="10"/>
      <c r="O49" s="11" t="s">
        <v>73</v>
      </c>
      <c r="P49" s="10" t="s">
        <v>152</v>
      </c>
      <c r="Q49" s="68">
        <f t="shared" si="2"/>
        <v>26</v>
      </c>
      <c r="R49" s="11" t="s">
        <v>784</v>
      </c>
      <c r="S49" s="11" t="s">
        <v>730</v>
      </c>
      <c r="T49" s="10"/>
      <c r="U49" s="11"/>
      <c r="V49" s="10" t="s">
        <v>320</v>
      </c>
      <c r="W49" s="10" t="s">
        <v>320</v>
      </c>
      <c r="X49" s="11" t="s">
        <v>41</v>
      </c>
    </row>
    <row r="50" spans="1:24" x14ac:dyDescent="0.15">
      <c r="A50" s="11" t="s">
        <v>31</v>
      </c>
      <c r="B50" s="11" t="s">
        <v>30</v>
      </c>
      <c r="C50" s="11" t="s">
        <v>32</v>
      </c>
      <c r="D50" s="11" t="s">
        <v>71</v>
      </c>
      <c r="E50" s="5" t="str">
        <f t="shared" si="0"/>
        <v>2016-01-01</v>
      </c>
      <c r="F50" s="11" t="s">
        <v>69</v>
      </c>
      <c r="G50" s="10"/>
      <c r="H50" s="10"/>
      <c r="I50" s="11" t="s">
        <v>40</v>
      </c>
      <c r="J50" s="11">
        <v>5</v>
      </c>
      <c r="K50" s="10"/>
      <c r="L50" s="11" t="s">
        <v>153</v>
      </c>
      <c r="M50" s="85">
        <f>IF(ISBLANK('test set refactored'!S50),"",'test set refactored'!S50)</f>
        <v>2</v>
      </c>
      <c r="N50" s="10"/>
      <c r="O50" s="11" t="s">
        <v>73</v>
      </c>
      <c r="P50" s="10" t="s">
        <v>774</v>
      </c>
      <c r="Q50" s="68">
        <f t="shared" si="2"/>
        <v>2</v>
      </c>
      <c r="R50" s="11" t="s">
        <v>784</v>
      </c>
      <c r="S50" s="11" t="s">
        <v>730</v>
      </c>
      <c r="T50" s="10"/>
      <c r="U50" s="11"/>
      <c r="V50" s="10" t="s">
        <v>320</v>
      </c>
      <c r="W50" s="10" t="s">
        <v>320</v>
      </c>
      <c r="X50" s="11" t="s">
        <v>41</v>
      </c>
    </row>
    <row r="51" spans="1:24" x14ac:dyDescent="0.15">
      <c r="A51" s="11" t="s">
        <v>31</v>
      </c>
      <c r="B51" s="11" t="s">
        <v>30</v>
      </c>
      <c r="C51" s="11" t="s">
        <v>32</v>
      </c>
      <c r="D51" s="11" t="s">
        <v>76</v>
      </c>
      <c r="E51" s="5" t="str">
        <f t="shared" si="0"/>
        <v>2016-01-01</v>
      </c>
      <c r="F51" s="11" t="s">
        <v>69</v>
      </c>
      <c r="G51" s="10"/>
      <c r="H51" s="10"/>
      <c r="I51" s="11" t="s">
        <v>40</v>
      </c>
      <c r="J51" s="11">
        <v>5</v>
      </c>
      <c r="K51" s="10"/>
      <c r="L51" s="11" t="s">
        <v>141</v>
      </c>
      <c r="M51" s="85">
        <f>IF(ISBLANK('test set refactored'!S51),"",'test set refactored'!S51)</f>
        <v>1</v>
      </c>
      <c r="N51" s="10"/>
      <c r="O51" s="11" t="s">
        <v>73</v>
      </c>
      <c r="P51" s="10" t="s">
        <v>145</v>
      </c>
      <c r="Q51" s="68">
        <f t="shared" si="2"/>
        <v>1</v>
      </c>
      <c r="R51" s="11" t="s">
        <v>784</v>
      </c>
      <c r="S51" s="11" t="s">
        <v>730</v>
      </c>
      <c r="T51" s="10"/>
      <c r="U51" s="11"/>
      <c r="V51" s="10" t="s">
        <v>320</v>
      </c>
      <c r="W51" s="10" t="s">
        <v>320</v>
      </c>
      <c r="X51" s="11" t="s">
        <v>41</v>
      </c>
    </row>
    <row r="52" spans="1:24" x14ac:dyDescent="0.15">
      <c r="A52" s="11" t="s">
        <v>31</v>
      </c>
      <c r="B52" s="11" t="s">
        <v>30</v>
      </c>
      <c r="C52" s="11" t="s">
        <v>32</v>
      </c>
      <c r="D52" s="11" t="s">
        <v>78</v>
      </c>
      <c r="E52" s="5" t="str">
        <f t="shared" si="0"/>
        <v>2016-01-01</v>
      </c>
      <c r="F52" s="11" t="s">
        <v>69</v>
      </c>
      <c r="G52" s="10"/>
      <c r="H52" s="10"/>
      <c r="I52" s="11" t="s">
        <v>40</v>
      </c>
      <c r="J52" s="11">
        <v>5</v>
      </c>
      <c r="K52" s="10"/>
      <c r="L52" s="11" t="s">
        <v>142</v>
      </c>
      <c r="M52" s="85">
        <f>IF(ISBLANK('test set refactored'!S52),"",'test set refactored'!S52)</f>
        <v>0</v>
      </c>
      <c r="N52" s="10"/>
      <c r="O52" s="11" t="s">
        <v>73</v>
      </c>
      <c r="P52" s="10" t="s">
        <v>145</v>
      </c>
      <c r="Q52" s="68">
        <f t="shared" si="2"/>
        <v>0</v>
      </c>
      <c r="R52" s="11" t="s">
        <v>784</v>
      </c>
      <c r="S52" s="11" t="s">
        <v>730</v>
      </c>
      <c r="T52" s="10"/>
      <c r="U52" s="11"/>
      <c r="V52" s="10" t="s">
        <v>320</v>
      </c>
      <c r="W52" s="10" t="s">
        <v>320</v>
      </c>
      <c r="X52" s="11" t="s">
        <v>41</v>
      </c>
    </row>
    <row r="53" spans="1:24" x14ac:dyDescent="0.15">
      <c r="A53" s="11" t="s">
        <v>31</v>
      </c>
      <c r="B53" s="11" t="s">
        <v>30</v>
      </c>
      <c r="C53" s="11" t="s">
        <v>32</v>
      </c>
      <c r="D53" s="11" t="s">
        <v>80</v>
      </c>
      <c r="E53" s="5" t="str">
        <f t="shared" si="0"/>
        <v>2016-01-01</v>
      </c>
      <c r="F53" s="11" t="s">
        <v>69</v>
      </c>
      <c r="G53" s="10"/>
      <c r="H53" s="10"/>
      <c r="I53" s="11" t="s">
        <v>40</v>
      </c>
      <c r="J53" s="11">
        <v>5</v>
      </c>
      <c r="K53" s="10"/>
      <c r="L53" s="11" t="s">
        <v>143</v>
      </c>
      <c r="M53" s="85">
        <f>IF(ISBLANK('test set refactored'!S53),"",'test set refactored'!S53)</f>
        <v>0</v>
      </c>
      <c r="N53" s="10"/>
      <c r="O53" s="11" t="s">
        <v>73</v>
      </c>
      <c r="P53" s="10" t="s">
        <v>145</v>
      </c>
      <c r="Q53" s="68">
        <f t="shared" si="2"/>
        <v>0</v>
      </c>
      <c r="R53" s="11" t="s">
        <v>784</v>
      </c>
      <c r="S53" s="11" t="s">
        <v>730</v>
      </c>
      <c r="T53" s="10"/>
      <c r="U53" s="11"/>
      <c r="V53" s="10" t="s">
        <v>320</v>
      </c>
      <c r="W53" s="10" t="s">
        <v>320</v>
      </c>
      <c r="X53" s="11" t="s">
        <v>41</v>
      </c>
    </row>
    <row r="54" spans="1:24" x14ac:dyDescent="0.15">
      <c r="A54" s="11" t="s">
        <v>31</v>
      </c>
      <c r="B54" s="11" t="s">
        <v>30</v>
      </c>
      <c r="C54" s="11" t="s">
        <v>32</v>
      </c>
      <c r="D54" s="11" t="s">
        <v>95</v>
      </c>
      <c r="E54" s="5" t="str">
        <f t="shared" si="0"/>
        <v>2016-01-01</v>
      </c>
      <c r="F54" s="11" t="s">
        <v>69</v>
      </c>
      <c r="G54" s="10"/>
      <c r="H54" s="10"/>
      <c r="I54" s="11" t="s">
        <v>40</v>
      </c>
      <c r="J54" s="11">
        <v>5</v>
      </c>
      <c r="K54" s="10"/>
      <c r="L54" s="11" t="s">
        <v>144</v>
      </c>
      <c r="M54" s="85">
        <f>IF(ISBLANK('test set refactored'!S54),"",'test set refactored'!S54)</f>
        <v>1</v>
      </c>
      <c r="N54" s="10"/>
      <c r="O54" s="11" t="s">
        <v>73</v>
      </c>
      <c r="P54" s="10" t="s">
        <v>145</v>
      </c>
      <c r="Q54" s="68">
        <f t="shared" si="2"/>
        <v>1</v>
      </c>
      <c r="R54" s="11" t="s">
        <v>784</v>
      </c>
      <c r="S54" s="11" t="s">
        <v>730</v>
      </c>
      <c r="T54" s="10"/>
      <c r="U54" s="11"/>
      <c r="V54" s="10" t="s">
        <v>320</v>
      </c>
      <c r="W54" s="10" t="s">
        <v>320</v>
      </c>
      <c r="X54" s="11" t="s">
        <v>41</v>
      </c>
    </row>
    <row r="55" spans="1:24" x14ac:dyDescent="0.15">
      <c r="A55" s="11" t="s">
        <v>31</v>
      </c>
      <c r="B55" s="11" t="s">
        <v>30</v>
      </c>
      <c r="C55" s="11" t="s">
        <v>32</v>
      </c>
      <c r="D55" s="11" t="s">
        <v>71</v>
      </c>
      <c r="E55" s="5" t="str">
        <f t="shared" si="0"/>
        <v>2016-01-01</v>
      </c>
      <c r="F55" s="11" t="s">
        <v>69</v>
      </c>
      <c r="G55" s="10"/>
      <c r="H55" s="10"/>
      <c r="I55" s="11" t="s">
        <v>40</v>
      </c>
      <c r="J55" s="11">
        <v>5</v>
      </c>
      <c r="K55" s="10"/>
      <c r="L55" s="11" t="s">
        <v>140</v>
      </c>
      <c r="M55" s="85">
        <f>IF(ISBLANK('test set refactored'!S55),"",'test set refactored'!S55)</f>
        <v>2</v>
      </c>
      <c r="N55" s="10"/>
      <c r="O55" s="11" t="s">
        <v>73</v>
      </c>
      <c r="P55" s="10" t="s">
        <v>145</v>
      </c>
      <c r="Q55" s="68">
        <f t="shared" si="2"/>
        <v>2</v>
      </c>
      <c r="R55" s="11" t="s">
        <v>784</v>
      </c>
      <c r="S55" s="11" t="s">
        <v>730</v>
      </c>
      <c r="T55" s="10"/>
      <c r="U55" s="11"/>
      <c r="V55" s="10" t="s">
        <v>320</v>
      </c>
      <c r="W55" s="10" t="s">
        <v>320</v>
      </c>
      <c r="X55" s="11" t="s">
        <v>41</v>
      </c>
    </row>
    <row r="56" spans="1:24" x14ac:dyDescent="0.15">
      <c r="A56" s="11" t="s">
        <v>31</v>
      </c>
      <c r="B56" s="11" t="s">
        <v>30</v>
      </c>
      <c r="C56" s="11" t="s">
        <v>32</v>
      </c>
      <c r="D56" s="11" t="s">
        <v>76</v>
      </c>
      <c r="E56" s="5" t="str">
        <f t="shared" si="0"/>
        <v>2016-01-01</v>
      </c>
      <c r="F56" s="11" t="s">
        <v>69</v>
      </c>
      <c r="G56" s="10"/>
      <c r="H56" s="10"/>
      <c r="I56" s="11" t="s">
        <v>40</v>
      </c>
      <c r="J56" s="11">
        <v>5</v>
      </c>
      <c r="K56" s="10"/>
      <c r="L56" s="11" t="s">
        <v>148</v>
      </c>
      <c r="M56" s="85">
        <f>IF(ISBLANK('test set refactored'!S56),"",'test set refactored'!S56)</f>
        <v>0</v>
      </c>
      <c r="N56" s="10"/>
      <c r="O56" s="11" t="s">
        <v>73</v>
      </c>
      <c r="P56" s="10" t="s">
        <v>146</v>
      </c>
      <c r="Q56" s="68">
        <f t="shared" si="2"/>
        <v>0</v>
      </c>
      <c r="R56" s="11" t="s">
        <v>784</v>
      </c>
      <c r="S56" s="11" t="s">
        <v>730</v>
      </c>
      <c r="T56" s="10"/>
      <c r="U56" s="11"/>
      <c r="V56" s="10" t="s">
        <v>320</v>
      </c>
      <c r="W56" s="10" t="s">
        <v>320</v>
      </c>
      <c r="X56" s="11" t="s">
        <v>41</v>
      </c>
    </row>
    <row r="57" spans="1:24" x14ac:dyDescent="0.15">
      <c r="A57" s="11" t="s">
        <v>31</v>
      </c>
      <c r="B57" s="11" t="s">
        <v>30</v>
      </c>
      <c r="C57" s="11" t="s">
        <v>32</v>
      </c>
      <c r="D57" s="11" t="s">
        <v>78</v>
      </c>
      <c r="E57" s="5" t="str">
        <f t="shared" si="0"/>
        <v>2016-01-01</v>
      </c>
      <c r="F57" s="11" t="s">
        <v>69</v>
      </c>
      <c r="G57" s="10"/>
      <c r="H57" s="10"/>
      <c r="I57" s="11" t="s">
        <v>40</v>
      </c>
      <c r="J57" s="11">
        <v>5</v>
      </c>
      <c r="K57" s="10"/>
      <c r="L57" s="11" t="s">
        <v>149</v>
      </c>
      <c r="M57" s="85">
        <f>IF(ISBLANK('test set refactored'!S57),"",'test set refactored'!S57)</f>
        <v>0</v>
      </c>
      <c r="N57" s="10"/>
      <c r="O57" s="11" t="s">
        <v>73</v>
      </c>
      <c r="P57" s="10" t="s">
        <v>146</v>
      </c>
      <c r="Q57" s="68">
        <f t="shared" si="2"/>
        <v>0</v>
      </c>
      <c r="R57" s="11" t="s">
        <v>784</v>
      </c>
      <c r="S57" s="11" t="s">
        <v>730</v>
      </c>
      <c r="T57" s="10"/>
      <c r="U57" s="11"/>
      <c r="V57" s="10" t="s">
        <v>320</v>
      </c>
      <c r="W57" s="10" t="s">
        <v>320</v>
      </c>
      <c r="X57" s="11" t="s">
        <v>41</v>
      </c>
    </row>
    <row r="58" spans="1:24" x14ac:dyDescent="0.15">
      <c r="A58" s="11" t="s">
        <v>31</v>
      </c>
      <c r="B58" s="11" t="s">
        <v>30</v>
      </c>
      <c r="C58" s="11" t="s">
        <v>32</v>
      </c>
      <c r="D58" s="11" t="s">
        <v>80</v>
      </c>
      <c r="E58" s="5" t="str">
        <f t="shared" si="0"/>
        <v>2016-01-01</v>
      </c>
      <c r="F58" s="11" t="s">
        <v>69</v>
      </c>
      <c r="G58" s="10"/>
      <c r="H58" s="10"/>
      <c r="I58" s="11" t="s">
        <v>40</v>
      </c>
      <c r="J58" s="11">
        <v>5</v>
      </c>
      <c r="K58" s="10"/>
      <c r="L58" s="11" t="s">
        <v>150</v>
      </c>
      <c r="M58" s="85">
        <f>IF(ISBLANK('test set refactored'!S58),"",'test set refactored'!S58)</f>
        <v>0</v>
      </c>
      <c r="N58" s="10"/>
      <c r="O58" s="11" t="s">
        <v>73</v>
      </c>
      <c r="P58" s="10" t="s">
        <v>146</v>
      </c>
      <c r="Q58" s="68">
        <f t="shared" si="2"/>
        <v>0</v>
      </c>
      <c r="R58" s="11" t="s">
        <v>784</v>
      </c>
      <c r="S58" s="11" t="s">
        <v>730</v>
      </c>
      <c r="T58" s="10"/>
      <c r="U58" s="11"/>
      <c r="V58" s="10" t="s">
        <v>320</v>
      </c>
      <c r="W58" s="10" t="s">
        <v>320</v>
      </c>
      <c r="X58" s="11" t="s">
        <v>41</v>
      </c>
    </row>
    <row r="59" spans="1:24" x14ac:dyDescent="0.15">
      <c r="A59" s="11" t="s">
        <v>31</v>
      </c>
      <c r="B59" s="11" t="s">
        <v>30</v>
      </c>
      <c r="C59" s="11" t="s">
        <v>32</v>
      </c>
      <c r="D59" s="11" t="s">
        <v>95</v>
      </c>
      <c r="E59" s="5" t="str">
        <f t="shared" si="0"/>
        <v>2016-01-01</v>
      </c>
      <c r="F59" s="11" t="s">
        <v>69</v>
      </c>
      <c r="G59" s="10"/>
      <c r="H59" s="10"/>
      <c r="I59" s="11" t="s">
        <v>40</v>
      </c>
      <c r="J59" s="11">
        <v>5</v>
      </c>
      <c r="K59" s="10"/>
      <c r="L59" s="11" t="s">
        <v>151</v>
      </c>
      <c r="M59" s="85">
        <f>IF(ISBLANK('test set refactored'!S59),"",'test set refactored'!S59)</f>
        <v>10</v>
      </c>
      <c r="N59" s="10"/>
      <c r="O59" s="11" t="s">
        <v>73</v>
      </c>
      <c r="P59" s="10" t="s">
        <v>146</v>
      </c>
      <c r="Q59" s="68">
        <f t="shared" si="2"/>
        <v>10</v>
      </c>
      <c r="R59" s="11" t="s">
        <v>784</v>
      </c>
      <c r="S59" s="11" t="s">
        <v>730</v>
      </c>
      <c r="T59" s="10"/>
      <c r="U59" s="11"/>
      <c r="V59" s="10" t="s">
        <v>320</v>
      </c>
      <c r="W59" s="10" t="s">
        <v>320</v>
      </c>
      <c r="X59" s="11" t="s">
        <v>41</v>
      </c>
    </row>
    <row r="60" spans="1:24" x14ac:dyDescent="0.15">
      <c r="A60" s="11" t="s">
        <v>31</v>
      </c>
      <c r="B60" s="11" t="s">
        <v>30</v>
      </c>
      <c r="C60" s="11" t="s">
        <v>32</v>
      </c>
      <c r="D60" s="11" t="s">
        <v>71</v>
      </c>
      <c r="E60" s="5" t="str">
        <f t="shared" si="0"/>
        <v>2016-01-01</v>
      </c>
      <c r="F60" s="11" t="s">
        <v>69</v>
      </c>
      <c r="G60" s="10"/>
      <c r="H60" s="10"/>
      <c r="I60" s="11" t="s">
        <v>40</v>
      </c>
      <c r="J60" s="11">
        <v>5</v>
      </c>
      <c r="K60" s="10"/>
      <c r="L60" s="11" t="s">
        <v>147</v>
      </c>
      <c r="M60" s="85">
        <f>IF(ISBLANK('test set refactored'!S60),"",'test set refactored'!S60)</f>
        <v>10</v>
      </c>
      <c r="N60" s="10"/>
      <c r="O60" s="11" t="s">
        <v>73</v>
      </c>
      <c r="P60" s="10" t="s">
        <v>146</v>
      </c>
      <c r="Q60" s="68">
        <f t="shared" si="2"/>
        <v>10</v>
      </c>
      <c r="R60" s="11" t="s">
        <v>784</v>
      </c>
      <c r="S60" s="11" t="s">
        <v>730</v>
      </c>
      <c r="T60" s="10"/>
      <c r="U60" s="11"/>
      <c r="V60" s="10" t="s">
        <v>320</v>
      </c>
      <c r="W60" s="10" t="s">
        <v>320</v>
      </c>
      <c r="X60" s="11" t="s">
        <v>41</v>
      </c>
    </row>
    <row r="61" spans="1:24" x14ac:dyDescent="0.15">
      <c r="A61" s="11" t="s">
        <v>31</v>
      </c>
      <c r="B61" s="11" t="s">
        <v>30</v>
      </c>
      <c r="C61" s="11" t="s">
        <v>32</v>
      </c>
      <c r="D61" s="11" t="s">
        <v>71</v>
      </c>
      <c r="E61" s="5" t="str">
        <f t="shared" si="0"/>
        <v>2016-01-01</v>
      </c>
      <c r="F61" s="11" t="s">
        <v>69</v>
      </c>
      <c r="G61" s="10"/>
      <c r="H61" s="10"/>
      <c r="I61" s="11" t="s">
        <v>40</v>
      </c>
      <c r="J61" s="11">
        <v>5</v>
      </c>
      <c r="K61" s="10"/>
      <c r="L61" s="11" t="s">
        <v>157</v>
      </c>
      <c r="M61" s="85">
        <f>IF(ISBLANK('test set refactored'!S61),"",'test set refactored'!S61)</f>
        <v>996</v>
      </c>
      <c r="N61" s="10"/>
      <c r="O61" s="11" t="s">
        <v>73</v>
      </c>
      <c r="P61" s="10" t="s">
        <v>156</v>
      </c>
      <c r="Q61" s="68">
        <f t="shared" si="2"/>
        <v>996</v>
      </c>
      <c r="R61" s="11" t="s">
        <v>784</v>
      </c>
      <c r="S61" s="11" t="s">
        <v>730</v>
      </c>
      <c r="T61" s="10"/>
      <c r="U61" s="11"/>
      <c r="V61" s="10" t="s">
        <v>320</v>
      </c>
      <c r="W61" s="10" t="s">
        <v>320</v>
      </c>
      <c r="X61" s="11" t="s">
        <v>41</v>
      </c>
    </row>
    <row r="62" spans="1:24" x14ac:dyDescent="0.15">
      <c r="A62" s="11" t="s">
        <v>31</v>
      </c>
      <c r="B62" s="11" t="s">
        <v>30</v>
      </c>
      <c r="C62" s="11" t="s">
        <v>32</v>
      </c>
      <c r="D62" s="11" t="s">
        <v>76</v>
      </c>
      <c r="E62" s="5" t="str">
        <f t="shared" si="0"/>
        <v>2016-01-01</v>
      </c>
      <c r="F62" s="11" t="s">
        <v>69</v>
      </c>
      <c r="G62" s="10"/>
      <c r="H62" s="10"/>
      <c r="I62" s="11" t="s">
        <v>40</v>
      </c>
      <c r="J62" s="11">
        <v>4</v>
      </c>
      <c r="K62" s="10"/>
      <c r="L62" s="11" t="s">
        <v>92</v>
      </c>
      <c r="M62" s="85">
        <f>IF(ISBLANK('test set refactored'!S62),"",'test set refactored'!S62)</f>
        <v>8264</v>
      </c>
      <c r="N62" s="10"/>
      <c r="O62" s="11" t="s">
        <v>39</v>
      </c>
      <c r="P62" s="10" t="s">
        <v>773</v>
      </c>
      <c r="Q62" s="59">
        <f t="shared" si="2"/>
        <v>8264</v>
      </c>
      <c r="R62" s="11" t="s">
        <v>39</v>
      </c>
      <c r="S62" s="11" t="s">
        <v>730</v>
      </c>
      <c r="T62" s="10"/>
      <c r="U62" s="11"/>
      <c r="V62" s="10" t="s">
        <v>655</v>
      </c>
      <c r="W62" s="10" t="s">
        <v>320</v>
      </c>
      <c r="X62" s="11" t="s">
        <v>41</v>
      </c>
    </row>
    <row r="63" spans="1:24" x14ac:dyDescent="0.15">
      <c r="A63" s="11" t="s">
        <v>31</v>
      </c>
      <c r="B63" s="11" t="s">
        <v>30</v>
      </c>
      <c r="C63" s="11" t="s">
        <v>32</v>
      </c>
      <c r="D63" s="11" t="s">
        <v>78</v>
      </c>
      <c r="E63" s="5" t="str">
        <f t="shared" si="0"/>
        <v>2016-01-01</v>
      </c>
      <c r="F63" s="11" t="s">
        <v>69</v>
      </c>
      <c r="G63" s="10"/>
      <c r="H63" s="10"/>
      <c r="I63" s="11" t="s">
        <v>40</v>
      </c>
      <c r="J63" s="11">
        <v>4</v>
      </c>
      <c r="K63" s="10"/>
      <c r="L63" s="11" t="s">
        <v>93</v>
      </c>
      <c r="M63" s="85">
        <f>IF(ISBLANK('test set refactored'!S63),"",'test set refactored'!S63)</f>
        <v>44206</v>
      </c>
      <c r="N63" s="10"/>
      <c r="O63" s="11" t="s">
        <v>39</v>
      </c>
      <c r="P63" s="10" t="s">
        <v>773</v>
      </c>
      <c r="Q63" s="59">
        <f t="shared" si="2"/>
        <v>44206</v>
      </c>
      <c r="R63" s="11" t="s">
        <v>39</v>
      </c>
      <c r="S63" s="11" t="s">
        <v>730</v>
      </c>
      <c r="T63" s="10"/>
      <c r="U63" s="11"/>
      <c r="V63" s="10" t="s">
        <v>655</v>
      </c>
      <c r="W63" s="10" t="s">
        <v>320</v>
      </c>
      <c r="X63" s="11" t="s">
        <v>41</v>
      </c>
    </row>
    <row r="64" spans="1:24" x14ac:dyDescent="0.15">
      <c r="A64" s="11" t="s">
        <v>31</v>
      </c>
      <c r="B64" s="11" t="s">
        <v>30</v>
      </c>
      <c r="C64" s="11" t="s">
        <v>32</v>
      </c>
      <c r="D64" s="11" t="s">
        <v>80</v>
      </c>
      <c r="E64" s="5" t="str">
        <f t="shared" si="0"/>
        <v>2016-01-01</v>
      </c>
      <c r="F64" s="11" t="s">
        <v>69</v>
      </c>
      <c r="G64" s="10"/>
      <c r="H64" s="10"/>
      <c r="I64" s="11" t="s">
        <v>40</v>
      </c>
      <c r="J64" s="11">
        <v>4</v>
      </c>
      <c r="K64" s="10"/>
      <c r="L64" s="11" t="s">
        <v>94</v>
      </c>
      <c r="M64" s="85">
        <f>IF(ISBLANK('test set refactored'!S64),"",'test set refactored'!S64)</f>
        <v>3726</v>
      </c>
      <c r="N64" s="10"/>
      <c r="O64" s="11" t="s">
        <v>39</v>
      </c>
      <c r="P64" s="10" t="s">
        <v>773</v>
      </c>
      <c r="Q64" s="59">
        <f t="shared" si="2"/>
        <v>3726</v>
      </c>
      <c r="R64" s="11" t="s">
        <v>39</v>
      </c>
      <c r="S64" s="11" t="s">
        <v>730</v>
      </c>
      <c r="T64" s="10"/>
      <c r="U64" s="11"/>
      <c r="V64" s="10" t="s">
        <v>655</v>
      </c>
      <c r="W64" s="10" t="s">
        <v>320</v>
      </c>
      <c r="X64" s="11" t="s">
        <v>41</v>
      </c>
    </row>
    <row r="65" spans="1:24" x14ac:dyDescent="0.15">
      <c r="A65" s="11" t="s">
        <v>31</v>
      </c>
      <c r="B65" s="11" t="s">
        <v>30</v>
      </c>
      <c r="C65" s="11" t="s">
        <v>32</v>
      </c>
      <c r="D65" s="11" t="s">
        <v>95</v>
      </c>
      <c r="E65" s="5" t="str">
        <f t="shared" si="0"/>
        <v>2016-01-01</v>
      </c>
      <c r="F65" s="11" t="s">
        <v>69</v>
      </c>
      <c r="G65" s="10"/>
      <c r="H65" s="10"/>
      <c r="I65" s="11" t="s">
        <v>40</v>
      </c>
      <c r="J65" s="11">
        <v>4</v>
      </c>
      <c r="K65" s="10"/>
      <c r="L65" s="11" t="s">
        <v>96</v>
      </c>
      <c r="M65" s="85">
        <f>IF(ISBLANK('test set refactored'!S65),"",'test set refactored'!S65)</f>
        <v>38454</v>
      </c>
      <c r="N65" s="10"/>
      <c r="O65" s="11" t="s">
        <v>39</v>
      </c>
      <c r="P65" s="10" t="s">
        <v>773</v>
      </c>
      <c r="Q65" s="59">
        <f t="shared" si="2"/>
        <v>38454</v>
      </c>
      <c r="R65" s="11" t="s">
        <v>39</v>
      </c>
      <c r="S65" s="11" t="s">
        <v>730</v>
      </c>
      <c r="T65" s="10"/>
      <c r="U65" s="11"/>
      <c r="V65" s="10" t="s">
        <v>655</v>
      </c>
      <c r="W65" s="10" t="s">
        <v>320</v>
      </c>
      <c r="X65" s="11" t="s">
        <v>41</v>
      </c>
    </row>
    <row r="66" spans="1:24" x14ac:dyDescent="0.15">
      <c r="A66" s="11" t="s">
        <v>31</v>
      </c>
      <c r="B66" s="11" t="s">
        <v>30</v>
      </c>
      <c r="C66" s="11" t="s">
        <v>32</v>
      </c>
      <c r="D66" s="11" t="s">
        <v>71</v>
      </c>
      <c r="E66" s="5" t="str">
        <f t="shared" ref="E66:E129" si="3">_xlfn.CONCAT(SUBSTITUTE(F66,"FY","20"),"-01-01")</f>
        <v>2016-01-01</v>
      </c>
      <c r="F66" s="11" t="s">
        <v>69</v>
      </c>
      <c r="G66" s="10"/>
      <c r="H66" s="10"/>
      <c r="I66" s="11" t="s">
        <v>40</v>
      </c>
      <c r="J66" s="11">
        <v>4</v>
      </c>
      <c r="K66" s="10"/>
      <c r="L66" s="11" t="s">
        <v>87</v>
      </c>
      <c r="M66" s="85">
        <f>IF(ISBLANK('test set refactored'!S66),"",'test set refactored'!S66)</f>
        <v>18638</v>
      </c>
      <c r="N66" s="10"/>
      <c r="O66" s="11" t="s">
        <v>39</v>
      </c>
      <c r="P66" s="10" t="s">
        <v>86</v>
      </c>
      <c r="Q66" s="59">
        <f t="shared" ref="Q66:Q98" si="4">M66</f>
        <v>18638</v>
      </c>
      <c r="R66" s="11" t="s">
        <v>39</v>
      </c>
      <c r="S66" s="11" t="s">
        <v>730</v>
      </c>
      <c r="T66" s="10"/>
      <c r="U66" s="11"/>
      <c r="V66" s="10" t="s">
        <v>320</v>
      </c>
      <c r="W66" s="10" t="s">
        <v>320</v>
      </c>
      <c r="X66" s="11" t="s">
        <v>41</v>
      </c>
    </row>
    <row r="67" spans="1:24" x14ac:dyDescent="0.15">
      <c r="A67" s="11" t="s">
        <v>31</v>
      </c>
      <c r="B67" s="11" t="s">
        <v>30</v>
      </c>
      <c r="C67" s="11" t="s">
        <v>32</v>
      </c>
      <c r="D67" s="11" t="s">
        <v>71</v>
      </c>
      <c r="E67" s="5" t="str">
        <f t="shared" si="3"/>
        <v>2016-01-01</v>
      </c>
      <c r="F67" s="11" t="s">
        <v>69</v>
      </c>
      <c r="G67" s="10"/>
      <c r="H67" s="10"/>
      <c r="I67" s="11" t="s">
        <v>40</v>
      </c>
      <c r="J67" s="11">
        <v>4</v>
      </c>
      <c r="K67" s="10"/>
      <c r="L67" s="11" t="s">
        <v>89</v>
      </c>
      <c r="M67" s="85">
        <f>IF(ISBLANK('test set refactored'!S67),"",'test set refactored'!S67)</f>
        <v>0</v>
      </c>
      <c r="N67" s="10"/>
      <c r="O67" s="11" t="s">
        <v>39</v>
      </c>
      <c r="P67" s="10" t="s">
        <v>88</v>
      </c>
      <c r="Q67" s="59">
        <f t="shared" si="4"/>
        <v>0</v>
      </c>
      <c r="R67" s="11" t="s">
        <v>39</v>
      </c>
      <c r="S67" s="11" t="s">
        <v>730</v>
      </c>
      <c r="T67" s="10"/>
      <c r="U67" s="11"/>
      <c r="V67" s="10" t="s">
        <v>320</v>
      </c>
      <c r="W67" s="10" t="s">
        <v>320</v>
      </c>
      <c r="X67" s="11" t="s">
        <v>41</v>
      </c>
    </row>
    <row r="68" spans="1:24" x14ac:dyDescent="0.15">
      <c r="A68" s="11" t="s">
        <v>31</v>
      </c>
      <c r="B68" s="11" t="s">
        <v>30</v>
      </c>
      <c r="C68" s="11" t="s">
        <v>32</v>
      </c>
      <c r="D68" s="11" t="s">
        <v>71</v>
      </c>
      <c r="E68" s="5" t="str">
        <f t="shared" si="3"/>
        <v>2016-01-01</v>
      </c>
      <c r="F68" s="11" t="s">
        <v>69</v>
      </c>
      <c r="G68" s="10"/>
      <c r="H68" s="10"/>
      <c r="I68" s="11" t="s">
        <v>40</v>
      </c>
      <c r="J68" s="11">
        <v>4</v>
      </c>
      <c r="K68" s="11">
        <v>11</v>
      </c>
      <c r="L68" s="11" t="s">
        <v>91</v>
      </c>
      <c r="M68" s="85">
        <f>IF(ISBLANK('test set refactored'!S68),"",'test set refactored'!S68)</f>
        <v>0</v>
      </c>
      <c r="N68" s="10"/>
      <c r="O68" s="11" t="s">
        <v>39</v>
      </c>
      <c r="P68" s="10" t="s">
        <v>90</v>
      </c>
      <c r="Q68" s="59">
        <f t="shared" si="4"/>
        <v>0</v>
      </c>
      <c r="R68" s="11" t="s">
        <v>39</v>
      </c>
      <c r="S68" s="11" t="s">
        <v>730</v>
      </c>
      <c r="T68" s="10"/>
      <c r="U68" s="11"/>
      <c r="V68" s="10" t="s">
        <v>320</v>
      </c>
      <c r="W68" s="10" t="s">
        <v>320</v>
      </c>
      <c r="X68" s="11" t="s">
        <v>41</v>
      </c>
    </row>
    <row r="69" spans="1:24" x14ac:dyDescent="0.15">
      <c r="A69" s="11" t="s">
        <v>31</v>
      </c>
      <c r="B69" s="11" t="s">
        <v>30</v>
      </c>
      <c r="C69" s="11" t="s">
        <v>32</v>
      </c>
      <c r="D69" s="11" t="s">
        <v>71</v>
      </c>
      <c r="E69" s="5" t="str">
        <f t="shared" si="3"/>
        <v>2016-01-01</v>
      </c>
      <c r="F69" s="11" t="s">
        <v>69</v>
      </c>
      <c r="G69" s="10"/>
      <c r="H69" s="10"/>
      <c r="I69" s="11" t="s">
        <v>40</v>
      </c>
      <c r="J69" s="11">
        <v>4</v>
      </c>
      <c r="K69" s="10"/>
      <c r="L69" s="11" t="s">
        <v>72</v>
      </c>
      <c r="M69" s="85">
        <f>IF(ISBLANK('test set refactored'!S69),"",'test set refactored'!S69)</f>
        <v>75794</v>
      </c>
      <c r="N69" s="10"/>
      <c r="O69" s="11" t="s">
        <v>39</v>
      </c>
      <c r="P69" s="10" t="s">
        <v>70</v>
      </c>
      <c r="Q69" s="59">
        <f t="shared" si="4"/>
        <v>75794</v>
      </c>
      <c r="R69" s="11" t="s">
        <v>39</v>
      </c>
      <c r="S69" s="11" t="s">
        <v>730</v>
      </c>
      <c r="T69" s="10"/>
      <c r="U69" s="11"/>
      <c r="V69" s="10" t="s">
        <v>320</v>
      </c>
      <c r="W69" s="10" t="s">
        <v>320</v>
      </c>
      <c r="X69" s="11" t="s">
        <v>41</v>
      </c>
    </row>
    <row r="70" spans="1:24" x14ac:dyDescent="0.15">
      <c r="A70" s="11" t="s">
        <v>31</v>
      </c>
      <c r="B70" s="11" t="s">
        <v>30</v>
      </c>
      <c r="C70" s="11" t="s">
        <v>32</v>
      </c>
      <c r="D70" s="11" t="s">
        <v>76</v>
      </c>
      <c r="E70" s="5" t="str">
        <f t="shared" si="3"/>
        <v>2016-01-01</v>
      </c>
      <c r="F70" s="11" t="s">
        <v>69</v>
      </c>
      <c r="G70" s="10"/>
      <c r="H70" s="10"/>
      <c r="I70" s="11" t="s">
        <v>40</v>
      </c>
      <c r="J70" s="11">
        <v>4</v>
      </c>
      <c r="K70" s="10"/>
      <c r="L70" s="11" t="s">
        <v>77</v>
      </c>
      <c r="M70" s="85">
        <f>IF(ISBLANK('test set refactored'!S70),"",'test set refactored'!S70)</f>
        <v>3</v>
      </c>
      <c r="N70" s="10"/>
      <c r="O70" s="11" t="s">
        <v>39</v>
      </c>
      <c r="P70" s="10" t="s">
        <v>74</v>
      </c>
      <c r="Q70" s="59">
        <f t="shared" si="4"/>
        <v>3</v>
      </c>
      <c r="R70" s="11" t="s">
        <v>39</v>
      </c>
      <c r="S70" s="11" t="s">
        <v>730</v>
      </c>
      <c r="T70" s="10"/>
      <c r="U70" s="11"/>
      <c r="V70" s="10" t="s">
        <v>320</v>
      </c>
      <c r="W70" s="10" t="s">
        <v>320</v>
      </c>
      <c r="X70" s="11" t="s">
        <v>41</v>
      </c>
    </row>
    <row r="71" spans="1:24" x14ac:dyDescent="0.15">
      <c r="A71" s="11" t="s">
        <v>31</v>
      </c>
      <c r="B71" s="11" t="s">
        <v>30</v>
      </c>
      <c r="C71" s="11" t="s">
        <v>32</v>
      </c>
      <c r="D71" s="11" t="s">
        <v>78</v>
      </c>
      <c r="E71" s="5" t="str">
        <f t="shared" si="3"/>
        <v>2016-01-01</v>
      </c>
      <c r="F71" s="11" t="s">
        <v>69</v>
      </c>
      <c r="G71" s="10"/>
      <c r="H71" s="10"/>
      <c r="I71" s="11" t="s">
        <v>40</v>
      </c>
      <c r="J71" s="11">
        <v>4</v>
      </c>
      <c r="K71" s="10"/>
      <c r="L71" s="11" t="s">
        <v>79</v>
      </c>
      <c r="M71" s="85">
        <f>IF(ISBLANK('test set refactored'!S71),"",'test set refactored'!S71)</f>
        <v>10</v>
      </c>
      <c r="N71" s="10"/>
      <c r="O71" s="11" t="s">
        <v>39</v>
      </c>
      <c r="P71" s="10" t="s">
        <v>74</v>
      </c>
      <c r="Q71" s="59">
        <f t="shared" si="4"/>
        <v>10</v>
      </c>
      <c r="R71" s="11" t="s">
        <v>39</v>
      </c>
      <c r="S71" s="11" t="s">
        <v>730</v>
      </c>
      <c r="T71" s="10"/>
      <c r="U71" s="11"/>
      <c r="V71" s="10" t="s">
        <v>320</v>
      </c>
      <c r="W71" s="10" t="s">
        <v>320</v>
      </c>
      <c r="X71" s="11" t="s">
        <v>41</v>
      </c>
    </row>
    <row r="72" spans="1:24" x14ac:dyDescent="0.15">
      <c r="A72" s="11" t="s">
        <v>31</v>
      </c>
      <c r="B72" s="11" t="s">
        <v>30</v>
      </c>
      <c r="C72" s="11" t="s">
        <v>32</v>
      </c>
      <c r="D72" s="11" t="s">
        <v>80</v>
      </c>
      <c r="E72" s="5" t="str">
        <f t="shared" si="3"/>
        <v>2016-01-01</v>
      </c>
      <c r="F72" s="11" t="s">
        <v>69</v>
      </c>
      <c r="G72" s="10"/>
      <c r="H72" s="10"/>
      <c r="I72" s="11" t="s">
        <v>40</v>
      </c>
      <c r="J72" s="11">
        <v>4</v>
      </c>
      <c r="K72" s="10"/>
      <c r="L72" s="11" t="s">
        <v>81</v>
      </c>
      <c r="M72" s="85">
        <f>IF(ISBLANK('test set refactored'!S72),"",'test set refactored'!S72)</f>
        <v>3</v>
      </c>
      <c r="N72" s="10"/>
      <c r="O72" s="11" t="s">
        <v>39</v>
      </c>
      <c r="P72" s="10" t="s">
        <v>74</v>
      </c>
      <c r="Q72" s="59">
        <f t="shared" si="4"/>
        <v>3</v>
      </c>
      <c r="R72" s="11" t="s">
        <v>39</v>
      </c>
      <c r="S72" s="11" t="s">
        <v>730</v>
      </c>
      <c r="T72" s="10"/>
      <c r="U72" s="11"/>
      <c r="V72" s="10" t="s">
        <v>320</v>
      </c>
      <c r="W72" s="10" t="s">
        <v>320</v>
      </c>
      <c r="X72" s="11" t="s">
        <v>41</v>
      </c>
    </row>
    <row r="73" spans="1:24" x14ac:dyDescent="0.15">
      <c r="A73" s="11" t="s">
        <v>31</v>
      </c>
      <c r="B73" s="11" t="s">
        <v>30</v>
      </c>
      <c r="C73" s="11" t="s">
        <v>32</v>
      </c>
      <c r="D73" s="11" t="s">
        <v>82</v>
      </c>
      <c r="E73" s="5" t="str">
        <f t="shared" si="3"/>
        <v>2016-01-01</v>
      </c>
      <c r="F73" s="11" t="s">
        <v>69</v>
      </c>
      <c r="G73" s="10"/>
      <c r="H73" s="10"/>
      <c r="I73" s="11" t="s">
        <v>40</v>
      </c>
      <c r="J73" s="11">
        <v>4</v>
      </c>
      <c r="K73" s="10"/>
      <c r="L73" s="11" t="s">
        <v>83</v>
      </c>
      <c r="M73" s="85">
        <f>IF(ISBLANK('test set refactored'!S73),"",'test set refactored'!S73)</f>
        <v>11</v>
      </c>
      <c r="N73" s="10"/>
      <c r="O73" s="11" t="s">
        <v>39</v>
      </c>
      <c r="P73" s="10" t="s">
        <v>74</v>
      </c>
      <c r="Q73" s="59">
        <f t="shared" si="4"/>
        <v>11</v>
      </c>
      <c r="R73" s="11" t="s">
        <v>39</v>
      </c>
      <c r="S73" s="11" t="s">
        <v>730</v>
      </c>
      <c r="T73" s="10"/>
      <c r="U73" s="11"/>
      <c r="V73" s="10" t="s">
        <v>320</v>
      </c>
      <c r="W73" s="10" t="s">
        <v>320</v>
      </c>
      <c r="X73" s="11" t="s">
        <v>41</v>
      </c>
    </row>
    <row r="74" spans="1:24" x14ac:dyDescent="0.15">
      <c r="A74" s="11" t="s">
        <v>31</v>
      </c>
      <c r="B74" s="11" t="s">
        <v>30</v>
      </c>
      <c r="C74" s="11" t="s">
        <v>32</v>
      </c>
      <c r="D74" s="11" t="s">
        <v>71</v>
      </c>
      <c r="E74" s="5" t="str">
        <f t="shared" si="3"/>
        <v>2016-01-01</v>
      </c>
      <c r="F74" s="11" t="s">
        <v>69</v>
      </c>
      <c r="G74" s="10"/>
      <c r="H74" s="10"/>
      <c r="I74" s="11" t="s">
        <v>40</v>
      </c>
      <c r="J74" s="11">
        <v>4</v>
      </c>
      <c r="K74" s="10"/>
      <c r="L74" s="11" t="s">
        <v>75</v>
      </c>
      <c r="M74" s="85">
        <f>IF(ISBLANK('test set refactored'!S74),"",'test set refactored'!S74)</f>
        <v>27</v>
      </c>
      <c r="N74" s="10"/>
      <c r="O74" s="11" t="s">
        <v>39</v>
      </c>
      <c r="P74" s="10" t="s">
        <v>74</v>
      </c>
      <c r="Q74" s="59">
        <f t="shared" si="4"/>
        <v>27</v>
      </c>
      <c r="R74" s="11" t="s">
        <v>39</v>
      </c>
      <c r="S74" s="11" t="s">
        <v>730</v>
      </c>
      <c r="T74" s="10"/>
      <c r="U74" s="11"/>
      <c r="V74" s="10" t="s">
        <v>320</v>
      </c>
      <c r="W74" s="10" t="s">
        <v>320</v>
      </c>
      <c r="X74" s="11" t="s">
        <v>41</v>
      </c>
    </row>
    <row r="75" spans="1:24" x14ac:dyDescent="0.15">
      <c r="A75" s="11" t="s">
        <v>31</v>
      </c>
      <c r="B75" s="11" t="s">
        <v>30</v>
      </c>
      <c r="C75" s="11" t="s">
        <v>32</v>
      </c>
      <c r="D75" s="11" t="s">
        <v>71</v>
      </c>
      <c r="E75" s="5" t="str">
        <f t="shared" si="3"/>
        <v>2016-01-01</v>
      </c>
      <c r="F75" s="11" t="s">
        <v>69</v>
      </c>
      <c r="G75" s="10"/>
      <c r="H75" s="10"/>
      <c r="I75" s="11" t="s">
        <v>40</v>
      </c>
      <c r="J75" s="11">
        <v>4</v>
      </c>
      <c r="K75" s="10"/>
      <c r="L75" s="11" t="s">
        <v>85</v>
      </c>
      <c r="M75" s="85">
        <f>IF(ISBLANK('test set refactored'!S75),"",'test set refactored'!S75)</f>
        <v>192</v>
      </c>
      <c r="N75" s="10"/>
      <c r="O75" s="11" t="s">
        <v>39</v>
      </c>
      <c r="P75" s="10" t="s">
        <v>84</v>
      </c>
      <c r="Q75" s="59">
        <f t="shared" si="4"/>
        <v>192</v>
      </c>
      <c r="R75" s="11" t="s">
        <v>39</v>
      </c>
      <c r="S75" s="11" t="s">
        <v>730</v>
      </c>
      <c r="T75" s="10"/>
      <c r="U75" s="11"/>
      <c r="V75" s="10" t="s">
        <v>320</v>
      </c>
      <c r="W75" s="10" t="s">
        <v>320</v>
      </c>
      <c r="X75" s="11" t="s">
        <v>41</v>
      </c>
    </row>
    <row r="76" spans="1:24" x14ac:dyDescent="0.15">
      <c r="A76" s="11" t="s">
        <v>31</v>
      </c>
      <c r="B76" s="11" t="s">
        <v>30</v>
      </c>
      <c r="C76" s="11" t="s">
        <v>32</v>
      </c>
      <c r="D76" s="11" t="s">
        <v>76</v>
      </c>
      <c r="E76" s="5" t="str">
        <f t="shared" si="3"/>
        <v>2016-01-01</v>
      </c>
      <c r="F76" s="11" t="s">
        <v>69</v>
      </c>
      <c r="G76" s="10"/>
      <c r="H76" s="10"/>
      <c r="I76" s="11" t="s">
        <v>40</v>
      </c>
      <c r="J76" s="11">
        <v>4</v>
      </c>
      <c r="K76" s="10"/>
      <c r="L76" s="11" t="s">
        <v>97</v>
      </c>
      <c r="M76" s="85">
        <f>IF(ISBLANK('test set refactored'!S76),"",'test set refactored'!S76)</f>
        <v>384432</v>
      </c>
      <c r="N76" s="10"/>
      <c r="O76" s="11" t="s">
        <v>39</v>
      </c>
      <c r="P76" s="10" t="s">
        <v>42</v>
      </c>
      <c r="Q76" s="59">
        <f t="shared" si="4"/>
        <v>384432</v>
      </c>
      <c r="R76" s="11" t="s">
        <v>39</v>
      </c>
      <c r="S76" s="11" t="s">
        <v>730</v>
      </c>
      <c r="T76" s="10"/>
      <c r="U76" s="11"/>
      <c r="V76" s="10" t="s">
        <v>381</v>
      </c>
      <c r="W76" s="10" t="s">
        <v>382</v>
      </c>
      <c r="X76" s="11" t="s">
        <v>41</v>
      </c>
    </row>
    <row r="77" spans="1:24" x14ac:dyDescent="0.15">
      <c r="A77" s="11" t="s">
        <v>31</v>
      </c>
      <c r="B77" s="11" t="s">
        <v>30</v>
      </c>
      <c r="C77" s="11" t="s">
        <v>32</v>
      </c>
      <c r="D77" s="11" t="s">
        <v>78</v>
      </c>
      <c r="E77" s="5" t="str">
        <f t="shared" si="3"/>
        <v>2016-01-01</v>
      </c>
      <c r="F77" s="11" t="s">
        <v>69</v>
      </c>
      <c r="G77" s="10"/>
      <c r="H77" s="10"/>
      <c r="I77" s="11" t="s">
        <v>40</v>
      </c>
      <c r="J77" s="11">
        <v>4</v>
      </c>
      <c r="K77" s="10"/>
      <c r="L77" s="11" t="s">
        <v>98</v>
      </c>
      <c r="M77" s="85">
        <f>IF(ISBLANK('test set refactored'!S77),"",'test set refactored'!S77)</f>
        <v>356987</v>
      </c>
      <c r="N77" s="10"/>
      <c r="O77" s="11" t="s">
        <v>39</v>
      </c>
      <c r="P77" s="10" t="s">
        <v>42</v>
      </c>
      <c r="Q77" s="59">
        <f t="shared" si="4"/>
        <v>356987</v>
      </c>
      <c r="R77" s="11" t="s">
        <v>39</v>
      </c>
      <c r="S77" s="11" t="s">
        <v>730</v>
      </c>
      <c r="T77" s="10"/>
      <c r="U77" s="11"/>
      <c r="V77" s="10" t="s">
        <v>381</v>
      </c>
      <c r="W77" s="10" t="s">
        <v>382</v>
      </c>
      <c r="X77" s="11" t="s">
        <v>41</v>
      </c>
    </row>
    <row r="78" spans="1:24" x14ac:dyDescent="0.15">
      <c r="A78" s="11" t="s">
        <v>31</v>
      </c>
      <c r="B78" s="11" t="s">
        <v>30</v>
      </c>
      <c r="C78" s="11" t="s">
        <v>32</v>
      </c>
      <c r="D78" s="11" t="s">
        <v>80</v>
      </c>
      <c r="E78" s="5" t="str">
        <f t="shared" si="3"/>
        <v>2016-01-01</v>
      </c>
      <c r="F78" s="11" t="s">
        <v>69</v>
      </c>
      <c r="G78" s="10"/>
      <c r="H78" s="10"/>
      <c r="I78" s="11" t="s">
        <v>40</v>
      </c>
      <c r="J78" s="11">
        <v>4</v>
      </c>
      <c r="K78" s="10"/>
      <c r="L78" s="11" t="s">
        <v>99</v>
      </c>
      <c r="M78" s="85">
        <f>IF(ISBLANK('test set refactored'!S78),"",'test set refactored'!S78)</f>
        <v>18952</v>
      </c>
      <c r="N78" s="10"/>
      <c r="O78" s="11" t="s">
        <v>39</v>
      </c>
      <c r="P78" s="10" t="s">
        <v>42</v>
      </c>
      <c r="Q78" s="59">
        <f t="shared" si="4"/>
        <v>18952</v>
      </c>
      <c r="R78" s="11" t="s">
        <v>39</v>
      </c>
      <c r="S78" s="11" t="s">
        <v>730</v>
      </c>
      <c r="T78" s="10"/>
      <c r="U78" s="11"/>
      <c r="V78" s="10" t="s">
        <v>381</v>
      </c>
      <c r="W78" s="10" t="s">
        <v>382</v>
      </c>
      <c r="X78" s="11" t="s">
        <v>41</v>
      </c>
    </row>
    <row r="79" spans="1:24" x14ac:dyDescent="0.15">
      <c r="A79" s="11" t="s">
        <v>31</v>
      </c>
      <c r="B79" s="11" t="s">
        <v>30</v>
      </c>
      <c r="C79" s="11" t="s">
        <v>32</v>
      </c>
      <c r="D79" s="11" t="s">
        <v>95</v>
      </c>
      <c r="E79" s="5" t="str">
        <f t="shared" si="3"/>
        <v>2016-01-01</v>
      </c>
      <c r="F79" s="11" t="s">
        <v>69</v>
      </c>
      <c r="G79" s="10"/>
      <c r="H79" s="10"/>
      <c r="I79" s="11" t="s">
        <v>40</v>
      </c>
      <c r="J79" s="11">
        <v>4</v>
      </c>
      <c r="K79" s="10"/>
      <c r="L79" s="11" t="s">
        <v>100</v>
      </c>
      <c r="M79" s="85">
        <f>IF(ISBLANK('test set refactored'!S79),"",'test set refactored'!S79)</f>
        <v>1378971</v>
      </c>
      <c r="N79" s="10"/>
      <c r="O79" s="11" t="s">
        <v>39</v>
      </c>
      <c r="P79" s="10" t="s">
        <v>42</v>
      </c>
      <c r="Q79" s="59">
        <f t="shared" si="4"/>
        <v>1378971</v>
      </c>
      <c r="R79" s="11" t="s">
        <v>39</v>
      </c>
      <c r="S79" s="11" t="s">
        <v>730</v>
      </c>
      <c r="T79" s="10"/>
      <c r="U79" s="11"/>
      <c r="V79" s="10" t="s">
        <v>381</v>
      </c>
      <c r="W79" s="10" t="s">
        <v>382</v>
      </c>
      <c r="X79" s="11" t="s">
        <v>41</v>
      </c>
    </row>
    <row r="80" spans="1:24" x14ac:dyDescent="0.15">
      <c r="A80" s="11" t="s">
        <v>31</v>
      </c>
      <c r="B80" s="11" t="s">
        <v>30</v>
      </c>
      <c r="C80" s="11" t="s">
        <v>32</v>
      </c>
      <c r="D80" s="10"/>
      <c r="E80" s="5" t="str">
        <f t="shared" si="3"/>
        <v>2016-01-01</v>
      </c>
      <c r="F80" s="11" t="s">
        <v>69</v>
      </c>
      <c r="G80" s="10"/>
      <c r="H80" s="10"/>
      <c r="I80" s="11" t="s">
        <v>40</v>
      </c>
      <c r="J80" s="11">
        <v>1</v>
      </c>
      <c r="K80" s="10"/>
      <c r="L80" s="11" t="s">
        <v>43</v>
      </c>
      <c r="M80" s="85">
        <f>IF(ISBLANK('test set refactored'!S80),"",'test set refactored'!S80)</f>
        <v>2139343</v>
      </c>
      <c r="N80" s="10"/>
      <c r="O80" s="11" t="s">
        <v>39</v>
      </c>
      <c r="P80" s="10" t="s">
        <v>42</v>
      </c>
      <c r="Q80" s="68">
        <f t="shared" si="4"/>
        <v>2139343</v>
      </c>
      <c r="R80" s="11" t="s">
        <v>39</v>
      </c>
      <c r="S80" s="11" t="s">
        <v>730</v>
      </c>
      <c r="T80" s="10"/>
      <c r="U80" s="11"/>
      <c r="V80" s="10" t="s">
        <v>381</v>
      </c>
      <c r="W80" s="10" t="s">
        <v>382</v>
      </c>
      <c r="X80" s="11" t="s">
        <v>41</v>
      </c>
    </row>
    <row r="81" spans="1:24" x14ac:dyDescent="0.15">
      <c r="A81" s="11" t="s">
        <v>31</v>
      </c>
      <c r="B81" s="11" t="s">
        <v>30</v>
      </c>
      <c r="C81" s="11" t="s">
        <v>32</v>
      </c>
      <c r="D81" s="11" t="s">
        <v>76</v>
      </c>
      <c r="E81" s="5" t="str">
        <f t="shared" si="3"/>
        <v>2016-01-01</v>
      </c>
      <c r="F81" s="11" t="s">
        <v>69</v>
      </c>
      <c r="G81" s="10"/>
      <c r="H81" s="10"/>
      <c r="I81" s="11" t="s">
        <v>40</v>
      </c>
      <c r="J81" s="11">
        <v>4</v>
      </c>
      <c r="K81" s="10"/>
      <c r="L81" s="11" t="s">
        <v>101</v>
      </c>
      <c r="M81" s="85">
        <f>IF(ISBLANK('test set refactored'!S81),"",'test set refactored'!S81)</f>
        <v>28849</v>
      </c>
      <c r="N81" s="10"/>
      <c r="O81" s="11" t="s">
        <v>39</v>
      </c>
      <c r="P81" s="10" t="s">
        <v>44</v>
      </c>
      <c r="Q81" s="59">
        <f t="shared" si="4"/>
        <v>28849</v>
      </c>
      <c r="R81" s="11" t="s">
        <v>39</v>
      </c>
      <c r="S81" s="11" t="s">
        <v>730</v>
      </c>
      <c r="T81" s="10"/>
      <c r="U81" s="11"/>
      <c r="V81" s="10" t="s">
        <v>381</v>
      </c>
      <c r="W81" s="10" t="s">
        <v>385</v>
      </c>
      <c r="X81" s="11" t="s">
        <v>41</v>
      </c>
    </row>
    <row r="82" spans="1:24" x14ac:dyDescent="0.15">
      <c r="A82" s="11" t="s">
        <v>31</v>
      </c>
      <c r="B82" s="11" t="s">
        <v>30</v>
      </c>
      <c r="C82" s="11" t="s">
        <v>32</v>
      </c>
      <c r="D82" s="11" t="s">
        <v>78</v>
      </c>
      <c r="E82" s="5" t="str">
        <f t="shared" si="3"/>
        <v>2016-01-01</v>
      </c>
      <c r="F82" s="11" t="s">
        <v>69</v>
      </c>
      <c r="G82" s="10"/>
      <c r="H82" s="10"/>
      <c r="I82" s="11" t="s">
        <v>40</v>
      </c>
      <c r="J82" s="11">
        <v>4</v>
      </c>
      <c r="K82" s="10"/>
      <c r="L82" s="11" t="s">
        <v>102</v>
      </c>
      <c r="M82" s="85">
        <f>IF(ISBLANK('test set refactored'!S82),"",'test set refactored'!S82)</f>
        <v>17682</v>
      </c>
      <c r="N82" s="10"/>
      <c r="O82" s="11" t="s">
        <v>39</v>
      </c>
      <c r="P82" s="10" t="s">
        <v>44</v>
      </c>
      <c r="Q82" s="59">
        <f t="shared" si="4"/>
        <v>17682</v>
      </c>
      <c r="R82" s="11" t="s">
        <v>39</v>
      </c>
      <c r="S82" s="11" t="s">
        <v>730</v>
      </c>
      <c r="T82" s="10"/>
      <c r="U82" s="11"/>
      <c r="V82" s="10" t="s">
        <v>381</v>
      </c>
      <c r="W82" s="10" t="s">
        <v>385</v>
      </c>
      <c r="X82" s="11" t="s">
        <v>41</v>
      </c>
    </row>
    <row r="83" spans="1:24" x14ac:dyDescent="0.15">
      <c r="A83" s="11" t="s">
        <v>31</v>
      </c>
      <c r="B83" s="11" t="s">
        <v>30</v>
      </c>
      <c r="C83" s="11" t="s">
        <v>32</v>
      </c>
      <c r="D83" s="11" t="s">
        <v>80</v>
      </c>
      <c r="E83" s="5" t="str">
        <f t="shared" si="3"/>
        <v>2016-01-01</v>
      </c>
      <c r="F83" s="11" t="s">
        <v>69</v>
      </c>
      <c r="G83" s="10"/>
      <c r="H83" s="10"/>
      <c r="I83" s="11" t="s">
        <v>40</v>
      </c>
      <c r="J83" s="11">
        <v>4</v>
      </c>
      <c r="K83" s="10"/>
      <c r="L83" s="11" t="s">
        <v>103</v>
      </c>
      <c r="M83" s="85">
        <f>IF(ISBLANK('test set refactored'!S83),"",'test set refactored'!S83)</f>
        <v>1037</v>
      </c>
      <c r="N83" s="10"/>
      <c r="O83" s="11" t="s">
        <v>39</v>
      </c>
      <c r="P83" s="10" t="s">
        <v>44</v>
      </c>
      <c r="Q83" s="59">
        <f t="shared" si="4"/>
        <v>1037</v>
      </c>
      <c r="R83" s="11" t="s">
        <v>39</v>
      </c>
      <c r="S83" s="11" t="s">
        <v>730</v>
      </c>
      <c r="T83" s="10"/>
      <c r="U83" s="11"/>
      <c r="V83" s="10" t="s">
        <v>381</v>
      </c>
      <c r="W83" s="10" t="s">
        <v>385</v>
      </c>
      <c r="X83" s="11" t="s">
        <v>41</v>
      </c>
    </row>
    <row r="84" spans="1:24" x14ac:dyDescent="0.15">
      <c r="A84" s="11" t="s">
        <v>31</v>
      </c>
      <c r="B84" s="11" t="s">
        <v>30</v>
      </c>
      <c r="C84" s="11" t="s">
        <v>32</v>
      </c>
      <c r="D84" s="11" t="s">
        <v>95</v>
      </c>
      <c r="E84" s="5" t="str">
        <f t="shared" si="3"/>
        <v>2016-01-01</v>
      </c>
      <c r="F84" s="11" t="s">
        <v>69</v>
      </c>
      <c r="G84" s="10"/>
      <c r="H84" s="10"/>
      <c r="I84" s="11" t="s">
        <v>40</v>
      </c>
      <c r="J84" s="11">
        <v>4</v>
      </c>
      <c r="K84" s="10"/>
      <c r="L84" s="11" t="s">
        <v>104</v>
      </c>
      <c r="M84" s="85">
        <f>IF(ISBLANK('test set refactored'!S84),"",'test set refactored'!S84)</f>
        <v>68387</v>
      </c>
      <c r="N84" s="10"/>
      <c r="O84" s="11" t="s">
        <v>39</v>
      </c>
      <c r="P84" s="10" t="s">
        <v>44</v>
      </c>
      <c r="Q84" s="59">
        <f t="shared" si="4"/>
        <v>68387</v>
      </c>
      <c r="R84" s="11" t="s">
        <v>39</v>
      </c>
      <c r="S84" s="11" t="s">
        <v>730</v>
      </c>
      <c r="T84" s="10"/>
      <c r="U84" s="11"/>
      <c r="V84" s="10" t="s">
        <v>381</v>
      </c>
      <c r="W84" s="10" t="s">
        <v>385</v>
      </c>
      <c r="X84" s="11" t="s">
        <v>41</v>
      </c>
    </row>
    <row r="85" spans="1:24" x14ac:dyDescent="0.15">
      <c r="A85" s="11" t="s">
        <v>31</v>
      </c>
      <c r="B85" s="11" t="s">
        <v>30</v>
      </c>
      <c r="C85" s="11" t="s">
        <v>32</v>
      </c>
      <c r="D85" s="10"/>
      <c r="E85" s="5" t="str">
        <f t="shared" si="3"/>
        <v>2016-01-01</v>
      </c>
      <c r="F85" s="11" t="s">
        <v>69</v>
      </c>
      <c r="G85" s="10"/>
      <c r="H85" s="10"/>
      <c r="I85" s="11" t="s">
        <v>40</v>
      </c>
      <c r="J85" s="11">
        <v>1</v>
      </c>
      <c r="K85" s="11">
        <v>1</v>
      </c>
      <c r="L85" s="11" t="s">
        <v>45</v>
      </c>
      <c r="M85" s="85">
        <f>IF(ISBLANK('test set refactored'!S85),"",'test set refactored'!S85)</f>
        <v>115955</v>
      </c>
      <c r="N85" s="10"/>
      <c r="O85" s="11" t="s">
        <v>39</v>
      </c>
      <c r="P85" s="10" t="s">
        <v>44</v>
      </c>
      <c r="Q85" s="68">
        <f t="shared" si="4"/>
        <v>115955</v>
      </c>
      <c r="R85" s="11" t="s">
        <v>39</v>
      </c>
      <c r="S85" s="11" t="s">
        <v>730</v>
      </c>
      <c r="T85" s="10"/>
      <c r="U85" s="11"/>
      <c r="V85" s="10" t="s">
        <v>381</v>
      </c>
      <c r="W85" s="10" t="s">
        <v>385</v>
      </c>
      <c r="X85" s="11" t="s">
        <v>41</v>
      </c>
    </row>
    <row r="86" spans="1:24" x14ac:dyDescent="0.15">
      <c r="A86" s="11" t="s">
        <v>31</v>
      </c>
      <c r="B86" s="11" t="s">
        <v>30</v>
      </c>
      <c r="C86" s="11" t="s">
        <v>32</v>
      </c>
      <c r="D86" s="11" t="s">
        <v>76</v>
      </c>
      <c r="E86" s="5" t="str">
        <f t="shared" si="3"/>
        <v>2016-01-01</v>
      </c>
      <c r="F86" s="11" t="s">
        <v>69</v>
      </c>
      <c r="G86" s="10"/>
      <c r="H86" s="10"/>
      <c r="I86" s="11" t="s">
        <v>40</v>
      </c>
      <c r="J86" s="11">
        <v>6</v>
      </c>
      <c r="K86" s="11">
        <v>12</v>
      </c>
      <c r="L86" s="11" t="s">
        <v>207</v>
      </c>
      <c r="M86" s="85">
        <f>IF(ISBLANK('test set refactored'!S86),"",'test set refactored'!S86)</f>
        <v>30970</v>
      </c>
      <c r="N86" s="11" t="s">
        <v>165</v>
      </c>
      <c r="O86" s="11" t="s">
        <v>108</v>
      </c>
      <c r="P86" s="10" t="s">
        <v>204</v>
      </c>
      <c r="Q86" s="59">
        <f t="shared" si="4"/>
        <v>30970</v>
      </c>
      <c r="R86" s="11" t="s">
        <v>108</v>
      </c>
      <c r="S86" s="11" t="s">
        <v>730</v>
      </c>
      <c r="T86" s="10"/>
      <c r="U86" s="11"/>
      <c r="V86" s="10" t="e">
        <v>#N/A</v>
      </c>
      <c r="W86" s="10" t="e">
        <v>#N/A</v>
      </c>
      <c r="X86" s="11" t="s">
        <v>41</v>
      </c>
    </row>
    <row r="87" spans="1:24" x14ac:dyDescent="0.15">
      <c r="A87" s="11" t="s">
        <v>31</v>
      </c>
      <c r="B87" s="11" t="s">
        <v>30</v>
      </c>
      <c r="C87" s="11" t="s">
        <v>32</v>
      </c>
      <c r="D87" s="11" t="s">
        <v>78</v>
      </c>
      <c r="E87" s="5" t="str">
        <f t="shared" si="3"/>
        <v>2016-01-01</v>
      </c>
      <c r="F87" s="11" t="s">
        <v>69</v>
      </c>
      <c r="G87" s="10"/>
      <c r="H87" s="10"/>
      <c r="I87" s="11" t="s">
        <v>40</v>
      </c>
      <c r="J87" s="11">
        <v>6</v>
      </c>
      <c r="K87" s="11">
        <v>12</v>
      </c>
      <c r="L87" s="11" t="s">
        <v>208</v>
      </c>
      <c r="M87" s="85">
        <f>IF(ISBLANK('test set refactored'!S87),"",'test set refactored'!S87)</f>
        <v>189362</v>
      </c>
      <c r="N87" s="11" t="s">
        <v>165</v>
      </c>
      <c r="O87" s="11" t="s">
        <v>108</v>
      </c>
      <c r="P87" s="10" t="s">
        <v>204</v>
      </c>
      <c r="Q87" s="59">
        <f t="shared" si="4"/>
        <v>189362</v>
      </c>
      <c r="R87" s="11" t="s">
        <v>108</v>
      </c>
      <c r="S87" s="11" t="s">
        <v>730</v>
      </c>
      <c r="T87" s="10"/>
      <c r="U87" s="11"/>
      <c r="V87" s="10" t="e">
        <v>#N/A</v>
      </c>
      <c r="W87" s="10" t="e">
        <v>#N/A</v>
      </c>
      <c r="X87" s="11" t="s">
        <v>41</v>
      </c>
    </row>
    <row r="88" spans="1:24" x14ac:dyDescent="0.15">
      <c r="A88" s="11" t="s">
        <v>31</v>
      </c>
      <c r="B88" s="11" t="s">
        <v>30</v>
      </c>
      <c r="C88" s="11" t="s">
        <v>32</v>
      </c>
      <c r="D88" s="11" t="s">
        <v>80</v>
      </c>
      <c r="E88" s="5" t="str">
        <f t="shared" si="3"/>
        <v>2016-01-01</v>
      </c>
      <c r="F88" s="11" t="s">
        <v>69</v>
      </c>
      <c r="G88" s="10"/>
      <c r="H88" s="10"/>
      <c r="I88" s="11" t="s">
        <v>40</v>
      </c>
      <c r="J88" s="11">
        <v>6</v>
      </c>
      <c r="K88" s="11">
        <v>12</v>
      </c>
      <c r="L88" s="11" t="s">
        <v>209</v>
      </c>
      <c r="M88" s="85">
        <f>IF(ISBLANK('test set refactored'!S88),"",'test set refactored'!S88)</f>
        <v>13717</v>
      </c>
      <c r="N88" s="11" t="s">
        <v>165</v>
      </c>
      <c r="O88" s="11" t="s">
        <v>108</v>
      </c>
      <c r="P88" s="10" t="s">
        <v>204</v>
      </c>
      <c r="Q88" s="59">
        <f t="shared" si="4"/>
        <v>13717</v>
      </c>
      <c r="R88" s="11" t="s">
        <v>108</v>
      </c>
      <c r="S88" s="11" t="s">
        <v>730</v>
      </c>
      <c r="T88" s="10"/>
      <c r="U88" s="11"/>
      <c r="V88" s="10" t="e">
        <v>#N/A</v>
      </c>
      <c r="W88" s="10" t="e">
        <v>#N/A</v>
      </c>
      <c r="X88" s="11" t="s">
        <v>41</v>
      </c>
    </row>
    <row r="89" spans="1:24" x14ac:dyDescent="0.15">
      <c r="A89" s="11" t="s">
        <v>31</v>
      </c>
      <c r="B89" s="11" t="s">
        <v>30</v>
      </c>
      <c r="C89" s="11" t="s">
        <v>32</v>
      </c>
      <c r="D89" s="11" t="s">
        <v>95</v>
      </c>
      <c r="E89" s="5" t="str">
        <f t="shared" si="3"/>
        <v>2016-01-01</v>
      </c>
      <c r="F89" s="11" t="s">
        <v>69</v>
      </c>
      <c r="G89" s="10"/>
      <c r="H89" s="10"/>
      <c r="I89" s="11" t="s">
        <v>40</v>
      </c>
      <c r="J89" s="11">
        <v>6</v>
      </c>
      <c r="K89" s="11">
        <v>12</v>
      </c>
      <c r="L89" s="11" t="s">
        <v>210</v>
      </c>
      <c r="M89" s="85">
        <f>IF(ISBLANK('test set refactored'!S89),"",'test set refactored'!S89)</f>
        <v>131256</v>
      </c>
      <c r="N89" s="11" t="s">
        <v>165</v>
      </c>
      <c r="O89" s="11" t="s">
        <v>108</v>
      </c>
      <c r="P89" s="10" t="s">
        <v>204</v>
      </c>
      <c r="Q89" s="59">
        <f t="shared" si="4"/>
        <v>131256</v>
      </c>
      <c r="R89" s="11" t="s">
        <v>108</v>
      </c>
      <c r="S89" s="11" t="s">
        <v>730</v>
      </c>
      <c r="T89" s="10"/>
      <c r="U89" s="11"/>
      <c r="V89" s="10" t="e">
        <v>#N/A</v>
      </c>
      <c r="W89" s="10" t="e">
        <v>#N/A</v>
      </c>
      <c r="X89" s="11" t="s">
        <v>41</v>
      </c>
    </row>
    <row r="90" spans="1:24" x14ac:dyDescent="0.15">
      <c r="A90" s="11" t="s">
        <v>31</v>
      </c>
      <c r="B90" s="11" t="s">
        <v>30</v>
      </c>
      <c r="C90" s="11" t="s">
        <v>32</v>
      </c>
      <c r="D90" s="11" t="s">
        <v>71</v>
      </c>
      <c r="E90" s="5" t="str">
        <f t="shared" si="3"/>
        <v>2016-01-01</v>
      </c>
      <c r="F90" s="11" t="s">
        <v>69</v>
      </c>
      <c r="G90" s="10"/>
      <c r="H90" s="10"/>
      <c r="I90" s="11" t="s">
        <v>40</v>
      </c>
      <c r="J90" s="11">
        <v>6</v>
      </c>
      <c r="K90" s="11">
        <v>12</v>
      </c>
      <c r="L90" s="11" t="s">
        <v>205</v>
      </c>
      <c r="M90" s="85">
        <f>IF(ISBLANK('test set refactored'!S90),"",'test set refactored'!S90)</f>
        <v>365306</v>
      </c>
      <c r="N90" s="11" t="s">
        <v>165</v>
      </c>
      <c r="O90" s="11" t="s">
        <v>108</v>
      </c>
      <c r="P90" s="10" t="s">
        <v>204</v>
      </c>
      <c r="Q90" s="59">
        <f t="shared" si="4"/>
        <v>365306</v>
      </c>
      <c r="R90" s="11" t="s">
        <v>108</v>
      </c>
      <c r="S90" s="11" t="s">
        <v>730</v>
      </c>
      <c r="T90" s="10"/>
      <c r="U90" s="11"/>
      <c r="V90" s="10" t="e">
        <v>#N/A</v>
      </c>
      <c r="W90" s="10" t="e">
        <v>#N/A</v>
      </c>
      <c r="X90" s="11" t="s">
        <v>41</v>
      </c>
    </row>
    <row r="91" spans="1:24" x14ac:dyDescent="0.15">
      <c r="A91" s="11" t="s">
        <v>31</v>
      </c>
      <c r="B91" s="11" t="s">
        <v>30</v>
      </c>
      <c r="C91" s="11" t="s">
        <v>32</v>
      </c>
      <c r="D91" s="10"/>
      <c r="E91" s="5" t="str">
        <f t="shared" si="3"/>
        <v>2016-01-01</v>
      </c>
      <c r="F91" s="11" t="s">
        <v>69</v>
      </c>
      <c r="G91" s="10"/>
      <c r="H91" s="10"/>
      <c r="I91" s="11" t="s">
        <v>40</v>
      </c>
      <c r="J91" s="11">
        <v>6</v>
      </c>
      <c r="K91" s="11">
        <v>12</v>
      </c>
      <c r="L91" s="11" t="s">
        <v>216</v>
      </c>
      <c r="M91" s="85">
        <f>IF(ISBLANK('test set refactored'!S91),"",'test set refactored'!S91)</f>
        <v>8659</v>
      </c>
      <c r="N91" s="11" t="s">
        <v>165</v>
      </c>
      <c r="O91" s="11" t="s">
        <v>108</v>
      </c>
      <c r="P91" s="10" t="s">
        <v>204</v>
      </c>
      <c r="Q91" s="59">
        <f t="shared" si="4"/>
        <v>8659</v>
      </c>
      <c r="R91" s="11" t="s">
        <v>108</v>
      </c>
      <c r="S91" s="11" t="s">
        <v>730</v>
      </c>
      <c r="T91" s="10"/>
      <c r="U91" s="11"/>
      <c r="V91" s="10" t="e">
        <v>#N/A</v>
      </c>
      <c r="W91" s="10" t="e">
        <v>#N/A</v>
      </c>
      <c r="X91" s="11" t="s">
        <v>41</v>
      </c>
    </row>
    <row r="92" spans="1:24" x14ac:dyDescent="0.15">
      <c r="A92" s="11" t="s">
        <v>31</v>
      </c>
      <c r="B92" s="11" t="s">
        <v>30</v>
      </c>
      <c r="C92" s="11" t="s">
        <v>32</v>
      </c>
      <c r="D92" s="10"/>
      <c r="E92" s="5" t="str">
        <f t="shared" si="3"/>
        <v>2016-01-01</v>
      </c>
      <c r="F92" s="11" t="s">
        <v>69</v>
      </c>
      <c r="G92" s="10"/>
      <c r="H92" s="10"/>
      <c r="I92" s="11" t="s">
        <v>40</v>
      </c>
      <c r="J92" s="11">
        <v>6</v>
      </c>
      <c r="K92" s="11">
        <v>12</v>
      </c>
      <c r="L92" s="11" t="s">
        <v>211</v>
      </c>
      <c r="M92" s="85">
        <f>IF(ISBLANK('test set refactored'!S92),"",'test set refactored'!S92)</f>
        <v>0</v>
      </c>
      <c r="N92" s="11" t="s">
        <v>165</v>
      </c>
      <c r="O92" s="11" t="s">
        <v>108</v>
      </c>
      <c r="P92" s="10" t="s">
        <v>204</v>
      </c>
      <c r="Q92" s="59">
        <f t="shared" si="4"/>
        <v>0</v>
      </c>
      <c r="R92" s="11" t="s">
        <v>108</v>
      </c>
      <c r="S92" s="11" t="s">
        <v>730</v>
      </c>
      <c r="T92" s="10"/>
      <c r="U92" s="11"/>
      <c r="V92" s="10" t="e">
        <v>#N/A</v>
      </c>
      <c r="W92" s="10" t="e">
        <v>#N/A</v>
      </c>
      <c r="X92" s="11" t="s">
        <v>41</v>
      </c>
    </row>
    <row r="93" spans="1:24" x14ac:dyDescent="0.15">
      <c r="A93" s="11" t="s">
        <v>31</v>
      </c>
      <c r="B93" s="11" t="s">
        <v>30</v>
      </c>
      <c r="C93" s="11" t="s">
        <v>32</v>
      </c>
      <c r="D93" s="10"/>
      <c r="E93" s="5" t="str">
        <f t="shared" si="3"/>
        <v>2016-01-01</v>
      </c>
      <c r="F93" s="11" t="s">
        <v>69</v>
      </c>
      <c r="G93" s="10"/>
      <c r="H93" s="10"/>
      <c r="I93" s="11" t="s">
        <v>40</v>
      </c>
      <c r="J93" s="11">
        <v>6</v>
      </c>
      <c r="K93" s="11">
        <v>12</v>
      </c>
      <c r="L93" s="11" t="s">
        <v>213</v>
      </c>
      <c r="M93" s="85">
        <f>IF(ISBLANK('test set refactored'!S93),"",'test set refactored'!S93)</f>
        <v>139631</v>
      </c>
      <c r="N93" s="11" t="s">
        <v>165</v>
      </c>
      <c r="O93" s="11" t="s">
        <v>108</v>
      </c>
      <c r="P93" s="10" t="s">
        <v>204</v>
      </c>
      <c r="Q93" s="59">
        <f t="shared" si="4"/>
        <v>139631</v>
      </c>
      <c r="R93" s="11" t="s">
        <v>108</v>
      </c>
      <c r="S93" s="11" t="s">
        <v>730</v>
      </c>
      <c r="T93" s="10"/>
      <c r="U93" s="11"/>
      <c r="V93" s="10" t="e">
        <v>#N/A</v>
      </c>
      <c r="W93" s="10" t="e">
        <v>#N/A</v>
      </c>
      <c r="X93" s="11" t="s">
        <v>41</v>
      </c>
    </row>
    <row r="94" spans="1:24" x14ac:dyDescent="0.15">
      <c r="A94" s="11" t="s">
        <v>31</v>
      </c>
      <c r="B94" s="11" t="s">
        <v>30</v>
      </c>
      <c r="C94" s="11" t="s">
        <v>32</v>
      </c>
      <c r="D94" s="10"/>
      <c r="E94" s="5" t="str">
        <f t="shared" si="3"/>
        <v>2016-01-01</v>
      </c>
      <c r="F94" s="11" t="s">
        <v>69</v>
      </c>
      <c r="G94" s="10"/>
      <c r="H94" s="10"/>
      <c r="I94" s="11" t="s">
        <v>40</v>
      </c>
      <c r="J94" s="11">
        <v>6</v>
      </c>
      <c r="K94" s="11">
        <v>12</v>
      </c>
      <c r="L94" s="11" t="s">
        <v>215</v>
      </c>
      <c r="M94" s="85">
        <f>IF(ISBLANK('test set refactored'!S94),"",'test set refactored'!S94)</f>
        <v>37638</v>
      </c>
      <c r="N94" s="11" t="s">
        <v>165</v>
      </c>
      <c r="O94" s="11" t="s">
        <v>108</v>
      </c>
      <c r="P94" s="10" t="s">
        <v>204</v>
      </c>
      <c r="Q94" s="59">
        <f t="shared" si="4"/>
        <v>37638</v>
      </c>
      <c r="R94" s="11" t="s">
        <v>108</v>
      </c>
      <c r="S94" s="11" t="s">
        <v>730</v>
      </c>
      <c r="T94" s="10"/>
      <c r="U94" s="11"/>
      <c r="V94" s="10" t="e">
        <v>#N/A</v>
      </c>
      <c r="W94" s="10" t="e">
        <v>#N/A</v>
      </c>
      <c r="X94" s="11" t="s">
        <v>41</v>
      </c>
    </row>
    <row r="95" spans="1:24" x14ac:dyDescent="0.15">
      <c r="A95" s="11" t="s">
        <v>31</v>
      </c>
      <c r="B95" s="11" t="s">
        <v>30</v>
      </c>
      <c r="C95" s="11" t="s">
        <v>32</v>
      </c>
      <c r="D95" s="10"/>
      <c r="E95" s="5" t="str">
        <f t="shared" si="3"/>
        <v>2016-01-01</v>
      </c>
      <c r="F95" s="11" t="s">
        <v>69</v>
      </c>
      <c r="G95" s="10"/>
      <c r="H95" s="10"/>
      <c r="I95" s="11" t="s">
        <v>40</v>
      </c>
      <c r="J95" s="11">
        <v>6</v>
      </c>
      <c r="K95" s="11">
        <v>12</v>
      </c>
      <c r="L95" s="11" t="s">
        <v>217</v>
      </c>
      <c r="M95" s="85">
        <f>IF(ISBLANK('test set refactored'!S95),"",'test set refactored'!S95)</f>
        <v>20242</v>
      </c>
      <c r="N95" s="11" t="s">
        <v>165</v>
      </c>
      <c r="O95" s="11" t="s">
        <v>108</v>
      </c>
      <c r="P95" s="10" t="s">
        <v>204</v>
      </c>
      <c r="Q95" s="59">
        <f t="shared" si="4"/>
        <v>20242</v>
      </c>
      <c r="R95" s="11" t="s">
        <v>108</v>
      </c>
      <c r="S95" s="11" t="s">
        <v>730</v>
      </c>
      <c r="T95" s="10"/>
      <c r="U95" s="11"/>
      <c r="V95" s="10" t="e">
        <v>#N/A</v>
      </c>
      <c r="W95" s="10" t="e">
        <v>#N/A</v>
      </c>
      <c r="X95" s="11" t="s">
        <v>41</v>
      </c>
    </row>
    <row r="96" spans="1:24" x14ac:dyDescent="0.15">
      <c r="A96" s="11" t="s">
        <v>31</v>
      </c>
      <c r="B96" s="11" t="s">
        <v>30</v>
      </c>
      <c r="C96" s="11" t="s">
        <v>32</v>
      </c>
      <c r="D96" s="10"/>
      <c r="E96" s="5" t="str">
        <f t="shared" si="3"/>
        <v>2016-01-01</v>
      </c>
      <c r="F96" s="11" t="s">
        <v>69</v>
      </c>
      <c r="G96" s="10"/>
      <c r="H96" s="10"/>
      <c r="I96" s="11" t="s">
        <v>40</v>
      </c>
      <c r="J96" s="11">
        <v>6</v>
      </c>
      <c r="K96" s="11">
        <v>12</v>
      </c>
      <c r="L96" s="11" t="s">
        <v>214</v>
      </c>
      <c r="M96" s="85">
        <f>IF(ISBLANK('test set refactored'!S96),"",'test set refactored'!S96)</f>
        <v>47853</v>
      </c>
      <c r="N96" s="11" t="s">
        <v>165</v>
      </c>
      <c r="O96" s="11" t="s">
        <v>108</v>
      </c>
      <c r="P96" s="10" t="s">
        <v>204</v>
      </c>
      <c r="Q96" s="59">
        <f t="shared" si="4"/>
        <v>47853</v>
      </c>
      <c r="R96" s="11" t="s">
        <v>108</v>
      </c>
      <c r="S96" s="11" t="s">
        <v>730</v>
      </c>
      <c r="T96" s="10"/>
      <c r="U96" s="11"/>
      <c r="V96" s="10" t="e">
        <v>#N/A</v>
      </c>
      <c r="W96" s="10" t="e">
        <v>#N/A</v>
      </c>
      <c r="X96" s="11" t="s">
        <v>41</v>
      </c>
    </row>
    <row r="97" spans="1:24" x14ac:dyDescent="0.15">
      <c r="A97" s="11" t="s">
        <v>31</v>
      </c>
      <c r="B97" s="11" t="s">
        <v>30</v>
      </c>
      <c r="C97" s="11" t="s">
        <v>32</v>
      </c>
      <c r="D97" s="10"/>
      <c r="E97" s="5" t="str">
        <f t="shared" si="3"/>
        <v>2016-01-01</v>
      </c>
      <c r="F97" s="11" t="s">
        <v>69</v>
      </c>
      <c r="G97" s="10"/>
      <c r="H97" s="10"/>
      <c r="I97" s="11" t="s">
        <v>40</v>
      </c>
      <c r="J97" s="11">
        <v>6</v>
      </c>
      <c r="K97" s="11">
        <v>12</v>
      </c>
      <c r="L97" s="11" t="s">
        <v>212</v>
      </c>
      <c r="M97" s="85">
        <f>IF(ISBLANK('test set refactored'!S97),"",'test set refactored'!S97)</f>
        <v>111283</v>
      </c>
      <c r="N97" s="11" t="s">
        <v>165</v>
      </c>
      <c r="O97" s="11" t="s">
        <v>108</v>
      </c>
      <c r="P97" s="10" t="s">
        <v>204</v>
      </c>
      <c r="Q97" s="59">
        <f t="shared" si="4"/>
        <v>111283</v>
      </c>
      <c r="R97" s="11" t="s">
        <v>108</v>
      </c>
      <c r="S97" s="11" t="s">
        <v>730</v>
      </c>
      <c r="T97" s="10"/>
      <c r="U97" s="11"/>
      <c r="V97" s="10" t="e">
        <v>#N/A</v>
      </c>
      <c r="W97" s="10" t="e">
        <v>#N/A</v>
      </c>
      <c r="X97" s="11" t="s">
        <v>41</v>
      </c>
    </row>
    <row r="98" spans="1:24" x14ac:dyDescent="0.15">
      <c r="A98" s="11" t="s">
        <v>31</v>
      </c>
      <c r="B98" s="11" t="s">
        <v>30</v>
      </c>
      <c r="C98" s="11" t="s">
        <v>32</v>
      </c>
      <c r="D98" s="10"/>
      <c r="E98" s="5" t="str">
        <f t="shared" si="3"/>
        <v>2016-01-01</v>
      </c>
      <c r="F98" s="11" t="s">
        <v>69</v>
      </c>
      <c r="G98" s="10"/>
      <c r="H98" s="10"/>
      <c r="I98" s="11" t="s">
        <v>40</v>
      </c>
      <c r="J98" s="11">
        <v>6</v>
      </c>
      <c r="K98" s="11">
        <v>12</v>
      </c>
      <c r="L98" s="11" t="s">
        <v>218</v>
      </c>
      <c r="M98" s="85">
        <f>IF(ISBLANK('test set refactored'!S98),"",'test set refactored'!S98)</f>
        <v>410000</v>
      </c>
      <c r="N98" s="10"/>
      <c r="O98" s="11" t="s">
        <v>108</v>
      </c>
      <c r="P98" s="10" t="s">
        <v>204</v>
      </c>
      <c r="Q98" s="59">
        <f t="shared" si="4"/>
        <v>410000</v>
      </c>
      <c r="R98" s="11" t="s">
        <v>108</v>
      </c>
      <c r="S98" s="11" t="s">
        <v>730</v>
      </c>
      <c r="T98" s="10"/>
      <c r="U98" s="11"/>
      <c r="V98" s="10" t="e">
        <v>#N/A</v>
      </c>
      <c r="W98" s="10" t="e">
        <v>#N/A</v>
      </c>
      <c r="X98" s="11" t="s">
        <v>41</v>
      </c>
    </row>
    <row r="99" spans="1:24" x14ac:dyDescent="0.15">
      <c r="A99" s="11" t="s">
        <v>31</v>
      </c>
      <c r="B99" s="11" t="s">
        <v>30</v>
      </c>
      <c r="C99" s="11" t="s">
        <v>32</v>
      </c>
      <c r="D99" s="10"/>
      <c r="E99" s="5" t="str">
        <f t="shared" si="3"/>
        <v>2016-01-01</v>
      </c>
      <c r="F99" s="11" t="s">
        <v>69</v>
      </c>
      <c r="G99" s="10"/>
      <c r="H99" s="10"/>
      <c r="I99" s="11" t="s">
        <v>40</v>
      </c>
      <c r="J99" s="11">
        <v>2</v>
      </c>
      <c r="K99" s="11">
        <v>10</v>
      </c>
      <c r="L99" s="11" t="s">
        <v>134</v>
      </c>
      <c r="M99" s="85">
        <f>IF(ISBLANK('test set refactored'!S99),"",'test set refactored'!S99)</f>
        <v>1602</v>
      </c>
      <c r="N99" s="10"/>
      <c r="O99" s="11" t="s">
        <v>73</v>
      </c>
      <c r="P99" s="10" t="s">
        <v>133</v>
      </c>
      <c r="Q99" s="59">
        <v>1376</v>
      </c>
      <c r="R99" s="6" t="s">
        <v>784</v>
      </c>
      <c r="S99" s="11" t="s">
        <v>730</v>
      </c>
      <c r="T99" s="10"/>
      <c r="U99" s="11"/>
      <c r="V99" s="10" t="e">
        <v>#N/A</v>
      </c>
      <c r="W99" s="10" t="e">
        <v>#N/A</v>
      </c>
      <c r="X99" s="11" t="s">
        <v>41</v>
      </c>
    </row>
    <row r="100" spans="1:24" x14ac:dyDescent="0.15">
      <c r="A100" s="11" t="s">
        <v>31</v>
      </c>
      <c r="B100" s="11" t="s">
        <v>30</v>
      </c>
      <c r="C100" s="11" t="s">
        <v>32</v>
      </c>
      <c r="D100" s="10"/>
      <c r="E100" s="5" t="str">
        <f t="shared" si="3"/>
        <v>2016-01-01</v>
      </c>
      <c r="F100" s="11" t="s">
        <v>69</v>
      </c>
      <c r="G100" s="10"/>
      <c r="H100" s="10"/>
      <c r="I100" s="11" t="s">
        <v>40</v>
      </c>
      <c r="J100" s="11">
        <v>2</v>
      </c>
      <c r="K100" s="11">
        <v>10</v>
      </c>
      <c r="L100" s="11" t="s">
        <v>128</v>
      </c>
      <c r="M100" s="85">
        <f>IF(ISBLANK('test set refactored'!S100),"",'test set refactored'!S100)</f>
        <v>1376</v>
      </c>
      <c r="N100" s="10"/>
      <c r="O100" s="11" t="s">
        <v>73</v>
      </c>
      <c r="P100" s="10" t="s">
        <v>127</v>
      </c>
      <c r="Q100" s="59">
        <v>342</v>
      </c>
      <c r="R100" s="6" t="s">
        <v>784</v>
      </c>
      <c r="S100" s="11" t="s">
        <v>730</v>
      </c>
      <c r="T100" s="10"/>
      <c r="U100" s="11"/>
      <c r="V100" s="10" t="e">
        <v>#N/A</v>
      </c>
      <c r="W100" s="10" t="e">
        <v>#N/A</v>
      </c>
      <c r="X100" s="11" t="s">
        <v>41</v>
      </c>
    </row>
    <row r="101" spans="1:24" x14ac:dyDescent="0.15">
      <c r="A101" s="11" t="s">
        <v>31</v>
      </c>
      <c r="B101" s="11" t="s">
        <v>30</v>
      </c>
      <c r="C101" s="11" t="s">
        <v>32</v>
      </c>
      <c r="D101" s="10"/>
      <c r="E101" s="5" t="str">
        <f t="shared" si="3"/>
        <v>2016-01-01</v>
      </c>
      <c r="F101" s="11" t="s">
        <v>69</v>
      </c>
      <c r="G101" s="10"/>
      <c r="H101" s="10"/>
      <c r="I101" s="11" t="s">
        <v>40</v>
      </c>
      <c r="J101" s="11">
        <v>2</v>
      </c>
      <c r="K101" s="11">
        <v>10</v>
      </c>
      <c r="L101" s="11" t="s">
        <v>132</v>
      </c>
      <c r="M101" s="85">
        <f>IF(ISBLANK('test set refactored'!S101),"",'test set refactored'!S101)</f>
        <v>342</v>
      </c>
      <c r="N101" s="10"/>
      <c r="O101" s="11" t="s">
        <v>73</v>
      </c>
      <c r="P101" s="10" t="s">
        <v>131</v>
      </c>
      <c r="Q101" s="59">
        <v>1405</v>
      </c>
      <c r="R101" s="6" t="s">
        <v>784</v>
      </c>
      <c r="S101" s="11" t="s">
        <v>730</v>
      </c>
      <c r="T101" s="10"/>
      <c r="U101" s="11"/>
      <c r="V101" s="10" t="e">
        <v>#N/A</v>
      </c>
      <c r="W101" s="10" t="e">
        <v>#N/A</v>
      </c>
      <c r="X101" s="11" t="s">
        <v>41</v>
      </c>
    </row>
    <row r="102" spans="1:24" x14ac:dyDescent="0.15">
      <c r="A102" s="11" t="s">
        <v>31</v>
      </c>
      <c r="B102" s="11" t="s">
        <v>30</v>
      </c>
      <c r="C102" s="11" t="s">
        <v>32</v>
      </c>
      <c r="D102" s="10"/>
      <c r="E102" s="5" t="str">
        <f t="shared" si="3"/>
        <v>2016-01-01</v>
      </c>
      <c r="F102" s="11" t="s">
        <v>69</v>
      </c>
      <c r="G102" s="10"/>
      <c r="H102" s="10"/>
      <c r="I102" s="11" t="s">
        <v>40</v>
      </c>
      <c r="J102" s="11">
        <v>2</v>
      </c>
      <c r="K102" s="11">
        <v>10</v>
      </c>
      <c r="L102" s="11" t="s">
        <v>126</v>
      </c>
      <c r="M102" s="85">
        <f>IF(ISBLANK('test set refactored'!S102),"",'test set refactored'!S102)</f>
        <v>1405</v>
      </c>
      <c r="N102" s="10"/>
      <c r="O102" s="11" t="s">
        <v>73</v>
      </c>
      <c r="P102" s="10" t="s">
        <v>125</v>
      </c>
      <c r="Q102" s="59">
        <v>11236</v>
      </c>
      <c r="R102" s="6" t="s">
        <v>784</v>
      </c>
      <c r="S102" s="11" t="s">
        <v>730</v>
      </c>
      <c r="T102" s="10"/>
      <c r="U102" s="11"/>
      <c r="V102" s="10" t="e">
        <v>#N/A</v>
      </c>
      <c r="W102" s="10" t="e">
        <v>#N/A</v>
      </c>
      <c r="X102" s="11" t="s">
        <v>41</v>
      </c>
    </row>
    <row r="103" spans="1:24" x14ac:dyDescent="0.15">
      <c r="A103" s="11" t="s">
        <v>31</v>
      </c>
      <c r="B103" s="11" t="s">
        <v>30</v>
      </c>
      <c r="C103" s="11" t="s">
        <v>32</v>
      </c>
      <c r="D103" s="10"/>
      <c r="E103" s="5" t="str">
        <f t="shared" si="3"/>
        <v>2016-01-01</v>
      </c>
      <c r="F103" s="11" t="s">
        <v>69</v>
      </c>
      <c r="G103" s="10"/>
      <c r="H103" s="10"/>
      <c r="I103" s="11" t="s">
        <v>40</v>
      </c>
      <c r="J103" s="11">
        <v>2</v>
      </c>
      <c r="K103" s="11">
        <v>10</v>
      </c>
      <c r="L103" s="11" t="s">
        <v>130</v>
      </c>
      <c r="M103" s="85">
        <f>IF(ISBLANK('test set refactored'!S103),"",'test set refactored'!S103)</f>
        <v>11236</v>
      </c>
      <c r="N103" s="10"/>
      <c r="O103" s="11" t="s">
        <v>73</v>
      </c>
      <c r="P103" s="10" t="s">
        <v>129</v>
      </c>
      <c r="Q103" s="59">
        <v>5886</v>
      </c>
      <c r="R103" s="6" t="s">
        <v>784</v>
      </c>
      <c r="S103" s="11" t="s">
        <v>730</v>
      </c>
      <c r="T103" s="10"/>
      <c r="U103" s="11"/>
      <c r="V103" s="10" t="e">
        <v>#N/A</v>
      </c>
      <c r="W103" s="10" t="e">
        <v>#N/A</v>
      </c>
      <c r="X103" s="11" t="s">
        <v>41</v>
      </c>
    </row>
    <row r="104" spans="1:24" x14ac:dyDescent="0.15">
      <c r="A104" s="11" t="s">
        <v>31</v>
      </c>
      <c r="B104" s="11" t="s">
        <v>30</v>
      </c>
      <c r="C104" s="11" t="s">
        <v>32</v>
      </c>
      <c r="D104" s="10"/>
      <c r="E104" s="5" t="str">
        <f t="shared" si="3"/>
        <v>2016-01-01</v>
      </c>
      <c r="F104" s="11" t="s">
        <v>69</v>
      </c>
      <c r="G104" s="10"/>
      <c r="H104" s="10"/>
      <c r="I104" s="11" t="s">
        <v>40</v>
      </c>
      <c r="J104" s="11">
        <v>2</v>
      </c>
      <c r="K104" s="11">
        <v>10</v>
      </c>
      <c r="L104" s="11" t="s">
        <v>122</v>
      </c>
      <c r="M104" s="85">
        <f>IF(ISBLANK('test set refactored'!S104),"",'test set refactored'!S104)</f>
        <v>5886</v>
      </c>
      <c r="N104" s="10"/>
      <c r="O104" s="11" t="s">
        <v>73</v>
      </c>
      <c r="P104" s="10" t="s">
        <v>121</v>
      </c>
      <c r="Q104" s="59">
        <v>1602</v>
      </c>
      <c r="R104" s="6" t="s">
        <v>784</v>
      </c>
      <c r="S104" s="11" t="s">
        <v>730</v>
      </c>
      <c r="T104" s="10"/>
      <c r="U104" s="11"/>
      <c r="V104" s="10" t="e">
        <v>#N/A</v>
      </c>
      <c r="W104" s="10" t="e">
        <v>#N/A</v>
      </c>
      <c r="X104" s="11" t="s">
        <v>41</v>
      </c>
    </row>
    <row r="105" spans="1:24" x14ac:dyDescent="0.15">
      <c r="A105" s="11" t="s">
        <v>31</v>
      </c>
      <c r="B105" s="11" t="s">
        <v>30</v>
      </c>
      <c r="C105" s="11" t="s">
        <v>32</v>
      </c>
      <c r="D105" s="11" t="s">
        <v>76</v>
      </c>
      <c r="E105" s="5" t="str">
        <f t="shared" si="3"/>
        <v>2016-01-01</v>
      </c>
      <c r="F105" s="11" t="s">
        <v>69</v>
      </c>
      <c r="G105" s="10"/>
      <c r="H105" s="10"/>
      <c r="I105" s="11" t="s">
        <v>40</v>
      </c>
      <c r="J105" s="11">
        <v>7</v>
      </c>
      <c r="K105" s="11">
        <v>13</v>
      </c>
      <c r="L105" s="11" t="s">
        <v>243</v>
      </c>
      <c r="M105" s="85">
        <f>IF(ISBLANK('test set refactored'!S105),"",'test set refactored'!S105)</f>
        <v>1021132</v>
      </c>
      <c r="N105" s="10"/>
      <c r="O105" s="11" t="s">
        <v>222</v>
      </c>
      <c r="P105" s="10" t="s">
        <v>229</v>
      </c>
      <c r="Q105" s="68">
        <f t="shared" ref="Q105:Q134" si="5">M105/1000</f>
        <v>1021.1319999999999</v>
      </c>
      <c r="R105" s="11" t="s">
        <v>782</v>
      </c>
      <c r="S105" s="11" t="s">
        <v>730</v>
      </c>
      <c r="T105" s="10"/>
      <c r="U105" s="11"/>
      <c r="V105" s="10" t="e">
        <v>#N/A</v>
      </c>
      <c r="W105" s="10" t="e">
        <v>#N/A</v>
      </c>
      <c r="X105" s="11" t="s">
        <v>41</v>
      </c>
    </row>
    <row r="106" spans="1:24" x14ac:dyDescent="0.15">
      <c r="A106" s="11" t="s">
        <v>31</v>
      </c>
      <c r="B106" s="11" t="s">
        <v>30</v>
      </c>
      <c r="C106" s="11" t="s">
        <v>32</v>
      </c>
      <c r="D106" s="11" t="s">
        <v>78</v>
      </c>
      <c r="E106" s="5" t="str">
        <f t="shared" si="3"/>
        <v>2016-01-01</v>
      </c>
      <c r="F106" s="11" t="s">
        <v>69</v>
      </c>
      <c r="G106" s="10"/>
      <c r="H106" s="10"/>
      <c r="I106" s="11" t="s">
        <v>40</v>
      </c>
      <c r="J106" s="11">
        <v>7</v>
      </c>
      <c r="K106" s="11">
        <v>13</v>
      </c>
      <c r="L106" s="11" t="s">
        <v>244</v>
      </c>
      <c r="M106" s="85">
        <f>IF(ISBLANK('test set refactored'!S106),"",'test set refactored'!S106)</f>
        <v>760582</v>
      </c>
      <c r="N106" s="10"/>
      <c r="O106" s="11" t="s">
        <v>222</v>
      </c>
      <c r="P106" s="10" t="s">
        <v>229</v>
      </c>
      <c r="Q106" s="68">
        <f t="shared" si="5"/>
        <v>760.58199999999999</v>
      </c>
      <c r="R106" s="11" t="s">
        <v>782</v>
      </c>
      <c r="S106" s="11" t="s">
        <v>730</v>
      </c>
      <c r="T106" s="10"/>
      <c r="U106" s="11"/>
      <c r="V106" s="10" t="e">
        <v>#N/A</v>
      </c>
      <c r="W106" s="10" t="e">
        <v>#N/A</v>
      </c>
      <c r="X106" s="11" t="s">
        <v>41</v>
      </c>
    </row>
    <row r="107" spans="1:24" x14ac:dyDescent="0.15">
      <c r="A107" s="11" t="s">
        <v>31</v>
      </c>
      <c r="B107" s="11" t="s">
        <v>30</v>
      </c>
      <c r="C107" s="11" t="s">
        <v>32</v>
      </c>
      <c r="D107" s="11" t="s">
        <v>80</v>
      </c>
      <c r="E107" s="5" t="str">
        <f t="shared" si="3"/>
        <v>2016-01-01</v>
      </c>
      <c r="F107" s="11" t="s">
        <v>69</v>
      </c>
      <c r="G107" s="10"/>
      <c r="H107" s="10"/>
      <c r="I107" s="11" t="s">
        <v>40</v>
      </c>
      <c r="J107" s="11">
        <v>7</v>
      </c>
      <c r="K107" s="11">
        <v>13</v>
      </c>
      <c r="L107" s="11" t="s">
        <v>245</v>
      </c>
      <c r="M107" s="85">
        <f>IF(ISBLANK('test set refactored'!S107),"",'test set refactored'!S107)</f>
        <v>115667</v>
      </c>
      <c r="N107" s="10"/>
      <c r="O107" s="11" t="s">
        <v>222</v>
      </c>
      <c r="P107" s="10" t="s">
        <v>229</v>
      </c>
      <c r="Q107" s="68">
        <f t="shared" si="5"/>
        <v>115.667</v>
      </c>
      <c r="R107" s="11" t="s">
        <v>782</v>
      </c>
      <c r="S107" s="11" t="s">
        <v>730</v>
      </c>
      <c r="T107" s="10"/>
      <c r="U107" s="11"/>
      <c r="V107" s="10" t="e">
        <v>#N/A</v>
      </c>
      <c r="W107" s="10" t="e">
        <v>#N/A</v>
      </c>
      <c r="X107" s="11" t="s">
        <v>41</v>
      </c>
    </row>
    <row r="108" spans="1:24" x14ac:dyDescent="0.15">
      <c r="A108" s="11" t="s">
        <v>31</v>
      </c>
      <c r="B108" s="11" t="s">
        <v>30</v>
      </c>
      <c r="C108" s="11" t="s">
        <v>32</v>
      </c>
      <c r="D108" s="11" t="s">
        <v>95</v>
      </c>
      <c r="E108" s="5" t="str">
        <f t="shared" si="3"/>
        <v>2016-01-01</v>
      </c>
      <c r="F108" s="11" t="s">
        <v>69</v>
      </c>
      <c r="G108" s="10"/>
      <c r="H108" s="10"/>
      <c r="I108" s="11" t="s">
        <v>40</v>
      </c>
      <c r="J108" s="11">
        <v>7</v>
      </c>
      <c r="K108" s="11">
        <v>13</v>
      </c>
      <c r="L108" s="11" t="s">
        <v>246</v>
      </c>
      <c r="M108" s="85">
        <f>IF(ISBLANK('test set refactored'!S108),"",'test set refactored'!S108)</f>
        <v>2860006</v>
      </c>
      <c r="N108" s="10"/>
      <c r="O108" s="11" t="s">
        <v>222</v>
      </c>
      <c r="P108" s="10" t="s">
        <v>229</v>
      </c>
      <c r="Q108" s="68">
        <f t="shared" si="5"/>
        <v>2860.0059999999999</v>
      </c>
      <c r="R108" s="11" t="s">
        <v>782</v>
      </c>
      <c r="S108" s="11" t="s">
        <v>730</v>
      </c>
      <c r="T108" s="10"/>
      <c r="U108" s="11"/>
      <c r="V108" s="10" t="e">
        <v>#N/A</v>
      </c>
      <c r="W108" s="10" t="e">
        <v>#N/A</v>
      </c>
      <c r="X108" s="11" t="s">
        <v>41</v>
      </c>
    </row>
    <row r="109" spans="1:24" x14ac:dyDescent="0.15">
      <c r="A109" s="11" t="s">
        <v>31</v>
      </c>
      <c r="B109" s="11" t="s">
        <v>30</v>
      </c>
      <c r="C109" s="11" t="s">
        <v>32</v>
      </c>
      <c r="D109" s="11" t="s">
        <v>71</v>
      </c>
      <c r="E109" s="5" t="str">
        <f t="shared" si="3"/>
        <v>2016-01-01</v>
      </c>
      <c r="F109" s="11" t="s">
        <v>69</v>
      </c>
      <c r="G109" s="10"/>
      <c r="H109" s="10"/>
      <c r="I109" s="11" t="s">
        <v>40</v>
      </c>
      <c r="J109" s="11">
        <v>7</v>
      </c>
      <c r="K109" s="11">
        <v>13</v>
      </c>
      <c r="L109" s="11" t="s">
        <v>230</v>
      </c>
      <c r="M109" s="85">
        <f>IF(ISBLANK('test set refactored'!S109),"",'test set refactored'!S109)</f>
        <v>4757387</v>
      </c>
      <c r="N109" s="10"/>
      <c r="O109" s="11" t="s">
        <v>222</v>
      </c>
      <c r="P109" s="10" t="s">
        <v>229</v>
      </c>
      <c r="Q109" s="68">
        <f t="shared" si="5"/>
        <v>4757.3869999999997</v>
      </c>
      <c r="R109" s="11" t="s">
        <v>782</v>
      </c>
      <c r="S109" s="11" t="s">
        <v>730</v>
      </c>
      <c r="T109" s="10"/>
      <c r="U109" s="11"/>
      <c r="V109" s="10" t="e">
        <v>#N/A</v>
      </c>
      <c r="W109" s="10" t="e">
        <v>#N/A</v>
      </c>
      <c r="X109" s="11" t="s">
        <v>41</v>
      </c>
    </row>
    <row r="110" spans="1:24" x14ac:dyDescent="0.15">
      <c r="A110" s="11" t="s">
        <v>31</v>
      </c>
      <c r="B110" s="11" t="s">
        <v>30</v>
      </c>
      <c r="C110" s="11" t="s">
        <v>32</v>
      </c>
      <c r="D110" s="11"/>
      <c r="E110" s="5" t="str">
        <f t="shared" si="3"/>
        <v>2016-01-01</v>
      </c>
      <c r="F110" s="11" t="s">
        <v>69</v>
      </c>
      <c r="G110" s="10"/>
      <c r="H110" s="10"/>
      <c r="I110" s="11" t="s">
        <v>40</v>
      </c>
      <c r="J110" s="11">
        <v>7</v>
      </c>
      <c r="K110" s="11">
        <v>13</v>
      </c>
      <c r="L110" s="11" t="s">
        <v>236</v>
      </c>
      <c r="M110" s="85">
        <f>IF(ISBLANK('test set refactored'!S110),"",'test set refactored'!S110)</f>
        <v>45663</v>
      </c>
      <c r="N110" s="10"/>
      <c r="O110" s="11" t="s">
        <v>222</v>
      </c>
      <c r="P110" s="10" t="s">
        <v>229</v>
      </c>
      <c r="Q110" s="68">
        <f t="shared" si="5"/>
        <v>45.662999999999997</v>
      </c>
      <c r="R110" s="11" t="s">
        <v>782</v>
      </c>
      <c r="S110" s="11" t="s">
        <v>730</v>
      </c>
      <c r="T110" s="10"/>
      <c r="U110" s="11"/>
      <c r="V110" s="10" t="e">
        <v>#N/A</v>
      </c>
      <c r="W110" s="10" t="e">
        <v>#N/A</v>
      </c>
      <c r="X110" s="11" t="s">
        <v>41</v>
      </c>
    </row>
    <row r="111" spans="1:24" x14ac:dyDescent="0.15">
      <c r="A111" s="11" t="s">
        <v>31</v>
      </c>
      <c r="B111" s="11" t="s">
        <v>30</v>
      </c>
      <c r="C111" s="11" t="s">
        <v>32</v>
      </c>
      <c r="D111" s="11"/>
      <c r="E111" s="5" t="str">
        <f t="shared" si="3"/>
        <v>2016-01-01</v>
      </c>
      <c r="F111" s="11" t="s">
        <v>69</v>
      </c>
      <c r="G111" s="10"/>
      <c r="H111" s="10"/>
      <c r="I111" s="11" t="s">
        <v>40</v>
      </c>
      <c r="J111" s="11">
        <v>7</v>
      </c>
      <c r="K111" s="11">
        <v>13</v>
      </c>
      <c r="L111" s="11" t="s">
        <v>232</v>
      </c>
      <c r="M111" s="85">
        <f>IF(ISBLANK('test set refactored'!S111),"",'test set refactored'!S111)</f>
        <v>4698116</v>
      </c>
      <c r="N111" s="10"/>
      <c r="O111" s="11" t="s">
        <v>222</v>
      </c>
      <c r="P111" s="10" t="s">
        <v>229</v>
      </c>
      <c r="Q111" s="68">
        <f t="shared" si="5"/>
        <v>4698.116</v>
      </c>
      <c r="R111" s="11" t="s">
        <v>782</v>
      </c>
      <c r="S111" s="11" t="s">
        <v>730</v>
      </c>
      <c r="T111" s="10"/>
      <c r="U111" s="11"/>
      <c r="V111" s="10" t="e">
        <v>#N/A</v>
      </c>
      <c r="W111" s="10" t="e">
        <v>#N/A</v>
      </c>
      <c r="X111" s="11" t="s">
        <v>41</v>
      </c>
    </row>
    <row r="112" spans="1:24" x14ac:dyDescent="0.15">
      <c r="A112" s="11" t="s">
        <v>31</v>
      </c>
      <c r="B112" s="11" t="s">
        <v>30</v>
      </c>
      <c r="C112" s="11" t="s">
        <v>32</v>
      </c>
      <c r="D112" s="11"/>
      <c r="E112" s="5" t="str">
        <f t="shared" si="3"/>
        <v>2016-01-01</v>
      </c>
      <c r="F112" s="11" t="s">
        <v>69</v>
      </c>
      <c r="G112" s="10"/>
      <c r="H112" s="10"/>
      <c r="I112" s="11" t="s">
        <v>40</v>
      </c>
      <c r="J112" s="11">
        <v>7</v>
      </c>
      <c r="K112" s="11">
        <v>13</v>
      </c>
      <c r="L112" s="11" t="s">
        <v>242</v>
      </c>
      <c r="M112" s="85">
        <f>IF(ISBLANK('test set refactored'!S112),"",'test set refactored'!S112)</f>
        <v>12672</v>
      </c>
      <c r="N112" s="10"/>
      <c r="O112" s="11" t="s">
        <v>222</v>
      </c>
      <c r="P112" s="10" t="s">
        <v>229</v>
      </c>
      <c r="Q112" s="68">
        <f t="shared" si="5"/>
        <v>12.672000000000001</v>
      </c>
      <c r="R112" s="11" t="s">
        <v>782</v>
      </c>
      <c r="S112" s="11" t="s">
        <v>730</v>
      </c>
      <c r="T112" s="10"/>
      <c r="U112" s="11"/>
      <c r="V112" s="10" t="e">
        <v>#N/A</v>
      </c>
      <c r="W112" s="10" t="e">
        <v>#N/A</v>
      </c>
      <c r="X112" s="11" t="s">
        <v>41</v>
      </c>
    </row>
    <row r="113" spans="1:24" x14ac:dyDescent="0.15">
      <c r="A113" s="11" t="s">
        <v>31</v>
      </c>
      <c r="B113" s="11" t="s">
        <v>30</v>
      </c>
      <c r="C113" s="11" t="s">
        <v>32</v>
      </c>
      <c r="D113" s="11"/>
      <c r="E113" s="5" t="str">
        <f t="shared" si="3"/>
        <v>2016-01-01</v>
      </c>
      <c r="F113" s="11" t="s">
        <v>69</v>
      </c>
      <c r="G113" s="10"/>
      <c r="H113" s="10"/>
      <c r="I113" s="11" t="s">
        <v>40</v>
      </c>
      <c r="J113" s="11">
        <v>7</v>
      </c>
      <c r="K113" s="11">
        <v>13</v>
      </c>
      <c r="L113" s="11" t="s">
        <v>240</v>
      </c>
      <c r="M113" s="85">
        <f>IF(ISBLANK('test set refactored'!S113),"",'test set refactored'!S113)</f>
        <v>937</v>
      </c>
      <c r="N113" s="10"/>
      <c r="O113" s="11" t="s">
        <v>222</v>
      </c>
      <c r="P113" s="10" t="s">
        <v>229</v>
      </c>
      <c r="Q113" s="68">
        <f t="shared" si="5"/>
        <v>0.93700000000000006</v>
      </c>
      <c r="R113" s="11" t="s">
        <v>782</v>
      </c>
      <c r="S113" s="11" t="s">
        <v>730</v>
      </c>
      <c r="T113" s="10"/>
      <c r="U113" s="11"/>
      <c r="V113" s="10" t="e">
        <v>#N/A</v>
      </c>
      <c r="W113" s="10" t="e">
        <v>#N/A</v>
      </c>
      <c r="X113" s="11" t="s">
        <v>41</v>
      </c>
    </row>
    <row r="114" spans="1:24" x14ac:dyDescent="0.15">
      <c r="A114" s="11" t="s">
        <v>31</v>
      </c>
      <c r="B114" s="11" t="s">
        <v>30</v>
      </c>
      <c r="C114" s="11" t="s">
        <v>32</v>
      </c>
      <c r="D114" s="11"/>
      <c r="E114" s="5" t="str">
        <f t="shared" si="3"/>
        <v>2016-01-01</v>
      </c>
      <c r="F114" s="11" t="s">
        <v>69</v>
      </c>
      <c r="G114" s="10"/>
      <c r="H114" s="10"/>
      <c r="I114" s="11" t="s">
        <v>40</v>
      </c>
      <c r="J114" s="11">
        <v>7</v>
      </c>
      <c r="K114" s="11">
        <v>13</v>
      </c>
      <c r="L114" s="11" t="s">
        <v>238</v>
      </c>
      <c r="M114" s="85">
        <f>IF(ISBLANK('test set refactored'!S114),"",'test set refactored'!S114)</f>
        <v>0</v>
      </c>
      <c r="N114" s="10"/>
      <c r="O114" s="11" t="s">
        <v>222</v>
      </c>
      <c r="P114" s="10" t="s">
        <v>229</v>
      </c>
      <c r="Q114" s="68">
        <f t="shared" si="5"/>
        <v>0</v>
      </c>
      <c r="R114" s="11" t="s">
        <v>782</v>
      </c>
      <c r="S114" s="11" t="s">
        <v>730</v>
      </c>
      <c r="T114" s="10"/>
      <c r="U114" s="11"/>
      <c r="V114" s="10" t="e">
        <v>#N/A</v>
      </c>
      <c r="W114" s="10" t="e">
        <v>#N/A</v>
      </c>
      <c r="X114" s="11" t="s">
        <v>41</v>
      </c>
    </row>
    <row r="115" spans="1:24" x14ac:dyDescent="0.15">
      <c r="A115" s="11" t="s">
        <v>31</v>
      </c>
      <c r="B115" s="11" t="s">
        <v>30</v>
      </c>
      <c r="C115" s="11" t="s">
        <v>32</v>
      </c>
      <c r="D115" s="11"/>
      <c r="E115" s="5" t="str">
        <f t="shared" si="3"/>
        <v>2016-01-01</v>
      </c>
      <c r="F115" s="11" t="s">
        <v>69</v>
      </c>
      <c r="G115" s="10"/>
      <c r="H115" s="10"/>
      <c r="I115" s="11" t="s">
        <v>40</v>
      </c>
      <c r="J115" s="11">
        <v>7</v>
      </c>
      <c r="K115" s="11">
        <v>13</v>
      </c>
      <c r="L115" s="11" t="s">
        <v>234</v>
      </c>
      <c r="M115" s="85">
        <f>IF(ISBLANK('test set refactored'!S115),"",'test set refactored'!S115)</f>
        <v>0</v>
      </c>
      <c r="N115" s="10"/>
      <c r="O115" s="11" t="s">
        <v>222</v>
      </c>
      <c r="P115" s="10" t="s">
        <v>229</v>
      </c>
      <c r="Q115" s="68">
        <f t="shared" si="5"/>
        <v>0</v>
      </c>
      <c r="R115" s="11" t="s">
        <v>782</v>
      </c>
      <c r="S115" s="11" t="s">
        <v>730</v>
      </c>
      <c r="T115" s="10"/>
      <c r="U115" s="11"/>
      <c r="V115" s="10" t="e">
        <v>#N/A</v>
      </c>
      <c r="W115" s="10" t="e">
        <v>#N/A</v>
      </c>
      <c r="X115" s="11" t="s">
        <v>41</v>
      </c>
    </row>
    <row r="116" spans="1:24" x14ac:dyDescent="0.15">
      <c r="A116" s="11" t="s">
        <v>31</v>
      </c>
      <c r="B116" s="11" t="s">
        <v>30</v>
      </c>
      <c r="C116" s="11" t="s">
        <v>32</v>
      </c>
      <c r="D116" s="10"/>
      <c r="E116" s="5" t="str">
        <f t="shared" si="3"/>
        <v>2016-01-01</v>
      </c>
      <c r="F116" s="11" t="s">
        <v>69</v>
      </c>
      <c r="G116" s="10"/>
      <c r="H116" s="10"/>
      <c r="I116" s="11" t="s">
        <v>40</v>
      </c>
      <c r="J116" s="11">
        <v>2</v>
      </c>
      <c r="K116" s="11">
        <v>9</v>
      </c>
      <c r="L116" s="11" t="s">
        <v>225</v>
      </c>
      <c r="M116" s="85">
        <f>IF(ISBLANK('test set refactored'!S116),"",'test set refactored'!S116)</f>
        <v>1929342</v>
      </c>
      <c r="N116" s="10"/>
      <c r="O116" s="11" t="s">
        <v>222</v>
      </c>
      <c r="P116" s="10" t="s">
        <v>224</v>
      </c>
      <c r="Q116" s="68">
        <f t="shared" si="5"/>
        <v>1929.3420000000001</v>
      </c>
      <c r="R116" s="11" t="s">
        <v>782</v>
      </c>
      <c r="S116" s="11" t="s">
        <v>730</v>
      </c>
      <c r="T116" s="10" t="s">
        <v>226</v>
      </c>
      <c r="U116" s="7" t="s">
        <v>733</v>
      </c>
      <c r="V116" s="10" t="s">
        <v>320</v>
      </c>
      <c r="W116" s="10" t="s">
        <v>320</v>
      </c>
      <c r="X116" s="11" t="s">
        <v>41</v>
      </c>
    </row>
    <row r="117" spans="1:24" x14ac:dyDescent="0.15">
      <c r="A117" s="11" t="s">
        <v>31</v>
      </c>
      <c r="B117" s="11" t="s">
        <v>30</v>
      </c>
      <c r="C117" s="11" t="s">
        <v>32</v>
      </c>
      <c r="D117" s="11" t="s">
        <v>76</v>
      </c>
      <c r="E117" s="5" t="str">
        <f t="shared" si="3"/>
        <v>2016-01-01</v>
      </c>
      <c r="F117" s="11" t="s">
        <v>69</v>
      </c>
      <c r="G117" s="10"/>
      <c r="H117" s="10"/>
      <c r="I117" s="11" t="s">
        <v>40</v>
      </c>
      <c r="J117" s="11">
        <v>7</v>
      </c>
      <c r="K117" s="11">
        <v>13</v>
      </c>
      <c r="L117" s="11" t="s">
        <v>260</v>
      </c>
      <c r="M117" s="85">
        <f>IF(ISBLANK('test set refactored'!S117),"",'test set refactored'!S117)</f>
        <v>1021132</v>
      </c>
      <c r="N117" s="10"/>
      <c r="O117" s="11" t="s">
        <v>222</v>
      </c>
      <c r="P117" s="10" t="s">
        <v>227</v>
      </c>
      <c r="Q117" s="68">
        <f t="shared" si="5"/>
        <v>1021.1319999999999</v>
      </c>
      <c r="R117" s="11" t="s">
        <v>782</v>
      </c>
      <c r="S117" s="11" t="s">
        <v>730</v>
      </c>
      <c r="T117" s="10"/>
      <c r="U117" s="11"/>
      <c r="V117" s="10" t="e">
        <v>#N/A</v>
      </c>
      <c r="W117" s="10" t="e">
        <v>#N/A</v>
      </c>
      <c r="X117" s="11" t="s">
        <v>41</v>
      </c>
    </row>
    <row r="118" spans="1:24" x14ac:dyDescent="0.15">
      <c r="A118" s="11" t="s">
        <v>31</v>
      </c>
      <c r="B118" s="11" t="s">
        <v>30</v>
      </c>
      <c r="C118" s="11" t="s">
        <v>32</v>
      </c>
      <c r="D118" s="11" t="s">
        <v>78</v>
      </c>
      <c r="E118" s="5" t="str">
        <f t="shared" si="3"/>
        <v>2016-01-01</v>
      </c>
      <c r="F118" s="11" t="s">
        <v>69</v>
      </c>
      <c r="G118" s="10"/>
      <c r="H118" s="10"/>
      <c r="I118" s="11" t="s">
        <v>40</v>
      </c>
      <c r="J118" s="11">
        <v>7</v>
      </c>
      <c r="K118" s="11">
        <v>13</v>
      </c>
      <c r="L118" s="11" t="s">
        <v>261</v>
      </c>
      <c r="M118" s="85">
        <f>IF(ISBLANK('test set refactored'!S118),"",'test set refactored'!S118)</f>
        <v>760582</v>
      </c>
      <c r="N118" s="10"/>
      <c r="O118" s="11" t="s">
        <v>222</v>
      </c>
      <c r="P118" s="10" t="s">
        <v>227</v>
      </c>
      <c r="Q118" s="68">
        <f t="shared" si="5"/>
        <v>760.58199999999999</v>
      </c>
      <c r="R118" s="11" t="s">
        <v>782</v>
      </c>
      <c r="S118" s="11" t="s">
        <v>730</v>
      </c>
      <c r="T118" s="10"/>
      <c r="U118" s="11"/>
      <c r="V118" s="10" t="e">
        <v>#N/A</v>
      </c>
      <c r="W118" s="10" t="e">
        <v>#N/A</v>
      </c>
      <c r="X118" s="11" t="s">
        <v>41</v>
      </c>
    </row>
    <row r="119" spans="1:24" x14ac:dyDescent="0.15">
      <c r="A119" s="11" t="s">
        <v>31</v>
      </c>
      <c r="B119" s="11" t="s">
        <v>30</v>
      </c>
      <c r="C119" s="11" t="s">
        <v>32</v>
      </c>
      <c r="D119" s="11" t="s">
        <v>80</v>
      </c>
      <c r="E119" s="5" t="str">
        <f t="shared" si="3"/>
        <v>2016-01-01</v>
      </c>
      <c r="F119" s="11" t="s">
        <v>69</v>
      </c>
      <c r="G119" s="10"/>
      <c r="H119" s="10"/>
      <c r="I119" s="11" t="s">
        <v>40</v>
      </c>
      <c r="J119" s="11">
        <v>7</v>
      </c>
      <c r="K119" s="11">
        <v>13</v>
      </c>
      <c r="L119" s="11" t="s">
        <v>262</v>
      </c>
      <c r="M119" s="85">
        <f>IF(ISBLANK('test set refactored'!S119),"",'test set refactored'!S119)</f>
        <v>115667</v>
      </c>
      <c r="N119" s="10"/>
      <c r="O119" s="11" t="s">
        <v>222</v>
      </c>
      <c r="P119" s="10" t="s">
        <v>227</v>
      </c>
      <c r="Q119" s="68">
        <f t="shared" si="5"/>
        <v>115.667</v>
      </c>
      <c r="R119" s="11" t="s">
        <v>782</v>
      </c>
      <c r="S119" s="11" t="s">
        <v>730</v>
      </c>
      <c r="T119" s="10"/>
      <c r="U119" s="11"/>
      <c r="V119" s="10" t="e">
        <v>#N/A</v>
      </c>
      <c r="W119" s="10" t="e">
        <v>#N/A</v>
      </c>
      <c r="X119" s="11" t="s">
        <v>41</v>
      </c>
    </row>
    <row r="120" spans="1:24" x14ac:dyDescent="0.15">
      <c r="A120" s="11" t="s">
        <v>31</v>
      </c>
      <c r="B120" s="11" t="s">
        <v>30</v>
      </c>
      <c r="C120" s="11" t="s">
        <v>32</v>
      </c>
      <c r="D120" s="11" t="s">
        <v>95</v>
      </c>
      <c r="E120" s="5" t="str">
        <f t="shared" si="3"/>
        <v>2016-01-01</v>
      </c>
      <c r="F120" s="11" t="s">
        <v>69</v>
      </c>
      <c r="G120" s="10"/>
      <c r="H120" s="10"/>
      <c r="I120" s="11" t="s">
        <v>40</v>
      </c>
      <c r="J120" s="11">
        <v>7</v>
      </c>
      <c r="K120" s="11">
        <v>13</v>
      </c>
      <c r="L120" s="11" t="s">
        <v>263</v>
      </c>
      <c r="M120" s="85">
        <f>IF(ISBLANK('test set refactored'!S120),"",'test set refactored'!S120)</f>
        <v>2860006</v>
      </c>
      <c r="N120" s="10"/>
      <c r="O120" s="11" t="s">
        <v>222</v>
      </c>
      <c r="P120" s="10" t="s">
        <v>227</v>
      </c>
      <c r="Q120" s="68">
        <f t="shared" si="5"/>
        <v>2860.0059999999999</v>
      </c>
      <c r="R120" s="11" t="s">
        <v>782</v>
      </c>
      <c r="S120" s="11" t="s">
        <v>730</v>
      </c>
      <c r="T120" s="10"/>
      <c r="U120" s="11"/>
      <c r="V120" s="10" t="e">
        <v>#N/A</v>
      </c>
      <c r="W120" s="10" t="e">
        <v>#N/A</v>
      </c>
      <c r="X120" s="11" t="s">
        <v>41</v>
      </c>
    </row>
    <row r="121" spans="1:24" x14ac:dyDescent="0.15">
      <c r="A121" s="11" t="s">
        <v>31</v>
      </c>
      <c r="B121" s="11" t="s">
        <v>30</v>
      </c>
      <c r="C121" s="11" t="s">
        <v>32</v>
      </c>
      <c r="D121" s="11" t="s">
        <v>71</v>
      </c>
      <c r="E121" s="5" t="str">
        <f t="shared" si="3"/>
        <v>2016-01-01</v>
      </c>
      <c r="F121" s="11" t="s">
        <v>69</v>
      </c>
      <c r="G121" s="10"/>
      <c r="H121" s="10"/>
      <c r="I121" s="11" t="s">
        <v>40</v>
      </c>
      <c r="J121" s="11">
        <v>7</v>
      </c>
      <c r="K121" s="11">
        <v>13</v>
      </c>
      <c r="L121" s="11" t="s">
        <v>259</v>
      </c>
      <c r="M121" s="85">
        <f>IF(ISBLANK('test set refactored'!S121),"",'test set refactored'!S121)</f>
        <v>4757387</v>
      </c>
      <c r="N121" s="10"/>
      <c r="O121" s="11" t="s">
        <v>222</v>
      </c>
      <c r="P121" s="10" t="s">
        <v>227</v>
      </c>
      <c r="Q121" s="68">
        <f t="shared" si="5"/>
        <v>4757.3869999999997</v>
      </c>
      <c r="R121" s="11" t="s">
        <v>782</v>
      </c>
      <c r="S121" s="11" t="s">
        <v>730</v>
      </c>
      <c r="T121" s="10"/>
      <c r="U121" s="11"/>
      <c r="V121" s="10" t="e">
        <v>#N/A</v>
      </c>
      <c r="W121" s="10" t="e">
        <v>#N/A</v>
      </c>
      <c r="X121" s="11" t="s">
        <v>41</v>
      </c>
    </row>
    <row r="122" spans="1:24" x14ac:dyDescent="0.15">
      <c r="A122" s="11" t="s">
        <v>31</v>
      </c>
      <c r="B122" s="11" t="s">
        <v>30</v>
      </c>
      <c r="C122" s="11" t="s">
        <v>32</v>
      </c>
      <c r="D122" s="10"/>
      <c r="E122" s="5" t="str">
        <f t="shared" si="3"/>
        <v>2016-01-01</v>
      </c>
      <c r="F122" s="11" t="s">
        <v>69</v>
      </c>
      <c r="G122" s="10"/>
      <c r="H122" s="10"/>
      <c r="I122" s="11" t="s">
        <v>40</v>
      </c>
      <c r="J122" s="11">
        <v>2</v>
      </c>
      <c r="K122" s="11">
        <v>9</v>
      </c>
      <c r="L122" s="11" t="s">
        <v>228</v>
      </c>
      <c r="M122" s="85">
        <f>IF(ISBLANK('test set refactored'!S122),"",'test set refactored'!S122)</f>
        <v>3200373</v>
      </c>
      <c r="N122" s="10"/>
      <c r="O122" s="11" t="s">
        <v>222</v>
      </c>
      <c r="P122" s="10" t="s">
        <v>227</v>
      </c>
      <c r="Q122" s="68">
        <f t="shared" si="5"/>
        <v>3200.373</v>
      </c>
      <c r="R122" s="11" t="s">
        <v>782</v>
      </c>
      <c r="S122" s="11" t="s">
        <v>730</v>
      </c>
      <c r="T122" s="10"/>
      <c r="U122" s="11"/>
      <c r="V122" s="10" t="e">
        <v>#N/A</v>
      </c>
      <c r="W122" s="10" t="e">
        <v>#N/A</v>
      </c>
      <c r="X122" s="11" t="s">
        <v>41</v>
      </c>
    </row>
    <row r="123" spans="1:24" x14ac:dyDescent="0.15">
      <c r="A123" s="11" t="s">
        <v>31</v>
      </c>
      <c r="B123" s="11" t="s">
        <v>30</v>
      </c>
      <c r="C123" s="11" t="s">
        <v>32</v>
      </c>
      <c r="D123" s="11" t="s">
        <v>76</v>
      </c>
      <c r="E123" s="5" t="str">
        <f t="shared" si="3"/>
        <v>2016-01-01</v>
      </c>
      <c r="F123" s="11" t="s">
        <v>69</v>
      </c>
      <c r="G123" s="10"/>
      <c r="H123" s="10"/>
      <c r="I123" s="11" t="s">
        <v>40</v>
      </c>
      <c r="J123" s="11">
        <v>7</v>
      </c>
      <c r="K123" s="11">
        <v>13</v>
      </c>
      <c r="L123" s="11" t="s">
        <v>255</v>
      </c>
      <c r="M123" s="85">
        <f>IF(ISBLANK('test set refactored'!S123),"",'test set refactored'!S123)</f>
        <v>0</v>
      </c>
      <c r="N123" s="10"/>
      <c r="O123" s="11" t="s">
        <v>222</v>
      </c>
      <c r="P123" s="10" t="s">
        <v>247</v>
      </c>
      <c r="Q123" s="68">
        <f t="shared" si="5"/>
        <v>0</v>
      </c>
      <c r="R123" s="11" t="s">
        <v>782</v>
      </c>
      <c r="S123" s="11" t="s">
        <v>730</v>
      </c>
      <c r="T123" s="10"/>
      <c r="U123" s="11"/>
      <c r="V123" s="10" t="e">
        <v>#N/A</v>
      </c>
      <c r="W123" s="10" t="e">
        <v>#N/A</v>
      </c>
      <c r="X123" s="11" t="s">
        <v>41</v>
      </c>
    </row>
    <row r="124" spans="1:24" x14ac:dyDescent="0.15">
      <c r="A124" s="11" t="s">
        <v>31</v>
      </c>
      <c r="B124" s="11" t="s">
        <v>30</v>
      </c>
      <c r="C124" s="11" t="s">
        <v>32</v>
      </c>
      <c r="D124" s="11" t="s">
        <v>78</v>
      </c>
      <c r="E124" s="5" t="str">
        <f t="shared" si="3"/>
        <v>2016-01-01</v>
      </c>
      <c r="F124" s="11" t="s">
        <v>69</v>
      </c>
      <c r="G124" s="10"/>
      <c r="H124" s="10"/>
      <c r="I124" s="11" t="s">
        <v>40</v>
      </c>
      <c r="J124" s="11">
        <v>7</v>
      </c>
      <c r="K124" s="11">
        <v>13</v>
      </c>
      <c r="L124" s="11" t="s">
        <v>256</v>
      </c>
      <c r="M124" s="85">
        <f>IF(ISBLANK('test set refactored'!S124),"",'test set refactored'!S124)</f>
        <v>0</v>
      </c>
      <c r="N124" s="10"/>
      <c r="O124" s="11" t="s">
        <v>222</v>
      </c>
      <c r="P124" s="10" t="s">
        <v>247</v>
      </c>
      <c r="Q124" s="68">
        <f t="shared" si="5"/>
        <v>0</v>
      </c>
      <c r="R124" s="11" t="s">
        <v>782</v>
      </c>
      <c r="S124" s="11" t="s">
        <v>730</v>
      </c>
      <c r="T124" s="10"/>
      <c r="U124" s="11"/>
      <c r="V124" s="10" t="e">
        <v>#N/A</v>
      </c>
      <c r="W124" s="10" t="e">
        <v>#N/A</v>
      </c>
      <c r="X124" s="11" t="s">
        <v>41</v>
      </c>
    </row>
    <row r="125" spans="1:24" x14ac:dyDescent="0.15">
      <c r="A125" s="11" t="s">
        <v>31</v>
      </c>
      <c r="B125" s="11" t="s">
        <v>30</v>
      </c>
      <c r="C125" s="11" t="s">
        <v>32</v>
      </c>
      <c r="D125" s="11" t="s">
        <v>80</v>
      </c>
      <c r="E125" s="5" t="str">
        <f t="shared" si="3"/>
        <v>2016-01-01</v>
      </c>
      <c r="F125" s="11" t="s">
        <v>69</v>
      </c>
      <c r="G125" s="10"/>
      <c r="H125" s="10"/>
      <c r="I125" s="11" t="s">
        <v>40</v>
      </c>
      <c r="J125" s="11">
        <v>7</v>
      </c>
      <c r="K125" s="11">
        <v>13</v>
      </c>
      <c r="L125" s="11" t="s">
        <v>257</v>
      </c>
      <c r="M125" s="85">
        <f>IF(ISBLANK('test set refactored'!S125),"",'test set refactored'!S125)</f>
        <v>0</v>
      </c>
      <c r="N125" s="10"/>
      <c r="O125" s="11" t="s">
        <v>222</v>
      </c>
      <c r="P125" s="10" t="s">
        <v>247</v>
      </c>
      <c r="Q125" s="68">
        <f t="shared" si="5"/>
        <v>0</v>
      </c>
      <c r="R125" s="11" t="s">
        <v>782</v>
      </c>
      <c r="S125" s="11" t="s">
        <v>730</v>
      </c>
      <c r="T125" s="10"/>
      <c r="U125" s="11"/>
      <c r="V125" s="10" t="e">
        <v>#N/A</v>
      </c>
      <c r="W125" s="10" t="e">
        <v>#N/A</v>
      </c>
      <c r="X125" s="11" t="s">
        <v>41</v>
      </c>
    </row>
    <row r="126" spans="1:24" x14ac:dyDescent="0.15">
      <c r="A126" s="11" t="s">
        <v>31</v>
      </c>
      <c r="B126" s="11" t="s">
        <v>30</v>
      </c>
      <c r="C126" s="11" t="s">
        <v>32</v>
      </c>
      <c r="D126" s="11" t="s">
        <v>95</v>
      </c>
      <c r="E126" s="5" t="str">
        <f t="shared" si="3"/>
        <v>2016-01-01</v>
      </c>
      <c r="F126" s="11" t="s">
        <v>69</v>
      </c>
      <c r="G126" s="10"/>
      <c r="H126" s="10"/>
      <c r="I126" s="11" t="s">
        <v>40</v>
      </c>
      <c r="J126" s="11">
        <v>7</v>
      </c>
      <c r="K126" s="11">
        <v>13</v>
      </c>
      <c r="L126" s="11" t="s">
        <v>258</v>
      </c>
      <c r="M126" s="85">
        <f>IF(ISBLANK('test set refactored'!S126),"",'test set refactored'!S126)</f>
        <v>0</v>
      </c>
      <c r="N126" s="10"/>
      <c r="O126" s="11" t="s">
        <v>222</v>
      </c>
      <c r="P126" s="10" t="s">
        <v>247</v>
      </c>
      <c r="Q126" s="68">
        <f t="shared" si="5"/>
        <v>0</v>
      </c>
      <c r="R126" s="11" t="s">
        <v>782</v>
      </c>
      <c r="S126" s="11" t="s">
        <v>730</v>
      </c>
      <c r="T126" s="10"/>
      <c r="U126" s="11"/>
      <c r="V126" s="10" t="e">
        <v>#N/A</v>
      </c>
      <c r="W126" s="10" t="e">
        <v>#N/A</v>
      </c>
      <c r="X126" s="11" t="s">
        <v>41</v>
      </c>
    </row>
    <row r="127" spans="1:24" x14ac:dyDescent="0.15">
      <c r="A127" s="11" t="s">
        <v>31</v>
      </c>
      <c r="B127" s="11" t="s">
        <v>30</v>
      </c>
      <c r="C127" s="11" t="s">
        <v>32</v>
      </c>
      <c r="D127" s="11" t="s">
        <v>71</v>
      </c>
      <c r="E127" s="5" t="str">
        <f t="shared" si="3"/>
        <v>2016-01-01</v>
      </c>
      <c r="F127" s="11" t="s">
        <v>69</v>
      </c>
      <c r="G127" s="10"/>
      <c r="H127" s="10"/>
      <c r="I127" s="11" t="s">
        <v>40</v>
      </c>
      <c r="J127" s="11">
        <v>7</v>
      </c>
      <c r="K127" s="11">
        <v>13</v>
      </c>
      <c r="L127" s="11" t="s">
        <v>248</v>
      </c>
      <c r="M127" s="85">
        <f>IF(ISBLANK('test set refactored'!S127),"",'test set refactored'!S127)</f>
        <v>0</v>
      </c>
      <c r="N127" s="10"/>
      <c r="O127" s="11" t="s">
        <v>222</v>
      </c>
      <c r="P127" s="10" t="s">
        <v>247</v>
      </c>
      <c r="Q127" s="68">
        <f t="shared" si="5"/>
        <v>0</v>
      </c>
      <c r="R127" s="11" t="s">
        <v>782</v>
      </c>
      <c r="S127" s="11" t="s">
        <v>730</v>
      </c>
      <c r="T127" s="10"/>
      <c r="U127" s="11"/>
      <c r="V127" s="10" t="e">
        <v>#N/A</v>
      </c>
      <c r="W127" s="10" t="e">
        <v>#N/A</v>
      </c>
      <c r="X127" s="11" t="s">
        <v>41</v>
      </c>
    </row>
    <row r="128" spans="1:24" x14ac:dyDescent="0.15">
      <c r="A128" s="11" t="s">
        <v>31</v>
      </c>
      <c r="B128" s="11" t="s">
        <v>30</v>
      </c>
      <c r="C128" s="11" t="s">
        <v>32</v>
      </c>
      <c r="D128" s="11"/>
      <c r="E128" s="5" t="str">
        <f t="shared" si="3"/>
        <v>2016-01-01</v>
      </c>
      <c r="F128" s="11" t="s">
        <v>69</v>
      </c>
      <c r="G128" s="10"/>
      <c r="H128" s="10"/>
      <c r="I128" s="11" t="s">
        <v>40</v>
      </c>
      <c r="J128" s="11">
        <v>7</v>
      </c>
      <c r="K128" s="11">
        <v>13</v>
      </c>
      <c r="L128" s="11" t="s">
        <v>251</v>
      </c>
      <c r="M128" s="85">
        <f>IF(ISBLANK('test set refactored'!S128),"",'test set refactored'!S128)</f>
        <v>0</v>
      </c>
      <c r="N128" s="10"/>
      <c r="O128" s="11" t="s">
        <v>222</v>
      </c>
      <c r="P128" s="10" t="s">
        <v>247</v>
      </c>
      <c r="Q128" s="68">
        <f t="shared" si="5"/>
        <v>0</v>
      </c>
      <c r="R128" s="11" t="s">
        <v>782</v>
      </c>
      <c r="S128" s="11" t="s">
        <v>730</v>
      </c>
      <c r="T128" s="10"/>
      <c r="U128" s="11"/>
      <c r="V128" s="10" t="e">
        <v>#N/A</v>
      </c>
      <c r="W128" s="10" t="e">
        <v>#N/A</v>
      </c>
      <c r="X128" s="11" t="s">
        <v>41</v>
      </c>
    </row>
    <row r="129" spans="1:24" x14ac:dyDescent="0.15">
      <c r="A129" s="11" t="s">
        <v>31</v>
      </c>
      <c r="B129" s="11" t="s">
        <v>30</v>
      </c>
      <c r="C129" s="11" t="s">
        <v>32</v>
      </c>
      <c r="D129" s="11"/>
      <c r="E129" s="5" t="str">
        <f t="shared" si="3"/>
        <v>2016-01-01</v>
      </c>
      <c r="F129" s="11" t="s">
        <v>69</v>
      </c>
      <c r="G129" s="10"/>
      <c r="H129" s="10"/>
      <c r="I129" s="11" t="s">
        <v>40</v>
      </c>
      <c r="J129" s="11">
        <v>7</v>
      </c>
      <c r="K129" s="11">
        <v>13</v>
      </c>
      <c r="L129" s="11" t="s">
        <v>249</v>
      </c>
      <c r="M129" s="85">
        <f>IF(ISBLANK('test set refactored'!S129),"",'test set refactored'!S129)</f>
        <v>0</v>
      </c>
      <c r="N129" s="10"/>
      <c r="O129" s="11" t="s">
        <v>222</v>
      </c>
      <c r="P129" s="10" t="s">
        <v>247</v>
      </c>
      <c r="Q129" s="68">
        <f t="shared" si="5"/>
        <v>0</v>
      </c>
      <c r="R129" s="11" t="s">
        <v>782</v>
      </c>
      <c r="S129" s="11" t="s">
        <v>730</v>
      </c>
      <c r="T129" s="10"/>
      <c r="U129" s="11"/>
      <c r="V129" s="10" t="e">
        <v>#N/A</v>
      </c>
      <c r="W129" s="10" t="e">
        <v>#N/A</v>
      </c>
      <c r="X129" s="11" t="s">
        <v>41</v>
      </c>
    </row>
    <row r="130" spans="1:24" x14ac:dyDescent="0.15">
      <c r="A130" s="11" t="s">
        <v>31</v>
      </c>
      <c r="B130" s="11" t="s">
        <v>30</v>
      </c>
      <c r="C130" s="11" t="s">
        <v>32</v>
      </c>
      <c r="D130" s="11"/>
      <c r="E130" s="5" t="str">
        <f t="shared" ref="E130:E193" si="6">_xlfn.CONCAT(SUBSTITUTE(F130,"FY","20"),"-01-01")</f>
        <v>2016-01-01</v>
      </c>
      <c r="F130" s="11" t="s">
        <v>69</v>
      </c>
      <c r="G130" s="10"/>
      <c r="H130" s="10"/>
      <c r="I130" s="11" t="s">
        <v>40</v>
      </c>
      <c r="J130" s="11">
        <v>7</v>
      </c>
      <c r="K130" s="11">
        <v>13</v>
      </c>
      <c r="L130" s="11" t="s">
        <v>254</v>
      </c>
      <c r="M130" s="85">
        <f>IF(ISBLANK('test set refactored'!S130),"",'test set refactored'!S130)</f>
        <v>0</v>
      </c>
      <c r="N130" s="10"/>
      <c r="O130" s="11" t="s">
        <v>222</v>
      </c>
      <c r="P130" s="10" t="s">
        <v>247</v>
      </c>
      <c r="Q130" s="68">
        <f t="shared" si="5"/>
        <v>0</v>
      </c>
      <c r="R130" s="11" t="s">
        <v>782</v>
      </c>
      <c r="S130" s="11" t="s">
        <v>730</v>
      </c>
      <c r="T130" s="10"/>
      <c r="U130" s="11"/>
      <c r="V130" s="10" t="e">
        <v>#N/A</v>
      </c>
      <c r="W130" s="10" t="e">
        <v>#N/A</v>
      </c>
      <c r="X130" s="11" t="s">
        <v>41</v>
      </c>
    </row>
    <row r="131" spans="1:24" x14ac:dyDescent="0.15">
      <c r="A131" s="11" t="s">
        <v>31</v>
      </c>
      <c r="B131" s="11" t="s">
        <v>30</v>
      </c>
      <c r="C131" s="11" t="s">
        <v>32</v>
      </c>
      <c r="D131" s="11"/>
      <c r="E131" s="5" t="str">
        <f t="shared" si="6"/>
        <v>2016-01-01</v>
      </c>
      <c r="F131" s="11" t="s">
        <v>69</v>
      </c>
      <c r="G131" s="10"/>
      <c r="H131" s="10"/>
      <c r="I131" s="11" t="s">
        <v>40</v>
      </c>
      <c r="J131" s="11">
        <v>7</v>
      </c>
      <c r="K131" s="11">
        <v>13</v>
      </c>
      <c r="L131" s="11" t="s">
        <v>253</v>
      </c>
      <c r="M131" s="85">
        <f>IF(ISBLANK('test set refactored'!S131),"",'test set refactored'!S131)</f>
        <v>0</v>
      </c>
      <c r="N131" s="10"/>
      <c r="O131" s="11" t="s">
        <v>222</v>
      </c>
      <c r="P131" s="10" t="s">
        <v>247</v>
      </c>
      <c r="Q131" s="68">
        <f t="shared" si="5"/>
        <v>0</v>
      </c>
      <c r="R131" s="11" t="s">
        <v>782</v>
      </c>
      <c r="S131" s="11" t="s">
        <v>730</v>
      </c>
      <c r="T131" s="10"/>
      <c r="U131" s="11"/>
      <c r="V131" s="10" t="e">
        <v>#N/A</v>
      </c>
      <c r="W131" s="10" t="e">
        <v>#N/A</v>
      </c>
      <c r="X131" s="11" t="s">
        <v>41</v>
      </c>
    </row>
    <row r="132" spans="1:24" x14ac:dyDescent="0.15">
      <c r="A132" s="11" t="s">
        <v>31</v>
      </c>
      <c r="B132" s="11" t="s">
        <v>30</v>
      </c>
      <c r="C132" s="11" t="s">
        <v>32</v>
      </c>
      <c r="D132" s="11"/>
      <c r="E132" s="5" t="str">
        <f t="shared" si="6"/>
        <v>2016-01-01</v>
      </c>
      <c r="F132" s="11" t="s">
        <v>69</v>
      </c>
      <c r="G132" s="10"/>
      <c r="H132" s="10"/>
      <c r="I132" s="11" t="s">
        <v>40</v>
      </c>
      <c r="J132" s="11">
        <v>7</v>
      </c>
      <c r="K132" s="11">
        <v>13</v>
      </c>
      <c r="L132" s="11" t="s">
        <v>252</v>
      </c>
      <c r="M132" s="85">
        <f>IF(ISBLANK('test set refactored'!S132),"",'test set refactored'!S132)</f>
        <v>0</v>
      </c>
      <c r="N132" s="10"/>
      <c r="O132" s="11" t="s">
        <v>222</v>
      </c>
      <c r="P132" s="10" t="s">
        <v>247</v>
      </c>
      <c r="Q132" s="68">
        <f t="shared" si="5"/>
        <v>0</v>
      </c>
      <c r="R132" s="11" t="s">
        <v>782</v>
      </c>
      <c r="S132" s="11" t="s">
        <v>730</v>
      </c>
      <c r="T132" s="10"/>
      <c r="U132" s="11"/>
      <c r="V132" s="10" t="e">
        <v>#N/A</v>
      </c>
      <c r="W132" s="10" t="e">
        <v>#N/A</v>
      </c>
      <c r="X132" s="11" t="s">
        <v>41</v>
      </c>
    </row>
    <row r="133" spans="1:24" x14ac:dyDescent="0.15">
      <c r="A133" s="11" t="s">
        <v>31</v>
      </c>
      <c r="B133" s="11" t="s">
        <v>30</v>
      </c>
      <c r="C133" s="11" t="s">
        <v>32</v>
      </c>
      <c r="D133" s="11"/>
      <c r="E133" s="5" t="str">
        <f t="shared" si="6"/>
        <v>2016-01-01</v>
      </c>
      <c r="F133" s="11" t="s">
        <v>69</v>
      </c>
      <c r="G133" s="10"/>
      <c r="H133" s="10"/>
      <c r="I133" s="11" t="s">
        <v>40</v>
      </c>
      <c r="J133" s="11">
        <v>7</v>
      </c>
      <c r="K133" s="11">
        <v>13</v>
      </c>
      <c r="L133" s="11" t="s">
        <v>250</v>
      </c>
      <c r="M133" s="85">
        <f>IF(ISBLANK('test set refactored'!S133),"",'test set refactored'!S133)</f>
        <v>0</v>
      </c>
      <c r="N133" s="10"/>
      <c r="O133" s="11" t="s">
        <v>222</v>
      </c>
      <c r="P133" s="10" t="s">
        <v>247</v>
      </c>
      <c r="Q133" s="68">
        <f t="shared" si="5"/>
        <v>0</v>
      </c>
      <c r="R133" s="11" t="s">
        <v>782</v>
      </c>
      <c r="S133" s="11" t="s">
        <v>730</v>
      </c>
      <c r="T133" s="10"/>
      <c r="U133" s="11"/>
      <c r="V133" s="10" t="e">
        <v>#N/A</v>
      </c>
      <c r="W133" s="10" t="e">
        <v>#N/A</v>
      </c>
      <c r="X133" s="11" t="s">
        <v>41</v>
      </c>
    </row>
    <row r="134" spans="1:24" x14ac:dyDescent="0.15">
      <c r="A134" s="11" t="s">
        <v>31</v>
      </c>
      <c r="B134" s="11" t="s">
        <v>30</v>
      </c>
      <c r="C134" s="11" t="s">
        <v>32</v>
      </c>
      <c r="D134" s="10"/>
      <c r="E134" s="5" t="str">
        <f t="shared" si="6"/>
        <v>2016-01-01</v>
      </c>
      <c r="F134" s="11" t="s">
        <v>69</v>
      </c>
      <c r="G134" s="10"/>
      <c r="H134" s="10"/>
      <c r="I134" s="11" t="s">
        <v>40</v>
      </c>
      <c r="J134" s="11">
        <v>2</v>
      </c>
      <c r="K134" s="11">
        <v>9</v>
      </c>
      <c r="L134" s="11" t="s">
        <v>220</v>
      </c>
      <c r="M134" s="85">
        <f>IF(ISBLANK('test set refactored'!S134),"",'test set refactored'!S134)</f>
        <v>5129715</v>
      </c>
      <c r="N134" s="10"/>
      <c r="O134" s="11" t="s">
        <v>222</v>
      </c>
      <c r="P134" s="10" t="s">
        <v>219</v>
      </c>
      <c r="Q134" s="68">
        <f t="shared" si="5"/>
        <v>5129.7150000000001</v>
      </c>
      <c r="R134" s="11" t="s">
        <v>782</v>
      </c>
      <c r="S134" s="11" t="s">
        <v>730</v>
      </c>
      <c r="T134" s="10" t="s">
        <v>223</v>
      </c>
      <c r="U134" s="7" t="s">
        <v>733</v>
      </c>
      <c r="V134" s="10" t="s">
        <v>320</v>
      </c>
      <c r="W134" s="10" t="s">
        <v>320</v>
      </c>
      <c r="X134" s="11" t="s">
        <v>41</v>
      </c>
    </row>
    <row r="135" spans="1:24" x14ac:dyDescent="0.15">
      <c r="A135" s="7" t="s">
        <v>295</v>
      </c>
      <c r="B135" s="7" t="s">
        <v>294</v>
      </c>
      <c r="C135" s="7" t="s">
        <v>296</v>
      </c>
      <c r="D135" s="7" t="s">
        <v>299</v>
      </c>
      <c r="E135" s="5" t="str">
        <f t="shared" si="6"/>
        <v>2016-01-01</v>
      </c>
      <c r="F135" s="31" t="s">
        <v>69</v>
      </c>
      <c r="I135" s="7" t="s">
        <v>301</v>
      </c>
      <c r="J135">
        <v>88</v>
      </c>
      <c r="L135" t="s">
        <v>300</v>
      </c>
      <c r="M135" s="86">
        <f>IF(ISBLANK('test set refactored'!S135),"",'test set refactored'!S135)</f>
        <v>70</v>
      </c>
      <c r="O135" t="s">
        <v>313</v>
      </c>
      <c r="P135" t="s">
        <v>29</v>
      </c>
      <c r="Q135" s="69">
        <f>M135*1000000</f>
        <v>70000000</v>
      </c>
      <c r="R135" t="s">
        <v>39</v>
      </c>
      <c r="S135" s="26" t="s">
        <v>731</v>
      </c>
      <c r="T135" t="s">
        <v>669</v>
      </c>
      <c r="U135" s="7" t="s">
        <v>785</v>
      </c>
      <c r="V135" t="s">
        <v>322</v>
      </c>
      <c r="W135" t="s">
        <v>323</v>
      </c>
      <c r="X135" s="26" t="s">
        <v>275</v>
      </c>
    </row>
    <row r="136" spans="1:24" ht="28" x14ac:dyDescent="0.15">
      <c r="A136" s="7" t="s">
        <v>295</v>
      </c>
      <c r="B136" s="7" t="s">
        <v>294</v>
      </c>
      <c r="C136" s="7" t="s">
        <v>296</v>
      </c>
      <c r="D136" s="7" t="s">
        <v>299</v>
      </c>
      <c r="E136" s="5" t="str">
        <f t="shared" si="6"/>
        <v>2016-01-01</v>
      </c>
      <c r="F136" s="31" t="s">
        <v>69</v>
      </c>
      <c r="I136" s="7" t="s">
        <v>301</v>
      </c>
      <c r="J136">
        <v>88</v>
      </c>
      <c r="L136" t="s">
        <v>336</v>
      </c>
      <c r="M136" s="86">
        <f>IF(ISBLANK('test set refactored'!S136),"",'test set refactored'!S136)</f>
        <v>600</v>
      </c>
      <c r="O136" s="21" t="s">
        <v>803</v>
      </c>
      <c r="P136" t="s">
        <v>60</v>
      </c>
      <c r="Q136" s="72">
        <f>M136*1000000</f>
        <v>600000000</v>
      </c>
      <c r="R136" t="s">
        <v>39</v>
      </c>
      <c r="S136" s="26" t="s">
        <v>731</v>
      </c>
      <c r="V136" t="s">
        <v>633</v>
      </c>
      <c r="W136" t="s">
        <v>646</v>
      </c>
      <c r="X136" s="26" t="s">
        <v>275</v>
      </c>
    </row>
    <row r="137" spans="1:24" x14ac:dyDescent="0.15">
      <c r="A137" s="7" t="s">
        <v>295</v>
      </c>
      <c r="B137" s="7" t="s">
        <v>294</v>
      </c>
      <c r="C137" s="7" t="s">
        <v>296</v>
      </c>
      <c r="D137" s="7" t="s">
        <v>299</v>
      </c>
      <c r="E137" s="5" t="str">
        <f t="shared" si="6"/>
        <v>2016-01-01</v>
      </c>
      <c r="F137" s="31" t="s">
        <v>69</v>
      </c>
      <c r="I137" s="7" t="s">
        <v>301</v>
      </c>
      <c r="J137">
        <v>88</v>
      </c>
      <c r="L137" t="s">
        <v>404</v>
      </c>
      <c r="M137" s="86">
        <f>IF(ISBLANK('test set refactored'!S137),"",'test set refactored'!S137)</f>
        <v>79</v>
      </c>
      <c r="O137" s="26" t="s">
        <v>405</v>
      </c>
      <c r="P137" t="s">
        <v>403</v>
      </c>
      <c r="Q137" s="39">
        <f>M137*0.278</f>
        <v>21.962000000000003</v>
      </c>
      <c r="R137" s="26" t="s">
        <v>512</v>
      </c>
      <c r="S137" s="26" t="s">
        <v>731</v>
      </c>
      <c r="U137" s="26"/>
      <c r="V137" t="s">
        <v>561</v>
      </c>
      <c r="W137" t="s">
        <v>562</v>
      </c>
      <c r="X137" s="26" t="s">
        <v>275</v>
      </c>
    </row>
    <row r="138" spans="1:24" x14ac:dyDescent="0.15">
      <c r="A138" s="7" t="s">
        <v>295</v>
      </c>
      <c r="B138" s="7" t="s">
        <v>294</v>
      </c>
      <c r="C138" s="7" t="s">
        <v>296</v>
      </c>
      <c r="D138" s="7" t="s">
        <v>299</v>
      </c>
      <c r="E138" s="5" t="str">
        <f t="shared" si="6"/>
        <v>2016-01-01</v>
      </c>
      <c r="F138" s="31" t="s">
        <v>69</v>
      </c>
      <c r="I138" s="7" t="s">
        <v>301</v>
      </c>
      <c r="J138">
        <v>88</v>
      </c>
      <c r="L138" t="s">
        <v>424</v>
      </c>
      <c r="M138" s="86">
        <f>IF(ISBLANK('test set refactored'!S138),"",'test set refactored'!S138)</f>
        <v>0.16600000000000001</v>
      </c>
      <c r="O138" s="26" t="s">
        <v>425</v>
      </c>
      <c r="P138" t="s">
        <v>423</v>
      </c>
      <c r="Q138" s="39">
        <f>M138</f>
        <v>0.16600000000000001</v>
      </c>
      <c r="R138" s="26" t="str">
        <f>O138</f>
        <v>tonnes of CO2e/ tonne of hydrocarbon production available for sale</v>
      </c>
      <c r="S138" s="26" t="s">
        <v>731</v>
      </c>
      <c r="U138" s="26"/>
      <c r="V138" t="s">
        <v>320</v>
      </c>
      <c r="W138" t="s">
        <v>320</v>
      </c>
      <c r="X138" s="26" t="s">
        <v>275</v>
      </c>
    </row>
    <row r="139" spans="1:24" x14ac:dyDescent="0.15">
      <c r="A139" s="7" t="s">
        <v>295</v>
      </c>
      <c r="B139" s="7" t="s">
        <v>294</v>
      </c>
      <c r="C139" s="7" t="s">
        <v>296</v>
      </c>
      <c r="D139" s="7" t="s">
        <v>299</v>
      </c>
      <c r="E139" s="5" t="str">
        <f t="shared" si="6"/>
        <v>2016-01-01</v>
      </c>
      <c r="F139" s="31" t="s">
        <v>69</v>
      </c>
      <c r="I139" s="7" t="s">
        <v>301</v>
      </c>
      <c r="J139">
        <v>88</v>
      </c>
      <c r="L139" t="s">
        <v>427</v>
      </c>
      <c r="M139" s="86">
        <f>IF(ISBLANK('test set refactored'!S139),"",'test set refactored'!S139)</f>
        <v>1.18</v>
      </c>
      <c r="O139" s="26" t="s">
        <v>428</v>
      </c>
      <c r="P139" t="s">
        <v>426</v>
      </c>
      <c r="Q139" s="39">
        <f>M139</f>
        <v>1.18</v>
      </c>
      <c r="R139" s="26" t="str">
        <f>O139</f>
        <v>tonnes of CO2e/UEDC</v>
      </c>
      <c r="S139" s="26" t="s">
        <v>731</v>
      </c>
      <c r="U139" s="26"/>
      <c r="V139" t="s">
        <v>320</v>
      </c>
      <c r="W139" t="s">
        <v>320</v>
      </c>
      <c r="X139" s="26" t="s">
        <v>275</v>
      </c>
    </row>
    <row r="140" spans="1:24" x14ac:dyDescent="0.15">
      <c r="A140" s="7" t="s">
        <v>295</v>
      </c>
      <c r="B140" s="7" t="s">
        <v>294</v>
      </c>
      <c r="C140" s="7" t="s">
        <v>296</v>
      </c>
      <c r="D140" s="7" t="s">
        <v>299</v>
      </c>
      <c r="E140" s="5" t="str">
        <f t="shared" si="6"/>
        <v>2016-01-01</v>
      </c>
      <c r="F140" s="31" t="s">
        <v>69</v>
      </c>
      <c r="I140" s="7" t="s">
        <v>301</v>
      </c>
      <c r="J140">
        <v>88</v>
      </c>
      <c r="L140" t="s">
        <v>431</v>
      </c>
      <c r="M140" s="86">
        <f>IF(ISBLANK('test set refactored'!S140),"",'test set refactored'!S140)</f>
        <v>0.99</v>
      </c>
      <c r="O140" s="26" t="s">
        <v>432</v>
      </c>
      <c r="P140" t="s">
        <v>430</v>
      </c>
      <c r="Q140" s="39">
        <f>M140</f>
        <v>0.99</v>
      </c>
      <c r="R140" s="26" t="str">
        <f>O140</f>
        <v>tonnes of CO2e/tonne of high-value petrochemicals produced</v>
      </c>
      <c r="S140" s="26" t="s">
        <v>731</v>
      </c>
      <c r="U140" s="26"/>
      <c r="V140" t="s">
        <v>320</v>
      </c>
      <c r="W140" t="s">
        <v>320</v>
      </c>
      <c r="X140" s="26" t="s">
        <v>275</v>
      </c>
    </row>
    <row r="141" spans="1:24" x14ac:dyDescent="0.15">
      <c r="A141" s="7" t="s">
        <v>295</v>
      </c>
      <c r="B141" s="7" t="s">
        <v>294</v>
      </c>
      <c r="C141" s="7" t="s">
        <v>296</v>
      </c>
      <c r="D141" s="7" t="s">
        <v>299</v>
      </c>
      <c r="E141" s="5" t="str">
        <f t="shared" si="6"/>
        <v>2016-01-01</v>
      </c>
      <c r="F141" s="31" t="s">
        <v>69</v>
      </c>
      <c r="I141" s="7" t="s">
        <v>301</v>
      </c>
      <c r="J141">
        <v>88</v>
      </c>
      <c r="L141" t="s">
        <v>804</v>
      </c>
      <c r="M141" s="86">
        <f>IF(ISBLANK('test set refactored'!S141),"",'test set refactored'!S141)</f>
        <v>113</v>
      </c>
      <c r="O141" s="26" t="s">
        <v>815</v>
      </c>
      <c r="P141" t="s">
        <v>152</v>
      </c>
      <c r="Q141" s="73">
        <f>M141*1000</f>
        <v>113000</v>
      </c>
      <c r="R141" s="7" t="s">
        <v>784</v>
      </c>
      <c r="S141" t="s">
        <v>731</v>
      </c>
      <c r="T141" t="s">
        <v>670</v>
      </c>
      <c r="U141" s="7" t="s">
        <v>788</v>
      </c>
      <c r="V141" t="s">
        <v>320</v>
      </c>
      <c r="W141" t="s">
        <v>320</v>
      </c>
      <c r="X141" s="26" t="s">
        <v>275</v>
      </c>
    </row>
    <row r="142" spans="1:24" x14ac:dyDescent="0.15">
      <c r="A142" s="7" t="s">
        <v>295</v>
      </c>
      <c r="B142" s="7" t="s">
        <v>294</v>
      </c>
      <c r="C142" s="7" t="s">
        <v>296</v>
      </c>
      <c r="D142" s="7" t="s">
        <v>299</v>
      </c>
      <c r="E142" s="5" t="str">
        <f t="shared" si="6"/>
        <v>2016-01-01</v>
      </c>
      <c r="F142" s="31" t="s">
        <v>69</v>
      </c>
      <c r="I142" s="7" t="s">
        <v>301</v>
      </c>
      <c r="J142">
        <v>88</v>
      </c>
      <c r="L142" t="s">
        <v>805</v>
      </c>
      <c r="M142" s="86">
        <f>IF(ISBLANK('test set refactored'!S142),"",'test set refactored'!S142)</f>
        <v>83</v>
      </c>
      <c r="O142" s="26" t="s">
        <v>806</v>
      </c>
      <c r="P142" t="s">
        <v>145</v>
      </c>
      <c r="Q142" s="73">
        <f>M142*1000</f>
        <v>83000</v>
      </c>
      <c r="R142" s="7" t="s">
        <v>784</v>
      </c>
      <c r="S142" t="s">
        <v>731</v>
      </c>
      <c r="T142" t="s">
        <v>672</v>
      </c>
      <c r="U142" s="7" t="s">
        <v>788</v>
      </c>
      <c r="V142" t="s">
        <v>320</v>
      </c>
      <c r="W142" t="s">
        <v>320</v>
      </c>
      <c r="X142" s="26" t="s">
        <v>275</v>
      </c>
    </row>
    <row r="143" spans="1:24" x14ac:dyDescent="0.15">
      <c r="A143" s="7" t="s">
        <v>295</v>
      </c>
      <c r="B143" s="7" t="s">
        <v>294</v>
      </c>
      <c r="C143" s="7" t="s">
        <v>296</v>
      </c>
      <c r="D143" s="7" t="s">
        <v>299</v>
      </c>
      <c r="E143" s="5" t="str">
        <f t="shared" si="6"/>
        <v>2016-01-01</v>
      </c>
      <c r="F143" s="31" t="s">
        <v>69</v>
      </c>
      <c r="I143" s="7" t="s">
        <v>301</v>
      </c>
      <c r="J143">
        <v>88</v>
      </c>
      <c r="L143" t="s">
        <v>807</v>
      </c>
      <c r="M143" s="86">
        <f>IF(ISBLANK('test set refactored'!S143),"",'test set refactored'!S143)</f>
        <v>153</v>
      </c>
      <c r="O143" s="26" t="s">
        <v>806</v>
      </c>
      <c r="P143" t="s">
        <v>146</v>
      </c>
      <c r="Q143" s="73">
        <f>M143*1000</f>
        <v>153000</v>
      </c>
      <c r="R143" s="7" t="s">
        <v>784</v>
      </c>
      <c r="S143" t="s">
        <v>731</v>
      </c>
      <c r="T143" t="s">
        <v>673</v>
      </c>
      <c r="U143" s="7" t="s">
        <v>788</v>
      </c>
      <c r="V143" t="s">
        <v>320</v>
      </c>
      <c r="W143" t="s">
        <v>320</v>
      </c>
      <c r="X143" s="26" t="s">
        <v>275</v>
      </c>
    </row>
    <row r="144" spans="1:24" x14ac:dyDescent="0.15">
      <c r="A144" s="7" t="s">
        <v>295</v>
      </c>
      <c r="B144" s="7" t="s">
        <v>294</v>
      </c>
      <c r="C144" s="7" t="s">
        <v>296</v>
      </c>
      <c r="D144" s="7" t="s">
        <v>299</v>
      </c>
      <c r="E144" s="5" t="str">
        <f t="shared" si="6"/>
        <v>2016-01-01</v>
      </c>
      <c r="F144" s="31" t="s">
        <v>69</v>
      </c>
      <c r="I144" s="7" t="s">
        <v>301</v>
      </c>
      <c r="J144">
        <v>89</v>
      </c>
      <c r="L144" t="s">
        <v>369</v>
      </c>
      <c r="M144" s="86">
        <f>IF(ISBLANK('test set refactored'!S144),"",'test set refactored'!S144)</f>
        <v>8</v>
      </c>
      <c r="O144" s="26" t="s">
        <v>346</v>
      </c>
      <c r="P144" t="s">
        <v>156</v>
      </c>
      <c r="Q144" s="74">
        <f>M144</f>
        <v>8</v>
      </c>
      <c r="R144" s="7" t="s">
        <v>784</v>
      </c>
      <c r="S144" t="s">
        <v>731</v>
      </c>
      <c r="U144" s="7"/>
      <c r="V144" t="s">
        <v>320</v>
      </c>
      <c r="W144" t="s">
        <v>320</v>
      </c>
      <c r="X144" s="26" t="s">
        <v>275</v>
      </c>
    </row>
    <row r="145" spans="1:24" x14ac:dyDescent="0.15">
      <c r="A145" s="7" t="s">
        <v>295</v>
      </c>
      <c r="B145" s="7" t="s">
        <v>294</v>
      </c>
      <c r="C145" s="7" t="s">
        <v>296</v>
      </c>
      <c r="D145" s="7" t="s">
        <v>772</v>
      </c>
      <c r="E145" s="5" t="str">
        <f t="shared" si="6"/>
        <v>2016-01-01</v>
      </c>
      <c r="F145" s="31" t="s">
        <v>69</v>
      </c>
      <c r="I145" s="7" t="s">
        <v>301</v>
      </c>
      <c r="J145">
        <v>89</v>
      </c>
      <c r="L145" t="s">
        <v>368</v>
      </c>
      <c r="M145" s="86">
        <f>IF(ISBLANK('test set refactored'!S145),"",'test set refactored'!S145)</f>
        <v>0</v>
      </c>
      <c r="O145" s="26" t="s">
        <v>346</v>
      </c>
      <c r="P145" t="s">
        <v>156</v>
      </c>
      <c r="Q145" s="74">
        <f>M145</f>
        <v>0</v>
      </c>
      <c r="R145" s="7" t="s">
        <v>784</v>
      </c>
      <c r="S145" t="s">
        <v>731</v>
      </c>
      <c r="U145" s="7"/>
      <c r="V145" t="s">
        <v>320</v>
      </c>
      <c r="W145" t="s">
        <v>320</v>
      </c>
      <c r="X145" s="26" t="s">
        <v>275</v>
      </c>
    </row>
    <row r="146" spans="1:24" x14ac:dyDescent="0.15">
      <c r="A146" s="7" t="s">
        <v>295</v>
      </c>
      <c r="B146" s="7" t="s">
        <v>294</v>
      </c>
      <c r="C146" s="7" t="s">
        <v>296</v>
      </c>
      <c r="D146" s="7" t="s">
        <v>299</v>
      </c>
      <c r="E146" s="5" t="str">
        <f t="shared" si="6"/>
        <v>2016-01-01</v>
      </c>
      <c r="F146" s="31" t="s">
        <v>69</v>
      </c>
      <c r="I146" s="7" t="s">
        <v>301</v>
      </c>
      <c r="J146">
        <v>88</v>
      </c>
      <c r="L146" t="s">
        <v>370</v>
      </c>
      <c r="M146" s="86">
        <f>IF(ISBLANK('test set refactored'!S146),"",'test set refactored'!S146)</f>
        <v>21</v>
      </c>
      <c r="O146" s="26" t="s">
        <v>346</v>
      </c>
      <c r="P146" t="s">
        <v>86</v>
      </c>
      <c r="Q146" s="39">
        <f>M146</f>
        <v>21</v>
      </c>
      <c r="R146" t="s">
        <v>784</v>
      </c>
      <c r="S146" s="26" t="s">
        <v>731</v>
      </c>
      <c r="U146" s="26"/>
      <c r="V146" t="s">
        <v>320</v>
      </c>
      <c r="W146" t="s">
        <v>320</v>
      </c>
      <c r="X146" s="26" t="s">
        <v>275</v>
      </c>
    </row>
    <row r="147" spans="1:24" x14ac:dyDescent="0.15">
      <c r="A147" s="7" t="s">
        <v>295</v>
      </c>
      <c r="B147" s="7" t="s">
        <v>294</v>
      </c>
      <c r="C147" s="7" t="s">
        <v>296</v>
      </c>
      <c r="D147" s="7" t="s">
        <v>299</v>
      </c>
      <c r="E147" s="5" t="str">
        <f t="shared" si="6"/>
        <v>2016-01-01</v>
      </c>
      <c r="F147" s="31" t="s">
        <v>69</v>
      </c>
      <c r="I147" s="7" t="s">
        <v>301</v>
      </c>
      <c r="J147">
        <v>88</v>
      </c>
      <c r="L147" t="s">
        <v>374</v>
      </c>
      <c r="M147" s="86">
        <f>IF(ISBLANK('test set refactored'!S147),"",'test set refactored'!S147)</f>
        <v>67</v>
      </c>
      <c r="O147" s="26" t="s">
        <v>375</v>
      </c>
      <c r="P147" t="s">
        <v>70</v>
      </c>
      <c r="Q147" s="69">
        <f>M147*1000000</f>
        <v>67000000</v>
      </c>
      <c r="R147" t="s">
        <v>39</v>
      </c>
      <c r="S147" s="26" t="s">
        <v>731</v>
      </c>
      <c r="U147" s="26"/>
      <c r="V147" t="s">
        <v>320</v>
      </c>
      <c r="W147" t="s">
        <v>320</v>
      </c>
      <c r="X147" s="26" t="s">
        <v>275</v>
      </c>
    </row>
    <row r="148" spans="1:24" x14ac:dyDescent="0.15">
      <c r="A148" s="7" t="s">
        <v>295</v>
      </c>
      <c r="B148" s="7" t="s">
        <v>294</v>
      </c>
      <c r="C148" s="7" t="s">
        <v>296</v>
      </c>
      <c r="D148" s="7" t="s">
        <v>299</v>
      </c>
      <c r="E148" s="5" t="str">
        <f t="shared" si="6"/>
        <v>2016-01-01</v>
      </c>
      <c r="F148" s="31" t="s">
        <v>69</v>
      </c>
      <c r="I148" s="7" t="s">
        <v>301</v>
      </c>
      <c r="J148">
        <v>88</v>
      </c>
      <c r="L148" t="s">
        <v>808</v>
      </c>
      <c r="M148" s="86">
        <f>IF(ISBLANK('test set refactored'!S148),"",'test set refactored'!S148)</f>
        <v>138</v>
      </c>
      <c r="O148" s="26" t="s">
        <v>797</v>
      </c>
      <c r="P148" t="s">
        <v>74</v>
      </c>
      <c r="Q148" s="39">
        <f>M148*1000</f>
        <v>138000</v>
      </c>
      <c r="R148" t="s">
        <v>784</v>
      </c>
      <c r="S148" s="26" t="s">
        <v>731</v>
      </c>
      <c r="U148" s="26"/>
      <c r="V148" t="s">
        <v>320</v>
      </c>
      <c r="W148" t="s">
        <v>320</v>
      </c>
      <c r="X148" s="26" t="s">
        <v>275</v>
      </c>
    </row>
    <row r="149" spans="1:24" x14ac:dyDescent="0.15">
      <c r="A149" s="7" t="s">
        <v>295</v>
      </c>
      <c r="B149" s="7" t="s">
        <v>294</v>
      </c>
      <c r="C149" s="7" t="s">
        <v>296</v>
      </c>
      <c r="D149" s="7" t="s">
        <v>299</v>
      </c>
      <c r="E149" s="5" t="str">
        <f t="shared" si="6"/>
        <v>2016-01-01</v>
      </c>
      <c r="F149" s="31" t="s">
        <v>69</v>
      </c>
      <c r="I149" s="7" t="s">
        <v>301</v>
      </c>
      <c r="J149">
        <v>88</v>
      </c>
      <c r="L149" t="s">
        <v>809</v>
      </c>
      <c r="M149" s="86">
        <f>IF(ISBLANK('test set refactored'!S149),"",'test set refactored'!S149)</f>
        <v>1</v>
      </c>
      <c r="O149" s="26" t="s">
        <v>339</v>
      </c>
      <c r="P149" t="s">
        <v>84</v>
      </c>
      <c r="Q149" s="39">
        <f>M149*1000</f>
        <v>1000</v>
      </c>
      <c r="R149" t="s">
        <v>784</v>
      </c>
      <c r="S149" s="26" t="s">
        <v>731</v>
      </c>
      <c r="U149" s="26"/>
      <c r="V149" t="s">
        <v>320</v>
      </c>
      <c r="W149" t="s">
        <v>320</v>
      </c>
      <c r="X149" s="26" t="s">
        <v>275</v>
      </c>
    </row>
    <row r="150" spans="1:24" x14ac:dyDescent="0.15">
      <c r="A150" s="7" t="s">
        <v>295</v>
      </c>
      <c r="B150" s="7" t="s">
        <v>294</v>
      </c>
      <c r="C150" s="7" t="s">
        <v>296</v>
      </c>
      <c r="D150" s="7" t="s">
        <v>299</v>
      </c>
      <c r="E150" s="5" t="str">
        <f t="shared" si="6"/>
        <v>2016-01-01</v>
      </c>
      <c r="F150" s="31" t="s">
        <v>69</v>
      </c>
      <c r="I150" s="7" t="s">
        <v>301</v>
      </c>
      <c r="J150">
        <v>88</v>
      </c>
      <c r="L150" t="s">
        <v>412</v>
      </c>
      <c r="M150" s="86">
        <f>IF(ISBLANK('test set refactored'!S150),"",'test set refactored'!S150)</f>
        <v>18.7</v>
      </c>
      <c r="O150" t="s">
        <v>812</v>
      </c>
      <c r="P150" t="s">
        <v>411</v>
      </c>
      <c r="Q150" s="69">
        <f t="shared" ref="Q150:Q157" si="7">M150*1000000</f>
        <v>18700000</v>
      </c>
      <c r="R150" t="s">
        <v>39</v>
      </c>
      <c r="S150" s="26" t="s">
        <v>731</v>
      </c>
      <c r="V150" t="s">
        <v>320</v>
      </c>
      <c r="W150" t="s">
        <v>320</v>
      </c>
      <c r="X150" s="26" t="s">
        <v>275</v>
      </c>
    </row>
    <row r="151" spans="1:24" x14ac:dyDescent="0.15">
      <c r="A151" s="7" t="s">
        <v>295</v>
      </c>
      <c r="B151" s="7" t="s">
        <v>294</v>
      </c>
      <c r="C151" s="7" t="s">
        <v>296</v>
      </c>
      <c r="D151" s="7" t="s">
        <v>299</v>
      </c>
      <c r="E151" s="5" t="str">
        <f t="shared" si="6"/>
        <v>2016-01-01</v>
      </c>
      <c r="F151" s="31" t="s">
        <v>69</v>
      </c>
      <c r="I151" s="7" t="s">
        <v>301</v>
      </c>
      <c r="J151">
        <v>88</v>
      </c>
      <c r="L151" t="s">
        <v>414</v>
      </c>
      <c r="M151" s="86">
        <f>IF(ISBLANK('test set refactored'!S151),"",'test set refactored'!S151)</f>
        <v>13.7</v>
      </c>
      <c r="O151" t="s">
        <v>812</v>
      </c>
      <c r="P151" t="s">
        <v>413</v>
      </c>
      <c r="Q151" s="69">
        <f t="shared" si="7"/>
        <v>13700000</v>
      </c>
      <c r="R151" t="s">
        <v>39</v>
      </c>
      <c r="S151" s="26" t="s">
        <v>731</v>
      </c>
      <c r="V151" t="s">
        <v>320</v>
      </c>
      <c r="W151" t="s">
        <v>320</v>
      </c>
      <c r="X151" s="26" t="s">
        <v>275</v>
      </c>
    </row>
    <row r="152" spans="1:24" x14ac:dyDescent="0.15">
      <c r="A152" s="7" t="s">
        <v>295</v>
      </c>
      <c r="B152" s="7" t="s">
        <v>294</v>
      </c>
      <c r="C152" s="7" t="s">
        <v>296</v>
      </c>
      <c r="D152" s="7" t="s">
        <v>299</v>
      </c>
      <c r="E152" s="5" t="str">
        <f t="shared" si="6"/>
        <v>2016-01-01</v>
      </c>
      <c r="F152" s="31" t="s">
        <v>69</v>
      </c>
      <c r="I152" s="7" t="s">
        <v>301</v>
      </c>
      <c r="J152">
        <v>88</v>
      </c>
      <c r="L152" t="s">
        <v>416</v>
      </c>
      <c r="M152" s="86">
        <f>IF(ISBLANK('test set refactored'!S152),"",'test set refactored'!S152)</f>
        <v>37.6</v>
      </c>
      <c r="O152" t="s">
        <v>812</v>
      </c>
      <c r="P152" t="s">
        <v>415</v>
      </c>
      <c r="Q152" s="69">
        <f t="shared" si="7"/>
        <v>37600000</v>
      </c>
      <c r="R152" t="s">
        <v>39</v>
      </c>
      <c r="S152" s="26" t="s">
        <v>731</v>
      </c>
      <c r="V152" t="s">
        <v>320</v>
      </c>
      <c r="W152" t="s">
        <v>320</v>
      </c>
      <c r="X152" s="26" t="s">
        <v>275</v>
      </c>
    </row>
    <row r="153" spans="1:24" x14ac:dyDescent="0.15">
      <c r="A153" s="7" t="s">
        <v>295</v>
      </c>
      <c r="B153" s="7" t="s">
        <v>294</v>
      </c>
      <c r="C153" s="7" t="s">
        <v>296</v>
      </c>
      <c r="D153" s="7" t="s">
        <v>299</v>
      </c>
      <c r="E153" s="5" t="str">
        <f t="shared" si="6"/>
        <v>2016-01-01</v>
      </c>
      <c r="F153" s="31" t="s">
        <v>69</v>
      </c>
      <c r="I153" s="7" t="s">
        <v>301</v>
      </c>
      <c r="J153">
        <v>88</v>
      </c>
      <c r="L153" t="s">
        <v>409</v>
      </c>
      <c r="M153" s="86">
        <f>IF(ISBLANK('test set refactored'!S153),"",'test set refactored'!S153)</f>
        <v>3</v>
      </c>
      <c r="O153" t="s">
        <v>812</v>
      </c>
      <c r="P153" t="s">
        <v>408</v>
      </c>
      <c r="Q153" s="69">
        <f t="shared" si="7"/>
        <v>3000000</v>
      </c>
      <c r="R153" t="s">
        <v>39</v>
      </c>
      <c r="S153" s="26" t="s">
        <v>731</v>
      </c>
      <c r="V153" t="s">
        <v>320</v>
      </c>
      <c r="W153" t="s">
        <v>320</v>
      </c>
      <c r="X153" s="26" t="s">
        <v>275</v>
      </c>
    </row>
    <row r="154" spans="1:24" x14ac:dyDescent="0.15">
      <c r="A154" s="7" t="s">
        <v>295</v>
      </c>
      <c r="B154" s="7" t="s">
        <v>294</v>
      </c>
      <c r="C154" s="7" t="s">
        <v>296</v>
      </c>
      <c r="D154" s="7" t="s">
        <v>299</v>
      </c>
      <c r="E154" s="5" t="str">
        <f t="shared" si="6"/>
        <v>2016-01-01</v>
      </c>
      <c r="F154" s="31" t="s">
        <v>69</v>
      </c>
      <c r="I154" s="7" t="s">
        <v>301</v>
      </c>
      <c r="J154">
        <v>88</v>
      </c>
      <c r="L154" t="s">
        <v>407</v>
      </c>
      <c r="M154" s="86">
        <f>IF(ISBLANK('test set refactored'!S154),"",'test set refactored'!S154)</f>
        <v>11</v>
      </c>
      <c r="O154" t="s">
        <v>313</v>
      </c>
      <c r="P154" t="s">
        <v>406</v>
      </c>
      <c r="Q154" s="39">
        <f t="shared" si="7"/>
        <v>11000000</v>
      </c>
      <c r="R154" t="s">
        <v>39</v>
      </c>
      <c r="S154" s="26" t="s">
        <v>731</v>
      </c>
      <c r="V154" t="s">
        <v>381</v>
      </c>
      <c r="W154" t="s">
        <v>320</v>
      </c>
      <c r="X154" s="26" t="s">
        <v>275</v>
      </c>
    </row>
    <row r="155" spans="1:24" x14ac:dyDescent="0.15">
      <c r="A155" s="7" t="s">
        <v>295</v>
      </c>
      <c r="B155" s="7" t="s">
        <v>294</v>
      </c>
      <c r="C155" s="7" t="s">
        <v>296</v>
      </c>
      <c r="D155" s="7" t="s">
        <v>299</v>
      </c>
      <c r="E155" s="5" t="str">
        <f t="shared" si="6"/>
        <v>2016-01-01</v>
      </c>
      <c r="F155" s="31" t="s">
        <v>69</v>
      </c>
      <c r="I155" s="7" t="s">
        <v>301</v>
      </c>
      <c r="J155">
        <v>88</v>
      </c>
      <c r="L155" t="s">
        <v>418</v>
      </c>
      <c r="M155" s="86">
        <f>IF(ISBLANK('test set refactored'!S155),"",'test set refactored'!S155)</f>
        <v>1.4</v>
      </c>
      <c r="O155" t="s">
        <v>812</v>
      </c>
      <c r="P155" t="s">
        <v>417</v>
      </c>
      <c r="Q155" s="69">
        <f t="shared" si="7"/>
        <v>1400000</v>
      </c>
      <c r="R155" t="s">
        <v>39</v>
      </c>
      <c r="S155" s="26" t="s">
        <v>731</v>
      </c>
      <c r="V155" t="s">
        <v>320</v>
      </c>
      <c r="W155" t="s">
        <v>320</v>
      </c>
      <c r="X155" s="26" t="s">
        <v>275</v>
      </c>
    </row>
    <row r="156" spans="1:24" x14ac:dyDescent="0.15">
      <c r="A156" s="7" t="s">
        <v>295</v>
      </c>
      <c r="B156" s="7" t="s">
        <v>294</v>
      </c>
      <c r="C156" s="7" t="s">
        <v>296</v>
      </c>
      <c r="D156" s="7" t="s">
        <v>299</v>
      </c>
      <c r="E156" s="5" t="str">
        <f t="shared" si="6"/>
        <v>2016-01-01</v>
      </c>
      <c r="F156" s="31" t="s">
        <v>69</v>
      </c>
      <c r="I156" s="7" t="s">
        <v>301</v>
      </c>
      <c r="J156">
        <v>88</v>
      </c>
      <c r="L156" t="s">
        <v>420</v>
      </c>
      <c r="M156" s="86">
        <f>IF(ISBLANK('test set refactored'!S156),"",'test set refactored'!S156)</f>
        <v>2</v>
      </c>
      <c r="O156" t="s">
        <v>812</v>
      </c>
      <c r="P156" t="s">
        <v>419</v>
      </c>
      <c r="Q156" s="69">
        <f t="shared" si="7"/>
        <v>2000000</v>
      </c>
      <c r="R156" t="s">
        <v>39</v>
      </c>
      <c r="S156" s="26" t="s">
        <v>731</v>
      </c>
      <c r="V156" t="s">
        <v>320</v>
      </c>
      <c r="W156" t="s">
        <v>320</v>
      </c>
      <c r="X156" s="26" t="s">
        <v>275</v>
      </c>
    </row>
    <row r="157" spans="1:24" x14ac:dyDescent="0.15">
      <c r="A157" s="7" t="s">
        <v>295</v>
      </c>
      <c r="B157" s="7" t="s">
        <v>294</v>
      </c>
      <c r="C157" s="7" t="s">
        <v>296</v>
      </c>
      <c r="D157" s="7" t="s">
        <v>299</v>
      </c>
      <c r="E157" s="5" t="str">
        <f t="shared" si="6"/>
        <v>2016-01-01</v>
      </c>
      <c r="F157" s="31" t="s">
        <v>69</v>
      </c>
      <c r="I157" s="7" t="s">
        <v>301</v>
      </c>
      <c r="J157">
        <v>88</v>
      </c>
      <c r="L157" t="s">
        <v>422</v>
      </c>
      <c r="M157" s="86">
        <f>IF(ISBLANK('test set refactored'!S157),"",'test set refactored'!S157)</f>
        <v>7.3</v>
      </c>
      <c r="O157" t="s">
        <v>812</v>
      </c>
      <c r="P157" t="s">
        <v>421</v>
      </c>
      <c r="Q157" s="69">
        <f t="shared" si="7"/>
        <v>7300000</v>
      </c>
      <c r="R157" t="s">
        <v>39</v>
      </c>
      <c r="S157" s="26" t="s">
        <v>731</v>
      </c>
      <c r="V157" t="s">
        <v>320</v>
      </c>
      <c r="W157" t="s">
        <v>320</v>
      </c>
      <c r="X157" s="26" t="s">
        <v>275</v>
      </c>
    </row>
    <row r="158" spans="1:24" x14ac:dyDescent="0.15">
      <c r="A158" t="s">
        <v>316</v>
      </c>
      <c r="B158" t="s">
        <v>315</v>
      </c>
      <c r="C158" t="s">
        <v>304</v>
      </c>
      <c r="D158" t="s">
        <v>82</v>
      </c>
      <c r="E158" s="5" t="str">
        <f t="shared" si="6"/>
        <v>2017-01-01</v>
      </c>
      <c r="F158" t="s">
        <v>68</v>
      </c>
      <c r="I158" t="s">
        <v>317</v>
      </c>
      <c r="L158" s="19" t="s">
        <v>545</v>
      </c>
      <c r="M158" s="87">
        <f>IF(ISBLANK('test set refactored'!S158),"",'test set refactored'!S158)</f>
        <v>215</v>
      </c>
      <c r="O158" s="19" t="s">
        <v>546</v>
      </c>
      <c r="P158" t="s">
        <v>497</v>
      </c>
      <c r="Q158" s="63">
        <f t="shared" ref="Q158:Q172" si="8">M158</f>
        <v>215</v>
      </c>
      <c r="R158" s="19" t="str">
        <f>O158</f>
        <v>Minutes</v>
      </c>
      <c r="S158" t="s">
        <v>321</v>
      </c>
      <c r="T158" t="s">
        <v>547</v>
      </c>
      <c r="U158" s="7" t="s">
        <v>749</v>
      </c>
      <c r="V158" t="s">
        <v>320</v>
      </c>
      <c r="W158" t="s">
        <v>320</v>
      </c>
      <c r="X158" t="s">
        <v>275</v>
      </c>
    </row>
    <row r="159" spans="1:24" x14ac:dyDescent="0.15">
      <c r="A159" t="s">
        <v>316</v>
      </c>
      <c r="B159" t="s">
        <v>315</v>
      </c>
      <c r="C159" t="s">
        <v>304</v>
      </c>
      <c r="D159" t="s">
        <v>82</v>
      </c>
      <c r="E159" s="5" t="str">
        <f t="shared" si="6"/>
        <v>2017-01-01</v>
      </c>
      <c r="F159" t="s">
        <v>68</v>
      </c>
      <c r="I159" t="s">
        <v>317</v>
      </c>
      <c r="L159" s="19" t="s">
        <v>548</v>
      </c>
      <c r="M159" s="87">
        <f>IF(ISBLANK('test set refactored'!S159),"",'test set refactored'!S159)</f>
        <v>1.389</v>
      </c>
      <c r="O159" s="19" t="s">
        <v>546</v>
      </c>
      <c r="P159" t="s">
        <v>503</v>
      </c>
      <c r="Q159" s="63">
        <f t="shared" si="8"/>
        <v>1.389</v>
      </c>
      <c r="R159" s="19" t="str">
        <f>O159</f>
        <v>Minutes</v>
      </c>
      <c r="S159" t="s">
        <v>321</v>
      </c>
      <c r="T159" t="s">
        <v>549</v>
      </c>
      <c r="U159" s="7" t="s">
        <v>749</v>
      </c>
      <c r="V159" t="s">
        <v>320</v>
      </c>
      <c r="W159" t="s">
        <v>320</v>
      </c>
      <c r="X159" t="s">
        <v>275</v>
      </c>
    </row>
    <row r="160" spans="1:24" x14ac:dyDescent="0.15">
      <c r="A160" t="s">
        <v>316</v>
      </c>
      <c r="B160" t="s">
        <v>315</v>
      </c>
      <c r="C160" t="s">
        <v>304</v>
      </c>
      <c r="D160" t="s">
        <v>82</v>
      </c>
      <c r="E160" s="5" t="str">
        <f t="shared" si="6"/>
        <v>2017-01-01</v>
      </c>
      <c r="F160" t="s">
        <v>68</v>
      </c>
      <c r="I160" t="s">
        <v>317</v>
      </c>
      <c r="L160" s="19" t="s">
        <v>550</v>
      </c>
      <c r="M160" s="87">
        <f>IF(ISBLANK('test set refactored'!S160),"",'test set refactored'!S160)</f>
        <v>154.80000000000001</v>
      </c>
      <c r="O160" s="19" t="s">
        <v>546</v>
      </c>
      <c r="P160" t="s">
        <v>507</v>
      </c>
      <c r="Q160" s="63">
        <f t="shared" si="8"/>
        <v>154.80000000000001</v>
      </c>
      <c r="R160" s="19" t="str">
        <f>O160</f>
        <v>Minutes</v>
      </c>
      <c r="S160" t="s">
        <v>321</v>
      </c>
      <c r="T160" t="s">
        <v>551</v>
      </c>
      <c r="U160" s="7" t="s">
        <v>749</v>
      </c>
      <c r="V160" t="s">
        <v>320</v>
      </c>
      <c r="W160" t="s">
        <v>320</v>
      </c>
      <c r="X160" t="s">
        <v>275</v>
      </c>
    </row>
    <row r="161" spans="1:24" x14ac:dyDescent="0.15">
      <c r="A161" t="s">
        <v>316</v>
      </c>
      <c r="B161" t="s">
        <v>315</v>
      </c>
      <c r="C161" t="s">
        <v>304</v>
      </c>
      <c r="D161" t="s">
        <v>82</v>
      </c>
      <c r="E161" s="5" t="str">
        <f t="shared" si="6"/>
        <v>2017-01-01</v>
      </c>
      <c r="F161" t="s">
        <v>68</v>
      </c>
      <c r="I161" t="s">
        <v>317</v>
      </c>
      <c r="L161" s="19" t="s">
        <v>802</v>
      </c>
      <c r="M161" s="86">
        <f>IF(ISBLANK('test set refactored'!S161),"",'test set refactored'!S161)</f>
        <v>78760420</v>
      </c>
      <c r="O161" t="s">
        <v>341</v>
      </c>
      <c r="P161" t="s">
        <v>29</v>
      </c>
      <c r="Q161" s="71">
        <f t="shared" si="8"/>
        <v>78760420</v>
      </c>
      <c r="R161" s="34" t="s">
        <v>39</v>
      </c>
      <c r="S161" t="s">
        <v>321</v>
      </c>
      <c r="T161" s="5" t="s">
        <v>309</v>
      </c>
      <c r="U161" s="7" t="s">
        <v>786</v>
      </c>
      <c r="V161" t="s">
        <v>322</v>
      </c>
      <c r="W161" t="s">
        <v>323</v>
      </c>
      <c r="X161" t="s">
        <v>275</v>
      </c>
    </row>
    <row r="162" spans="1:24" x14ac:dyDescent="0.15">
      <c r="A162" t="s">
        <v>316</v>
      </c>
      <c r="B162" t="s">
        <v>315</v>
      </c>
      <c r="C162" t="s">
        <v>304</v>
      </c>
      <c r="D162" t="s">
        <v>82</v>
      </c>
      <c r="E162" s="5" t="str">
        <f t="shared" si="6"/>
        <v>2017-01-01</v>
      </c>
      <c r="F162" t="s">
        <v>68</v>
      </c>
      <c r="I162" t="s">
        <v>317</v>
      </c>
      <c r="L162" s="19" t="s">
        <v>793</v>
      </c>
      <c r="M162" s="86">
        <f>IF(ISBLANK('test set refactored'!S162),"",'test set refactored'!S162)</f>
        <v>5.9560000000000004E-3</v>
      </c>
      <c r="O162" t="s">
        <v>820</v>
      </c>
      <c r="P162" t="s">
        <v>403</v>
      </c>
      <c r="Q162" s="27">
        <f t="shared" si="8"/>
        <v>5.9560000000000004E-3</v>
      </c>
      <c r="R162" t="str">
        <f>O162</f>
        <v>mtCO2e/USD</v>
      </c>
      <c r="S162" t="s">
        <v>321</v>
      </c>
      <c r="T162" t="s">
        <v>342</v>
      </c>
      <c r="U162" s="7" t="s">
        <v>789</v>
      </c>
      <c r="V162" t="s">
        <v>561</v>
      </c>
      <c r="W162" t="s">
        <v>562</v>
      </c>
      <c r="X162" t="s">
        <v>275</v>
      </c>
    </row>
    <row r="163" spans="1:24" x14ac:dyDescent="0.15">
      <c r="A163" t="s">
        <v>316</v>
      </c>
      <c r="B163" t="s">
        <v>315</v>
      </c>
      <c r="C163" t="s">
        <v>304</v>
      </c>
      <c r="D163" t="s">
        <v>82</v>
      </c>
      <c r="E163" s="5" t="str">
        <f t="shared" si="6"/>
        <v>2017-01-01</v>
      </c>
      <c r="F163" t="s">
        <v>68</v>
      </c>
      <c r="I163" t="s">
        <v>317</v>
      </c>
      <c r="L163" s="19" t="s">
        <v>794</v>
      </c>
      <c r="M163" s="86">
        <f>IF(ISBLANK('test set refactored'!S163),"",'test set refactored'!S163)</f>
        <v>0.80289999999999995</v>
      </c>
      <c r="O163" t="s">
        <v>512</v>
      </c>
      <c r="P163" t="s">
        <v>511</v>
      </c>
      <c r="Q163" s="27">
        <f t="shared" si="8"/>
        <v>0.80289999999999995</v>
      </c>
      <c r="R163" t="str">
        <f>O163</f>
        <v>mtCO2e/MWh generated</v>
      </c>
      <c r="S163" t="s">
        <v>321</v>
      </c>
      <c r="T163" t="s">
        <v>342</v>
      </c>
      <c r="U163" s="7" t="s">
        <v>789</v>
      </c>
      <c r="V163" t="s">
        <v>561</v>
      </c>
      <c r="W163" t="s">
        <v>564</v>
      </c>
      <c r="X163" t="s">
        <v>275</v>
      </c>
    </row>
    <row r="164" spans="1:24" x14ac:dyDescent="0.15">
      <c r="A164" t="s">
        <v>316</v>
      </c>
      <c r="B164" t="s">
        <v>315</v>
      </c>
      <c r="C164" t="s">
        <v>304</v>
      </c>
      <c r="D164" t="s">
        <v>82</v>
      </c>
      <c r="E164" s="5" t="str">
        <f t="shared" si="6"/>
        <v>2017-01-01</v>
      </c>
      <c r="F164" t="s">
        <v>68</v>
      </c>
      <c r="I164" t="s">
        <v>317</v>
      </c>
      <c r="L164" s="19" t="s">
        <v>343</v>
      </c>
      <c r="M164" s="86">
        <f>IF(ISBLANK('test set refactored'!S164),"",'test set refactored'!S164)</f>
        <v>47618</v>
      </c>
      <c r="O164" t="s">
        <v>789</v>
      </c>
      <c r="P164" t="s">
        <v>152</v>
      </c>
      <c r="Q164" s="74">
        <f t="shared" si="8"/>
        <v>47618</v>
      </c>
      <c r="R164" s="7" t="s">
        <v>784</v>
      </c>
      <c r="S164" t="s">
        <v>321</v>
      </c>
      <c r="T164" t="s">
        <v>342</v>
      </c>
      <c r="U164" s="7" t="s">
        <v>789</v>
      </c>
      <c r="V164" t="s">
        <v>320</v>
      </c>
      <c r="W164" t="s">
        <v>320</v>
      </c>
      <c r="X164" t="s">
        <v>275</v>
      </c>
    </row>
    <row r="165" spans="1:24" x14ac:dyDescent="0.15">
      <c r="A165" t="s">
        <v>316</v>
      </c>
      <c r="B165" t="s">
        <v>315</v>
      </c>
      <c r="C165" t="s">
        <v>304</v>
      </c>
      <c r="D165" t="s">
        <v>82</v>
      </c>
      <c r="E165" s="5" t="str">
        <f t="shared" si="6"/>
        <v>2017-01-01</v>
      </c>
      <c r="F165" t="s">
        <v>68</v>
      </c>
      <c r="I165" t="s">
        <v>317</v>
      </c>
      <c r="L165" s="19" t="s">
        <v>362</v>
      </c>
      <c r="M165" s="86">
        <f>IF(ISBLANK('test set refactored'!S165),"",'test set refactored'!S165)</f>
        <v>68652</v>
      </c>
      <c r="O165" t="s">
        <v>789</v>
      </c>
      <c r="P165" t="s">
        <v>145</v>
      </c>
      <c r="Q165" s="74">
        <f t="shared" si="8"/>
        <v>68652</v>
      </c>
      <c r="R165" s="7" t="s">
        <v>784</v>
      </c>
      <c r="S165" t="s">
        <v>321</v>
      </c>
      <c r="T165" t="s">
        <v>361</v>
      </c>
      <c r="U165" s="7" t="s">
        <v>789</v>
      </c>
      <c r="V165" t="s">
        <v>320</v>
      </c>
      <c r="W165" t="s">
        <v>320</v>
      </c>
      <c r="X165" t="s">
        <v>275</v>
      </c>
    </row>
    <row r="166" spans="1:24" x14ac:dyDescent="0.15">
      <c r="A166" t="s">
        <v>316</v>
      </c>
      <c r="B166" t="s">
        <v>315</v>
      </c>
      <c r="C166" t="s">
        <v>304</v>
      </c>
      <c r="D166" t="s">
        <v>82</v>
      </c>
      <c r="E166" s="5" t="str">
        <f t="shared" si="6"/>
        <v>2017-01-01</v>
      </c>
      <c r="F166" t="s">
        <v>68</v>
      </c>
      <c r="I166" t="s">
        <v>317</v>
      </c>
      <c r="L166" s="19" t="s">
        <v>513</v>
      </c>
      <c r="M166" s="86">
        <f>IF(ISBLANK('test set refactored'!S166),"",'test set refactored'!S166)</f>
        <v>195.9</v>
      </c>
      <c r="O166" t="s">
        <v>455</v>
      </c>
      <c r="P166" t="s">
        <v>453</v>
      </c>
      <c r="Q166" s="27">
        <f t="shared" si="8"/>
        <v>195.9</v>
      </c>
      <c r="R166" t="str">
        <f>O166</f>
        <v>kg</v>
      </c>
      <c r="S166" t="s">
        <v>321</v>
      </c>
      <c r="T166" t="s">
        <v>456</v>
      </c>
      <c r="U166" s="7" t="s">
        <v>789</v>
      </c>
      <c r="V166" t="s">
        <v>320</v>
      </c>
      <c r="W166" t="s">
        <v>320</v>
      </c>
      <c r="X166" t="s">
        <v>275</v>
      </c>
    </row>
    <row r="167" spans="1:24" x14ac:dyDescent="0.15">
      <c r="A167" t="s">
        <v>316</v>
      </c>
      <c r="B167" t="s">
        <v>315</v>
      </c>
      <c r="C167" t="s">
        <v>304</v>
      </c>
      <c r="D167" t="s">
        <v>82</v>
      </c>
      <c r="E167" s="5" t="str">
        <f t="shared" si="6"/>
        <v>2017-01-01</v>
      </c>
      <c r="F167" t="s">
        <v>68</v>
      </c>
      <c r="I167" t="s">
        <v>317</v>
      </c>
      <c r="L167" s="19" t="s">
        <v>371</v>
      </c>
      <c r="M167" s="86">
        <f>IF(ISBLANK('test set refactored'!S167),"",'test set refactored'!S167)</f>
        <v>189810</v>
      </c>
      <c r="O167" t="s">
        <v>39</v>
      </c>
      <c r="P167" t="s">
        <v>90</v>
      </c>
      <c r="Q167" s="27">
        <f t="shared" si="8"/>
        <v>189810</v>
      </c>
      <c r="R167" t="s">
        <v>39</v>
      </c>
      <c r="S167" t="s">
        <v>321</v>
      </c>
      <c r="V167" t="s">
        <v>320</v>
      </c>
      <c r="W167" t="s">
        <v>320</v>
      </c>
      <c r="X167" t="s">
        <v>275</v>
      </c>
    </row>
    <row r="168" spans="1:24" x14ac:dyDescent="0.15">
      <c r="A168" t="s">
        <v>316</v>
      </c>
      <c r="B168" t="s">
        <v>315</v>
      </c>
      <c r="C168" t="s">
        <v>304</v>
      </c>
      <c r="D168" t="s">
        <v>82</v>
      </c>
      <c r="E168" s="5" t="str">
        <f t="shared" si="6"/>
        <v>2017-01-01</v>
      </c>
      <c r="F168" t="s">
        <v>68</v>
      </c>
      <c r="I168" t="s">
        <v>317</v>
      </c>
      <c r="L168" s="19" t="s">
        <v>376</v>
      </c>
      <c r="M168" s="86">
        <f>IF(ISBLANK('test set refactored'!S168),"",'test set refactored'!S168)</f>
        <v>78001430</v>
      </c>
      <c r="O168" s="26" t="s">
        <v>39</v>
      </c>
      <c r="P168" t="s">
        <v>70</v>
      </c>
      <c r="Q168" s="27">
        <f t="shared" si="8"/>
        <v>78001430</v>
      </c>
      <c r="R168" t="s">
        <v>39</v>
      </c>
      <c r="S168" t="s">
        <v>321</v>
      </c>
      <c r="V168" t="s">
        <v>320</v>
      </c>
      <c r="W168" t="s">
        <v>320</v>
      </c>
      <c r="X168" t="s">
        <v>275</v>
      </c>
    </row>
    <row r="169" spans="1:24" x14ac:dyDescent="0.15">
      <c r="A169" t="s">
        <v>316</v>
      </c>
      <c r="B169" t="s">
        <v>315</v>
      </c>
      <c r="C169" t="s">
        <v>304</v>
      </c>
      <c r="D169" t="s">
        <v>82</v>
      </c>
      <c r="E169" s="5" t="str">
        <f t="shared" si="6"/>
        <v>2017-01-01</v>
      </c>
      <c r="F169" t="s">
        <v>68</v>
      </c>
      <c r="I169" t="s">
        <v>317</v>
      </c>
      <c r="L169" s="19" t="s">
        <v>377</v>
      </c>
      <c r="M169" s="86">
        <f>IF(ISBLANK('test set refactored'!S169),"",'test set refactored'!S169)</f>
        <v>239428</v>
      </c>
      <c r="O169" t="s">
        <v>39</v>
      </c>
      <c r="P169" t="s">
        <v>74</v>
      </c>
      <c r="Q169" s="27">
        <f t="shared" si="8"/>
        <v>239428</v>
      </c>
      <c r="R169" t="s">
        <v>39</v>
      </c>
      <c r="S169" t="s">
        <v>321</v>
      </c>
      <c r="V169" t="s">
        <v>320</v>
      </c>
      <c r="W169" t="s">
        <v>320</v>
      </c>
      <c r="X169" t="s">
        <v>275</v>
      </c>
    </row>
    <row r="170" spans="1:24" x14ac:dyDescent="0.15">
      <c r="A170" t="s">
        <v>316</v>
      </c>
      <c r="B170" t="s">
        <v>315</v>
      </c>
      <c r="C170" t="s">
        <v>304</v>
      </c>
      <c r="D170" t="s">
        <v>82</v>
      </c>
      <c r="E170" s="5" t="str">
        <f t="shared" si="6"/>
        <v>2017-01-01</v>
      </c>
      <c r="F170" t="s">
        <v>68</v>
      </c>
      <c r="I170" t="s">
        <v>317</v>
      </c>
      <c r="L170" s="19" t="s">
        <v>378</v>
      </c>
      <c r="M170" s="86">
        <f>IF(ISBLANK('test set refactored'!S170),"",'test set refactored'!S170)</f>
        <v>329753</v>
      </c>
      <c r="O170" t="s">
        <v>39</v>
      </c>
      <c r="P170" t="s">
        <v>84</v>
      </c>
      <c r="Q170" s="27">
        <f t="shared" si="8"/>
        <v>329753</v>
      </c>
      <c r="R170" t="s">
        <v>39</v>
      </c>
      <c r="S170" t="s">
        <v>321</v>
      </c>
      <c r="V170" t="s">
        <v>320</v>
      </c>
      <c r="W170" t="s">
        <v>320</v>
      </c>
      <c r="X170" t="s">
        <v>275</v>
      </c>
    </row>
    <row r="171" spans="1:24" x14ac:dyDescent="0.15">
      <c r="A171" t="s">
        <v>316</v>
      </c>
      <c r="B171" t="s">
        <v>315</v>
      </c>
      <c r="C171" t="s">
        <v>304</v>
      </c>
      <c r="D171" t="s">
        <v>82</v>
      </c>
      <c r="E171" s="5" t="str">
        <f t="shared" si="6"/>
        <v>2017-01-01</v>
      </c>
      <c r="F171" t="s">
        <v>68</v>
      </c>
      <c r="I171" t="s">
        <v>317</v>
      </c>
      <c r="L171" s="19" t="s">
        <v>810</v>
      </c>
      <c r="M171" s="86">
        <f>IF(ISBLANK('test set refactored'!S171),"",'test set refactored'!S171)</f>
        <v>12957602</v>
      </c>
      <c r="O171" t="s">
        <v>39</v>
      </c>
      <c r="P171" t="s">
        <v>42</v>
      </c>
      <c r="Q171" s="71">
        <f t="shared" si="8"/>
        <v>12957602</v>
      </c>
      <c r="R171" s="7" t="s">
        <v>39</v>
      </c>
      <c r="S171" t="s">
        <v>321</v>
      </c>
      <c r="V171" t="s">
        <v>381</v>
      </c>
      <c r="W171" t="s">
        <v>382</v>
      </c>
      <c r="X171" t="s">
        <v>275</v>
      </c>
    </row>
    <row r="172" spans="1:24" x14ac:dyDescent="0.15">
      <c r="A172" t="s">
        <v>316</v>
      </c>
      <c r="B172" t="s">
        <v>315</v>
      </c>
      <c r="C172" t="s">
        <v>304</v>
      </c>
      <c r="D172" t="s">
        <v>82</v>
      </c>
      <c r="E172" s="5" t="str">
        <f t="shared" si="6"/>
        <v>2017-01-01</v>
      </c>
      <c r="F172" t="s">
        <v>68</v>
      </c>
      <c r="I172" t="s">
        <v>317</v>
      </c>
      <c r="L172" s="19" t="s">
        <v>811</v>
      </c>
      <c r="M172" s="86">
        <f>IF(ISBLANK('test set refactored'!S172),"",'test set refactored'!S172)</f>
        <v>8271179</v>
      </c>
      <c r="O172" t="s">
        <v>39</v>
      </c>
      <c r="P172" t="s">
        <v>44</v>
      </c>
      <c r="Q172" s="71">
        <f t="shared" si="8"/>
        <v>8271179</v>
      </c>
      <c r="R172" s="7" t="s">
        <v>39</v>
      </c>
      <c r="S172" t="s">
        <v>321</v>
      </c>
      <c r="V172" t="s">
        <v>381</v>
      </c>
      <c r="W172" t="s">
        <v>385</v>
      </c>
      <c r="X172" t="s">
        <v>275</v>
      </c>
    </row>
    <row r="173" spans="1:24" x14ac:dyDescent="0.15">
      <c r="A173" t="s">
        <v>316</v>
      </c>
      <c r="B173" t="s">
        <v>315</v>
      </c>
      <c r="C173" t="s">
        <v>304</v>
      </c>
      <c r="D173" t="s">
        <v>82</v>
      </c>
      <c r="E173" s="5" t="str">
        <f t="shared" si="6"/>
        <v>2017-01-01</v>
      </c>
      <c r="F173" t="s">
        <v>68</v>
      </c>
      <c r="I173" t="s">
        <v>317</v>
      </c>
      <c r="L173" s="19" t="s">
        <v>392</v>
      </c>
      <c r="M173" s="87">
        <f>IF(ISBLANK('test set refactored'!S173),"",'test set refactored'!S173)</f>
        <v>167428676.36759087</v>
      </c>
      <c r="O173" s="19" t="s">
        <v>393</v>
      </c>
      <c r="P173" t="s">
        <v>224</v>
      </c>
      <c r="Q173" s="75">
        <f>M173/1000</f>
        <v>167428.67636759087</v>
      </c>
      <c r="R173" s="19" t="s">
        <v>782</v>
      </c>
      <c r="S173" t="s">
        <v>321</v>
      </c>
      <c r="T173" t="s">
        <v>391</v>
      </c>
      <c r="U173" s="7" t="s">
        <v>733</v>
      </c>
      <c r="V173" t="s">
        <v>320</v>
      </c>
      <c r="W173" t="s">
        <v>320</v>
      </c>
      <c r="X173" t="s">
        <v>275</v>
      </c>
    </row>
    <row r="174" spans="1:24" x14ac:dyDescent="0.15">
      <c r="A174" t="s">
        <v>316</v>
      </c>
      <c r="B174" t="s">
        <v>315</v>
      </c>
      <c r="C174" t="s">
        <v>304</v>
      </c>
      <c r="D174" t="s">
        <v>82</v>
      </c>
      <c r="E174" s="5" t="str">
        <f t="shared" si="6"/>
        <v>2017-01-01</v>
      </c>
      <c r="F174" t="s">
        <v>68</v>
      </c>
      <c r="I174" t="s">
        <v>317</v>
      </c>
      <c r="L174" s="19" t="s">
        <v>400</v>
      </c>
      <c r="M174" s="87">
        <f>IF(ISBLANK('test set refactored'!S174),"",'test set refactored'!S174)</f>
        <v>6790322967.9040012</v>
      </c>
      <c r="O174" s="19" t="s">
        <v>393</v>
      </c>
      <c r="P174" t="s">
        <v>219</v>
      </c>
      <c r="Q174" s="75">
        <f>M174/1000</f>
        <v>6790322.9679040015</v>
      </c>
      <c r="R174" s="19" t="s">
        <v>782</v>
      </c>
      <c r="S174" t="s">
        <v>321</v>
      </c>
      <c r="T174" t="s">
        <v>399</v>
      </c>
      <c r="U174" s="7" t="s">
        <v>733</v>
      </c>
      <c r="V174" t="s">
        <v>320</v>
      </c>
      <c r="W174" t="s">
        <v>320</v>
      </c>
      <c r="X174" t="s">
        <v>275</v>
      </c>
    </row>
    <row r="175" spans="1:24" ht="15" x14ac:dyDescent="0.2">
      <c r="A175" s="18" t="s">
        <v>284</v>
      </c>
      <c r="B175" s="18" t="s">
        <v>283</v>
      </c>
      <c r="C175" s="18" t="s">
        <v>285</v>
      </c>
      <c r="D175" s="18" t="s">
        <v>824</v>
      </c>
      <c r="E175" s="5" t="str">
        <f t="shared" si="6"/>
        <v>2017-01-01</v>
      </c>
      <c r="F175" t="s">
        <v>68</v>
      </c>
      <c r="I175" t="s">
        <v>291</v>
      </c>
      <c r="J175">
        <v>209</v>
      </c>
      <c r="L175" t="s">
        <v>668</v>
      </c>
      <c r="M175" s="86">
        <f>IF(ISBLANK('test set refactored'!S175),"",'test set refactored'!S175)</f>
        <v>63564</v>
      </c>
      <c r="O175" s="21" t="s">
        <v>814</v>
      </c>
      <c r="P175" t="s">
        <v>105</v>
      </c>
      <c r="Q175" s="61">
        <f>M175*277.778</f>
        <v>17656680.791999999</v>
      </c>
      <c r="R175" s="21" t="s">
        <v>108</v>
      </c>
      <c r="S175" t="s">
        <v>292</v>
      </c>
      <c r="T175" t="s">
        <v>293</v>
      </c>
      <c r="U175" s="7" t="s">
        <v>732</v>
      </c>
      <c r="V175" t="s">
        <v>320</v>
      </c>
      <c r="W175" t="s">
        <v>320</v>
      </c>
      <c r="X175" t="s">
        <v>275</v>
      </c>
    </row>
    <row r="176" spans="1:24" ht="29" x14ac:dyDescent="0.2">
      <c r="A176" s="18" t="s">
        <v>284</v>
      </c>
      <c r="B176" s="18" t="s">
        <v>283</v>
      </c>
      <c r="C176" s="18" t="s">
        <v>285</v>
      </c>
      <c r="D176" s="18" t="s">
        <v>824</v>
      </c>
      <c r="E176" s="5" t="str">
        <f t="shared" si="6"/>
        <v>2017-01-01</v>
      </c>
      <c r="F176" t="s">
        <v>68</v>
      </c>
      <c r="I176" t="s">
        <v>291</v>
      </c>
      <c r="J176">
        <v>209</v>
      </c>
      <c r="L176" t="s">
        <v>307</v>
      </c>
      <c r="M176" s="86">
        <f>IF(ISBLANK('test set refactored'!S176),"",'test set refactored'!S176)</f>
        <v>42.9</v>
      </c>
      <c r="O176" s="21" t="s">
        <v>803</v>
      </c>
      <c r="P176" t="s">
        <v>29</v>
      </c>
      <c r="Q176" s="72">
        <f>M176*1000000</f>
        <v>42900000</v>
      </c>
      <c r="R176" s="7" t="s">
        <v>39</v>
      </c>
      <c r="S176" t="s">
        <v>292</v>
      </c>
      <c r="T176" t="s">
        <v>335</v>
      </c>
      <c r="U176" s="7" t="s">
        <v>786</v>
      </c>
      <c r="V176" t="s">
        <v>322</v>
      </c>
      <c r="W176" t="s">
        <v>323</v>
      </c>
      <c r="X176" t="s">
        <v>275</v>
      </c>
    </row>
    <row r="177" spans="1:24" ht="15" x14ac:dyDescent="0.2">
      <c r="A177" s="18" t="s">
        <v>284</v>
      </c>
      <c r="B177" s="18" t="s">
        <v>283</v>
      </c>
      <c r="C177" s="18" t="s">
        <v>285</v>
      </c>
      <c r="D177" s="18" t="s">
        <v>824</v>
      </c>
      <c r="E177" s="5" t="str">
        <f t="shared" si="6"/>
        <v>2017-01-01</v>
      </c>
      <c r="F177" s="19" t="s">
        <v>68</v>
      </c>
      <c r="I177" t="s">
        <v>291</v>
      </c>
      <c r="J177">
        <v>210</v>
      </c>
      <c r="L177" t="s">
        <v>736</v>
      </c>
      <c r="M177" s="86">
        <f>IF(ISBLANK('test set refactored'!S177),"",'test set refactored'!S177)</f>
        <v>57973</v>
      </c>
      <c r="O177" s="21" t="s">
        <v>350</v>
      </c>
      <c r="P177" t="s">
        <v>152</v>
      </c>
      <c r="Q177" s="74">
        <f>M177</f>
        <v>57973</v>
      </c>
      <c r="R177" s="7" t="s">
        <v>784</v>
      </c>
      <c r="S177" t="s">
        <v>292</v>
      </c>
      <c r="T177" t="s">
        <v>351</v>
      </c>
      <c r="U177" s="7" t="s">
        <v>788</v>
      </c>
      <c r="V177" t="s">
        <v>320</v>
      </c>
      <c r="W177" t="s">
        <v>320</v>
      </c>
      <c r="X177" t="s">
        <v>275</v>
      </c>
    </row>
    <row r="178" spans="1:24" ht="15" x14ac:dyDescent="0.2">
      <c r="A178" s="18" t="s">
        <v>284</v>
      </c>
      <c r="B178" s="18" t="s">
        <v>283</v>
      </c>
      <c r="C178" s="18" t="s">
        <v>285</v>
      </c>
      <c r="D178" s="18" t="s">
        <v>824</v>
      </c>
      <c r="E178" s="5" t="str">
        <f t="shared" si="6"/>
        <v>2017-01-01</v>
      </c>
      <c r="F178" s="19" t="s">
        <v>68</v>
      </c>
      <c r="I178" t="s">
        <v>291</v>
      </c>
      <c r="J178">
        <v>210</v>
      </c>
      <c r="L178" t="s">
        <v>738</v>
      </c>
      <c r="M178" s="86">
        <f>IF(ISBLANK('test set refactored'!S178),"",'test set refactored'!S178)</f>
        <v>2214</v>
      </c>
      <c r="O178" s="21" t="s">
        <v>350</v>
      </c>
      <c r="P178" t="s">
        <v>774</v>
      </c>
      <c r="Q178" s="74">
        <f>M178</f>
        <v>2214</v>
      </c>
      <c r="R178" s="7" t="s">
        <v>784</v>
      </c>
      <c r="S178" t="s">
        <v>292</v>
      </c>
      <c r="T178" t="s">
        <v>359</v>
      </c>
      <c r="U178" s="7" t="s">
        <v>788</v>
      </c>
      <c r="V178" t="s">
        <v>320</v>
      </c>
      <c r="W178" t="s">
        <v>320</v>
      </c>
      <c r="X178" t="s">
        <v>275</v>
      </c>
    </row>
    <row r="179" spans="1:24" ht="15" x14ac:dyDescent="0.2">
      <c r="A179" s="18" t="s">
        <v>284</v>
      </c>
      <c r="B179" s="18" t="s">
        <v>283</v>
      </c>
      <c r="C179" s="18" t="s">
        <v>285</v>
      </c>
      <c r="D179" s="18" t="s">
        <v>824</v>
      </c>
      <c r="E179" s="5" t="str">
        <f t="shared" si="6"/>
        <v>2017-01-01</v>
      </c>
      <c r="F179" s="19" t="s">
        <v>68</v>
      </c>
      <c r="I179" t="s">
        <v>291</v>
      </c>
      <c r="J179">
        <v>210</v>
      </c>
      <c r="L179" t="s">
        <v>740</v>
      </c>
      <c r="M179" s="86">
        <f>IF(ISBLANK('test set refactored'!S179),"",'test set refactored'!S179)</f>
        <v>10399</v>
      </c>
      <c r="O179" s="21" t="s">
        <v>350</v>
      </c>
      <c r="P179" t="s">
        <v>145</v>
      </c>
      <c r="Q179" s="74">
        <f>M179</f>
        <v>10399</v>
      </c>
      <c r="R179" s="7" t="s">
        <v>784</v>
      </c>
      <c r="S179" t="s">
        <v>292</v>
      </c>
      <c r="T179" t="s">
        <v>366</v>
      </c>
      <c r="U179" s="7" t="s">
        <v>788</v>
      </c>
      <c r="V179" t="s">
        <v>320</v>
      </c>
      <c r="W179" t="s">
        <v>320</v>
      </c>
      <c r="X179" t="s">
        <v>275</v>
      </c>
    </row>
    <row r="180" spans="1:24" x14ac:dyDescent="0.15">
      <c r="A180" s="23" t="s">
        <v>311</v>
      </c>
      <c r="B180" s="23" t="s">
        <v>310</v>
      </c>
      <c r="C180" s="23" t="s">
        <v>304</v>
      </c>
      <c r="D180" s="23" t="s">
        <v>827</v>
      </c>
      <c r="E180" s="5" t="str">
        <f t="shared" si="6"/>
        <v>2017-01-01</v>
      </c>
      <c r="F180" s="23" t="s">
        <v>68</v>
      </c>
      <c r="G180" s="23"/>
      <c r="H180" s="23"/>
      <c r="I180" s="35" t="s">
        <v>314</v>
      </c>
      <c r="J180" s="23"/>
      <c r="K180" s="23"/>
      <c r="L180" s="23" t="s">
        <v>312</v>
      </c>
      <c r="M180" s="88">
        <f>IF(ISBLANK('test set refactored'!S180),"",'test set refactored'!S180)</f>
        <v>4.53</v>
      </c>
      <c r="N180" s="23"/>
      <c r="O180" s="23" t="s">
        <v>313</v>
      </c>
      <c r="P180" t="s">
        <v>29</v>
      </c>
      <c r="Q180" s="70">
        <f>M180*1000000</f>
        <v>4530000</v>
      </c>
      <c r="R180" s="34" t="s">
        <v>39</v>
      </c>
      <c r="S180" s="23" t="s">
        <v>321</v>
      </c>
      <c r="T180" s="23"/>
      <c r="U180" s="34"/>
      <c r="V180" s="23" t="s">
        <v>322</v>
      </c>
      <c r="W180" s="23" t="s">
        <v>323</v>
      </c>
      <c r="X180" s="23" t="s">
        <v>275</v>
      </c>
    </row>
    <row r="181" spans="1:24" x14ac:dyDescent="0.15">
      <c r="A181" s="9" t="s">
        <v>31</v>
      </c>
      <c r="B181" s="9" t="s">
        <v>30</v>
      </c>
      <c r="C181" s="9" t="s">
        <v>32</v>
      </c>
      <c r="D181" s="9" t="s">
        <v>71</v>
      </c>
      <c r="E181" s="5" t="str">
        <f t="shared" si="6"/>
        <v>2017-01-01</v>
      </c>
      <c r="F181" s="9" t="s">
        <v>68</v>
      </c>
      <c r="G181" s="8"/>
      <c r="H181" s="8"/>
      <c r="I181" s="9" t="s">
        <v>40</v>
      </c>
      <c r="J181" s="9">
        <v>5</v>
      </c>
      <c r="K181" s="8"/>
      <c r="L181" s="9" t="s">
        <v>158</v>
      </c>
      <c r="M181" s="89">
        <f>IF(ISBLANK('test set refactored'!S181),"",'test set refactored'!S181)</f>
        <v>6344479</v>
      </c>
      <c r="N181" s="8"/>
      <c r="O181" s="9" t="s">
        <v>108</v>
      </c>
      <c r="P181" s="8" t="s">
        <v>105</v>
      </c>
      <c r="Q181" s="58">
        <f t="shared" ref="Q181:Q212" si="9">M181</f>
        <v>6344479</v>
      </c>
      <c r="R181" s="9" t="s">
        <v>108</v>
      </c>
      <c r="S181" s="9" t="s">
        <v>730</v>
      </c>
      <c r="T181" s="8"/>
      <c r="U181" s="9"/>
      <c r="V181" s="8" t="s">
        <v>320</v>
      </c>
      <c r="W181" s="8" t="s">
        <v>320</v>
      </c>
      <c r="X181" s="9" t="s">
        <v>41</v>
      </c>
    </row>
    <row r="182" spans="1:24" x14ac:dyDescent="0.15">
      <c r="A182" s="9" t="s">
        <v>31</v>
      </c>
      <c r="B182" s="9" t="s">
        <v>30</v>
      </c>
      <c r="C182" s="9" t="s">
        <v>32</v>
      </c>
      <c r="D182" s="8"/>
      <c r="E182" s="5" t="str">
        <f t="shared" si="6"/>
        <v>2017-01-01</v>
      </c>
      <c r="F182" s="9" t="s">
        <v>68</v>
      </c>
      <c r="G182" s="8"/>
      <c r="H182" s="8"/>
      <c r="I182" s="9" t="s">
        <v>40</v>
      </c>
      <c r="J182" s="9">
        <v>2</v>
      </c>
      <c r="K182" s="8"/>
      <c r="L182" s="9" t="s">
        <v>106</v>
      </c>
      <c r="M182" s="89">
        <f>IF(ISBLANK('test set refactored'!S182),"",'test set refactored'!S182)</f>
        <v>6718944</v>
      </c>
      <c r="N182" s="8"/>
      <c r="O182" s="9" t="s">
        <v>108</v>
      </c>
      <c r="P182" s="8" t="s">
        <v>105</v>
      </c>
      <c r="Q182" s="58">
        <f t="shared" si="9"/>
        <v>6718944</v>
      </c>
      <c r="R182" s="9" t="s">
        <v>108</v>
      </c>
      <c r="S182" s="9" t="s">
        <v>730</v>
      </c>
      <c r="T182" s="8" t="s">
        <v>658</v>
      </c>
      <c r="U182" s="7" t="s">
        <v>732</v>
      </c>
      <c r="V182" s="8" t="s">
        <v>320</v>
      </c>
      <c r="W182" s="8" t="s">
        <v>320</v>
      </c>
      <c r="X182" s="9" t="s">
        <v>41</v>
      </c>
    </row>
    <row r="183" spans="1:24" x14ac:dyDescent="0.15">
      <c r="A183" s="9" t="s">
        <v>31</v>
      </c>
      <c r="B183" s="9" t="s">
        <v>30</v>
      </c>
      <c r="C183" s="9" t="s">
        <v>32</v>
      </c>
      <c r="D183" s="8"/>
      <c r="E183" s="5" t="str">
        <f t="shared" si="6"/>
        <v>2017-01-01</v>
      </c>
      <c r="F183" s="9" t="s">
        <v>68</v>
      </c>
      <c r="G183" s="8"/>
      <c r="H183" s="8"/>
      <c r="I183" s="9" t="s">
        <v>40</v>
      </c>
      <c r="J183" s="9">
        <v>2</v>
      </c>
      <c r="K183" s="15">
        <v>6</v>
      </c>
      <c r="L183" s="9" t="s">
        <v>112</v>
      </c>
      <c r="M183" s="89">
        <f>IF(ISBLANK('test set refactored'!S183),"",'test set refactored'!S183)</f>
        <v>374465</v>
      </c>
      <c r="N183" s="8"/>
      <c r="O183" s="9" t="s">
        <v>108</v>
      </c>
      <c r="P183" s="8" t="s">
        <v>111</v>
      </c>
      <c r="Q183" s="58">
        <f t="shared" si="9"/>
        <v>374465</v>
      </c>
      <c r="R183" s="9" t="s">
        <v>108</v>
      </c>
      <c r="S183" s="9" t="s">
        <v>730</v>
      </c>
      <c r="T183" s="8"/>
      <c r="U183" s="9"/>
      <c r="V183" s="8" t="s">
        <v>320</v>
      </c>
      <c r="W183" s="8" t="s">
        <v>320</v>
      </c>
      <c r="X183" s="9" t="s">
        <v>41</v>
      </c>
    </row>
    <row r="184" spans="1:24" x14ac:dyDescent="0.15">
      <c r="A184" s="9" t="s">
        <v>31</v>
      </c>
      <c r="B184" s="9" t="s">
        <v>30</v>
      </c>
      <c r="C184" s="9" t="s">
        <v>32</v>
      </c>
      <c r="D184" s="8"/>
      <c r="E184" s="5" t="str">
        <f t="shared" si="6"/>
        <v>2017-01-01</v>
      </c>
      <c r="F184" s="9" t="s">
        <v>68</v>
      </c>
      <c r="G184" s="8"/>
      <c r="H184" s="8"/>
      <c r="I184" s="9" t="s">
        <v>40</v>
      </c>
      <c r="J184" s="9">
        <v>2</v>
      </c>
      <c r="K184" s="8"/>
      <c r="L184" s="9" t="s">
        <v>116</v>
      </c>
      <c r="M184" s="89">
        <f>IF(ISBLANK('test set refactored'!S184),"",'test set refactored'!S184)</f>
        <v>5119876</v>
      </c>
      <c r="N184" s="8"/>
      <c r="O184" s="9" t="s">
        <v>108</v>
      </c>
      <c r="P184" s="8" t="s">
        <v>115</v>
      </c>
      <c r="Q184" s="58">
        <f t="shared" si="9"/>
        <v>5119876</v>
      </c>
      <c r="R184" s="9" t="s">
        <v>108</v>
      </c>
      <c r="S184" s="9" t="s">
        <v>730</v>
      </c>
      <c r="T184" s="8"/>
      <c r="U184" s="9"/>
      <c r="V184" s="8" t="s">
        <v>320</v>
      </c>
      <c r="W184" s="8" t="s">
        <v>320</v>
      </c>
      <c r="X184" s="9" t="s">
        <v>41</v>
      </c>
    </row>
    <row r="185" spans="1:24" x14ac:dyDescent="0.15">
      <c r="A185" s="9" t="s">
        <v>31</v>
      </c>
      <c r="B185" s="9" t="s">
        <v>30</v>
      </c>
      <c r="C185" s="9" t="s">
        <v>32</v>
      </c>
      <c r="D185" s="8"/>
      <c r="E185" s="5" t="str">
        <f t="shared" si="6"/>
        <v>2017-01-01</v>
      </c>
      <c r="F185" s="9" t="s">
        <v>68</v>
      </c>
      <c r="G185" s="8"/>
      <c r="H185" s="8"/>
      <c r="I185" s="9" t="s">
        <v>40</v>
      </c>
      <c r="J185" s="9">
        <v>2</v>
      </c>
      <c r="K185" s="8"/>
      <c r="L185" s="9" t="s">
        <v>118</v>
      </c>
      <c r="M185" s="89">
        <f>IF(ISBLANK('test set refactored'!S185),"",'test set refactored'!S185)</f>
        <v>984464</v>
      </c>
      <c r="N185" s="8"/>
      <c r="O185" s="9" t="s">
        <v>108</v>
      </c>
      <c r="P185" s="8" t="s">
        <v>117</v>
      </c>
      <c r="Q185" s="58">
        <f t="shared" si="9"/>
        <v>984464</v>
      </c>
      <c r="R185" s="9" t="s">
        <v>108</v>
      </c>
      <c r="S185" s="9" t="s">
        <v>730</v>
      </c>
      <c r="T185" s="8"/>
      <c r="U185" s="9"/>
      <c r="V185" s="8" t="s">
        <v>320</v>
      </c>
      <c r="W185" s="8" t="s">
        <v>320</v>
      </c>
      <c r="X185" s="9" t="s">
        <v>41</v>
      </c>
    </row>
    <row r="186" spans="1:24" x14ac:dyDescent="0.15">
      <c r="A186" s="9" t="s">
        <v>31</v>
      </c>
      <c r="B186" s="9" t="s">
        <v>30</v>
      </c>
      <c r="C186" s="9" t="s">
        <v>32</v>
      </c>
      <c r="D186" s="8"/>
      <c r="E186" s="5" t="str">
        <f t="shared" si="6"/>
        <v>2017-01-01</v>
      </c>
      <c r="F186" s="9" t="s">
        <v>68</v>
      </c>
      <c r="G186" s="8"/>
      <c r="H186" s="8"/>
      <c r="I186" s="9" t="s">
        <v>40</v>
      </c>
      <c r="J186" s="9">
        <v>2</v>
      </c>
      <c r="K186" s="8"/>
      <c r="L186" s="9" t="s">
        <v>120</v>
      </c>
      <c r="M186" s="89">
        <f>IF(ISBLANK('test set refactored'!S186),"",'test set refactored'!S186)</f>
        <v>418</v>
      </c>
      <c r="N186" s="8"/>
      <c r="O186" s="9" t="s">
        <v>108</v>
      </c>
      <c r="P186" s="8" t="s">
        <v>119</v>
      </c>
      <c r="Q186" s="58">
        <f t="shared" si="9"/>
        <v>418</v>
      </c>
      <c r="R186" s="9" t="s">
        <v>108</v>
      </c>
      <c r="S186" s="9" t="s">
        <v>730</v>
      </c>
      <c r="T186" s="8"/>
      <c r="U186" s="9"/>
      <c r="V186" s="8" t="s">
        <v>320</v>
      </c>
      <c r="W186" s="8" t="s">
        <v>320</v>
      </c>
      <c r="X186" s="9" t="s">
        <v>41</v>
      </c>
    </row>
    <row r="187" spans="1:24" x14ac:dyDescent="0.15">
      <c r="A187" s="9" t="s">
        <v>31</v>
      </c>
      <c r="B187" s="9" t="s">
        <v>30</v>
      </c>
      <c r="C187" s="9" t="s">
        <v>32</v>
      </c>
      <c r="D187" s="9" t="s">
        <v>76</v>
      </c>
      <c r="E187" s="5" t="str">
        <f t="shared" si="6"/>
        <v>2017-01-01</v>
      </c>
      <c r="F187" s="9" t="s">
        <v>68</v>
      </c>
      <c r="G187" s="8"/>
      <c r="H187" s="8"/>
      <c r="I187" s="9" t="s">
        <v>40</v>
      </c>
      <c r="J187" s="9">
        <v>5</v>
      </c>
      <c r="K187" s="8"/>
      <c r="L187" s="9" t="s">
        <v>164</v>
      </c>
      <c r="M187" s="89">
        <f>IF(ISBLANK('test set refactored'!S187),"",'test set refactored'!S187)</f>
        <v>204937</v>
      </c>
      <c r="N187" s="9" t="s">
        <v>165</v>
      </c>
      <c r="O187" s="9" t="s">
        <v>108</v>
      </c>
      <c r="P187" s="8" t="s">
        <v>163</v>
      </c>
      <c r="Q187" s="58">
        <f t="shared" si="9"/>
        <v>204937</v>
      </c>
      <c r="R187" s="9" t="s">
        <v>108</v>
      </c>
      <c r="S187" s="9" t="s">
        <v>730</v>
      </c>
      <c r="T187" s="8"/>
      <c r="U187" s="9"/>
      <c r="V187" s="8" t="s">
        <v>320</v>
      </c>
      <c r="W187" s="8" t="s">
        <v>320</v>
      </c>
      <c r="X187" s="9" t="s">
        <v>41</v>
      </c>
    </row>
    <row r="188" spans="1:24" x14ac:dyDescent="0.15">
      <c r="A188" s="9" t="s">
        <v>31</v>
      </c>
      <c r="B188" s="9" t="s">
        <v>30</v>
      </c>
      <c r="C188" s="9" t="s">
        <v>32</v>
      </c>
      <c r="D188" s="9" t="s">
        <v>78</v>
      </c>
      <c r="E188" s="5" t="str">
        <f t="shared" si="6"/>
        <v>2017-01-01</v>
      </c>
      <c r="F188" s="9" t="s">
        <v>68</v>
      </c>
      <c r="G188" s="8"/>
      <c r="H188" s="8"/>
      <c r="I188" s="9" t="s">
        <v>40</v>
      </c>
      <c r="J188" s="9">
        <v>5</v>
      </c>
      <c r="K188" s="8"/>
      <c r="L188" s="9" t="s">
        <v>166</v>
      </c>
      <c r="M188" s="89">
        <f>IF(ISBLANK('test set refactored'!S188),"",'test set refactored'!S188)</f>
        <v>17391</v>
      </c>
      <c r="N188" s="9" t="s">
        <v>165</v>
      </c>
      <c r="O188" s="9" t="s">
        <v>108</v>
      </c>
      <c r="P188" s="8" t="s">
        <v>163</v>
      </c>
      <c r="Q188" s="58">
        <f t="shared" si="9"/>
        <v>17391</v>
      </c>
      <c r="R188" s="9" t="s">
        <v>108</v>
      </c>
      <c r="S188" s="9" t="s">
        <v>730</v>
      </c>
      <c r="T188" s="8"/>
      <c r="U188" s="9"/>
      <c r="V188" s="8" t="s">
        <v>320</v>
      </c>
      <c r="W188" s="8" t="s">
        <v>320</v>
      </c>
      <c r="X188" s="9" t="s">
        <v>41</v>
      </c>
    </row>
    <row r="189" spans="1:24" x14ac:dyDescent="0.15">
      <c r="A189" s="9" t="s">
        <v>31</v>
      </c>
      <c r="B189" s="9" t="s">
        <v>30</v>
      </c>
      <c r="C189" s="9" t="s">
        <v>32</v>
      </c>
      <c r="D189" s="9" t="s">
        <v>80</v>
      </c>
      <c r="E189" s="5" t="str">
        <f t="shared" si="6"/>
        <v>2017-01-01</v>
      </c>
      <c r="F189" s="9" t="s">
        <v>68</v>
      </c>
      <c r="G189" s="8"/>
      <c r="H189" s="8"/>
      <c r="I189" s="9" t="s">
        <v>40</v>
      </c>
      <c r="J189" s="9">
        <v>5</v>
      </c>
      <c r="K189" s="8"/>
      <c r="L189" s="9" t="s">
        <v>167</v>
      </c>
      <c r="M189" s="89">
        <f>IF(ISBLANK('test set refactored'!S189),"",'test set refactored'!S189)</f>
        <v>3681</v>
      </c>
      <c r="N189" s="9" t="s">
        <v>165</v>
      </c>
      <c r="O189" s="9" t="s">
        <v>108</v>
      </c>
      <c r="P189" s="8" t="s">
        <v>163</v>
      </c>
      <c r="Q189" s="58">
        <f t="shared" si="9"/>
        <v>3681</v>
      </c>
      <c r="R189" s="9" t="s">
        <v>108</v>
      </c>
      <c r="S189" s="9" t="s">
        <v>730</v>
      </c>
      <c r="T189" s="8"/>
      <c r="U189" s="9"/>
      <c r="V189" s="8" t="s">
        <v>320</v>
      </c>
      <c r="W189" s="8" t="s">
        <v>320</v>
      </c>
      <c r="X189" s="9" t="s">
        <v>41</v>
      </c>
    </row>
    <row r="190" spans="1:24" x14ac:dyDescent="0.15">
      <c r="A190" s="9" t="s">
        <v>31</v>
      </c>
      <c r="B190" s="9" t="s">
        <v>30</v>
      </c>
      <c r="C190" s="9" t="s">
        <v>32</v>
      </c>
      <c r="D190" s="9" t="s">
        <v>95</v>
      </c>
      <c r="E190" s="5" t="str">
        <f t="shared" si="6"/>
        <v>2017-01-01</v>
      </c>
      <c r="F190" s="9" t="s">
        <v>68</v>
      </c>
      <c r="G190" s="8"/>
      <c r="H190" s="8"/>
      <c r="I190" s="9" t="s">
        <v>40</v>
      </c>
      <c r="J190" s="9">
        <v>5</v>
      </c>
      <c r="K190" s="8"/>
      <c r="L190" s="9" t="s">
        <v>168</v>
      </c>
      <c r="M190" s="89">
        <f>IF(ISBLANK('test set refactored'!S190),"",'test set refactored'!S190)</f>
        <v>0</v>
      </c>
      <c r="N190" s="9" t="s">
        <v>165</v>
      </c>
      <c r="O190" s="9" t="s">
        <v>108</v>
      </c>
      <c r="P190" s="8" t="s">
        <v>163</v>
      </c>
      <c r="Q190" s="58">
        <f t="shared" si="9"/>
        <v>0</v>
      </c>
      <c r="R190" s="9" t="s">
        <v>108</v>
      </c>
      <c r="S190" s="9" t="s">
        <v>730</v>
      </c>
      <c r="T190" s="8"/>
      <c r="U190" s="9"/>
      <c r="V190" s="8" t="s">
        <v>320</v>
      </c>
      <c r="W190" s="8" t="s">
        <v>320</v>
      </c>
      <c r="X190" s="9" t="s">
        <v>41</v>
      </c>
    </row>
    <row r="191" spans="1:24" x14ac:dyDescent="0.15">
      <c r="A191" s="9" t="s">
        <v>31</v>
      </c>
      <c r="B191" s="9" t="s">
        <v>30</v>
      </c>
      <c r="C191" s="9" t="s">
        <v>32</v>
      </c>
      <c r="D191" s="8"/>
      <c r="E191" s="5" t="str">
        <f t="shared" si="6"/>
        <v>2017-01-01</v>
      </c>
      <c r="F191" s="9" t="s">
        <v>68</v>
      </c>
      <c r="G191" s="8"/>
      <c r="H191" s="8"/>
      <c r="I191" s="9" t="s">
        <v>40</v>
      </c>
      <c r="J191" s="9">
        <v>5</v>
      </c>
      <c r="K191" s="8"/>
      <c r="L191" s="9" t="s">
        <v>170</v>
      </c>
      <c r="M191" s="89">
        <f>IF(ISBLANK('test set refactored'!S191),"",'test set refactored'!S191)</f>
        <v>42757</v>
      </c>
      <c r="N191" s="9" t="s">
        <v>165</v>
      </c>
      <c r="O191" s="9" t="s">
        <v>108</v>
      </c>
      <c r="P191" s="8" t="s">
        <v>169</v>
      </c>
      <c r="Q191" s="58">
        <f t="shared" si="9"/>
        <v>42757</v>
      </c>
      <c r="R191" s="9" t="s">
        <v>108</v>
      </c>
      <c r="S191" s="9" t="s">
        <v>730</v>
      </c>
      <c r="T191" s="8"/>
      <c r="U191" s="9"/>
      <c r="V191" s="8" t="s">
        <v>320</v>
      </c>
      <c r="W191" s="8" t="s">
        <v>320</v>
      </c>
      <c r="X191" s="9" t="s">
        <v>41</v>
      </c>
    </row>
    <row r="192" spans="1:24" x14ac:dyDescent="0.15">
      <c r="A192" s="9" t="s">
        <v>31</v>
      </c>
      <c r="B192" s="9" t="s">
        <v>30</v>
      </c>
      <c r="C192" s="9" t="s">
        <v>32</v>
      </c>
      <c r="D192" s="8"/>
      <c r="E192" s="5" t="str">
        <f t="shared" si="6"/>
        <v>2017-01-01</v>
      </c>
      <c r="F192" s="9" t="s">
        <v>68</v>
      </c>
      <c r="G192" s="8"/>
      <c r="H192" s="8"/>
      <c r="I192" s="9" t="s">
        <v>40</v>
      </c>
      <c r="J192" s="9">
        <v>5</v>
      </c>
      <c r="K192" s="8"/>
      <c r="L192" s="9" t="s">
        <v>173</v>
      </c>
      <c r="M192" s="89">
        <f>IF(ISBLANK('test set refactored'!S192),"",'test set refactored'!S192)</f>
        <v>34073</v>
      </c>
      <c r="N192" s="9" t="s">
        <v>165</v>
      </c>
      <c r="O192" s="9" t="s">
        <v>108</v>
      </c>
      <c r="P192" s="8" t="s">
        <v>172</v>
      </c>
      <c r="Q192" s="58">
        <f t="shared" si="9"/>
        <v>34073</v>
      </c>
      <c r="R192" s="9" t="s">
        <v>108</v>
      </c>
      <c r="S192" s="9" t="s">
        <v>730</v>
      </c>
      <c r="T192" s="8"/>
      <c r="U192" s="9"/>
      <c r="V192" s="8" t="s">
        <v>320</v>
      </c>
      <c r="W192" s="8" t="s">
        <v>320</v>
      </c>
      <c r="X192" s="9" t="s">
        <v>41</v>
      </c>
    </row>
    <row r="193" spans="1:24" x14ac:dyDescent="0.15">
      <c r="A193" s="9" t="s">
        <v>31</v>
      </c>
      <c r="B193" s="9" t="s">
        <v>30</v>
      </c>
      <c r="C193" s="9" t="s">
        <v>32</v>
      </c>
      <c r="D193" s="8"/>
      <c r="E193" s="5" t="str">
        <f t="shared" si="6"/>
        <v>2017-01-01</v>
      </c>
      <c r="F193" s="9" t="s">
        <v>68</v>
      </c>
      <c r="G193" s="8"/>
      <c r="H193" s="8"/>
      <c r="I193" s="9" t="s">
        <v>40</v>
      </c>
      <c r="J193" s="9">
        <v>5</v>
      </c>
      <c r="K193" s="8"/>
      <c r="L193" s="9" t="s">
        <v>176</v>
      </c>
      <c r="M193" s="89">
        <f>IF(ISBLANK('test set refactored'!S193),"",'test set refactored'!S193)</f>
        <v>148692</v>
      </c>
      <c r="N193" s="9" t="s">
        <v>165</v>
      </c>
      <c r="O193" s="9" t="s">
        <v>108</v>
      </c>
      <c r="P193" s="8" t="s">
        <v>175</v>
      </c>
      <c r="Q193" s="58">
        <f t="shared" si="9"/>
        <v>148692</v>
      </c>
      <c r="R193" s="9" t="s">
        <v>108</v>
      </c>
      <c r="S193" s="9" t="s">
        <v>730</v>
      </c>
      <c r="T193" s="8"/>
      <c r="U193" s="9"/>
      <c r="V193" s="8" t="s">
        <v>320</v>
      </c>
      <c r="W193" s="8" t="s">
        <v>320</v>
      </c>
      <c r="X193" s="9" t="s">
        <v>41</v>
      </c>
    </row>
    <row r="194" spans="1:24" x14ac:dyDescent="0.15">
      <c r="A194" s="9" t="s">
        <v>31</v>
      </c>
      <c r="B194" s="9" t="s">
        <v>30</v>
      </c>
      <c r="C194" s="9" t="s">
        <v>32</v>
      </c>
      <c r="D194" s="8"/>
      <c r="E194" s="5" t="str">
        <f t="shared" ref="E194:E257" si="10">_xlfn.CONCAT(SUBSTITUTE(F194,"FY","20"),"-01-01")</f>
        <v>2017-01-01</v>
      </c>
      <c r="F194" s="9" t="s">
        <v>68</v>
      </c>
      <c r="G194" s="8"/>
      <c r="H194" s="8"/>
      <c r="I194" s="9" t="s">
        <v>40</v>
      </c>
      <c r="J194" s="9">
        <v>5</v>
      </c>
      <c r="K194" s="8"/>
      <c r="L194" s="9" t="s">
        <v>179</v>
      </c>
      <c r="M194" s="89">
        <f>IF(ISBLANK('test set refactored'!S194),"",'test set refactored'!S194)</f>
        <v>487</v>
      </c>
      <c r="N194" s="9" t="s">
        <v>165</v>
      </c>
      <c r="O194" s="9" t="s">
        <v>108</v>
      </c>
      <c r="P194" s="8" t="s">
        <v>178</v>
      </c>
      <c r="Q194" s="58">
        <f t="shared" si="9"/>
        <v>487</v>
      </c>
      <c r="R194" s="9" t="s">
        <v>108</v>
      </c>
      <c r="S194" s="9" t="s">
        <v>730</v>
      </c>
      <c r="T194" s="8"/>
      <c r="U194" s="9"/>
      <c r="V194" s="8" t="s">
        <v>320</v>
      </c>
      <c r="W194" s="8" t="s">
        <v>320</v>
      </c>
      <c r="X194" s="9" t="s">
        <v>41</v>
      </c>
    </row>
    <row r="195" spans="1:24" x14ac:dyDescent="0.15">
      <c r="A195" s="9" t="s">
        <v>31</v>
      </c>
      <c r="B195" s="9" t="s">
        <v>30</v>
      </c>
      <c r="C195" s="9" t="s">
        <v>32</v>
      </c>
      <c r="D195" s="9" t="s">
        <v>76</v>
      </c>
      <c r="E195" s="5" t="str">
        <f t="shared" si="10"/>
        <v>2017-01-01</v>
      </c>
      <c r="F195" s="9" t="s">
        <v>68</v>
      </c>
      <c r="G195" s="8"/>
      <c r="H195" s="8"/>
      <c r="I195" s="9" t="s">
        <v>40</v>
      </c>
      <c r="J195" s="9">
        <v>6</v>
      </c>
      <c r="K195" s="8"/>
      <c r="L195" s="9" t="s">
        <v>182</v>
      </c>
      <c r="M195" s="89">
        <f>IF(ISBLANK('test set refactored'!S195),"",'test set refactored'!S195)</f>
        <v>466243</v>
      </c>
      <c r="N195" s="8"/>
      <c r="O195" s="9" t="s">
        <v>108</v>
      </c>
      <c r="P195" s="8" t="s">
        <v>181</v>
      </c>
      <c r="Q195" s="58">
        <f t="shared" si="9"/>
        <v>466243</v>
      </c>
      <c r="R195" s="9" t="s">
        <v>108</v>
      </c>
      <c r="S195" s="9" t="s">
        <v>730</v>
      </c>
      <c r="T195" s="8"/>
      <c r="U195" s="9"/>
      <c r="V195" s="8" t="s">
        <v>320</v>
      </c>
      <c r="W195" s="8" t="s">
        <v>320</v>
      </c>
      <c r="X195" s="9" t="s">
        <v>41</v>
      </c>
    </row>
    <row r="196" spans="1:24" x14ac:dyDescent="0.15">
      <c r="A196" s="9" t="s">
        <v>31</v>
      </c>
      <c r="B196" s="9" t="s">
        <v>30</v>
      </c>
      <c r="C196" s="9" t="s">
        <v>32</v>
      </c>
      <c r="D196" s="9" t="s">
        <v>78</v>
      </c>
      <c r="E196" s="5" t="str">
        <f t="shared" si="10"/>
        <v>2017-01-01</v>
      </c>
      <c r="F196" s="9" t="s">
        <v>68</v>
      </c>
      <c r="G196" s="8"/>
      <c r="H196" s="8"/>
      <c r="I196" s="9" t="s">
        <v>40</v>
      </c>
      <c r="J196" s="9">
        <v>6</v>
      </c>
      <c r="K196" s="8"/>
      <c r="L196" s="9" t="s">
        <v>183</v>
      </c>
      <c r="M196" s="89">
        <f>IF(ISBLANK('test set refactored'!S196),"",'test set refactored'!S196)</f>
        <v>941343</v>
      </c>
      <c r="N196" s="8"/>
      <c r="O196" s="9" t="s">
        <v>108</v>
      </c>
      <c r="P196" s="8" t="s">
        <v>181</v>
      </c>
      <c r="Q196" s="58">
        <f t="shared" si="9"/>
        <v>941343</v>
      </c>
      <c r="R196" s="9" t="s">
        <v>108</v>
      </c>
      <c r="S196" s="9" t="s">
        <v>730</v>
      </c>
      <c r="T196" s="8"/>
      <c r="U196" s="9"/>
      <c r="V196" s="8" t="s">
        <v>320</v>
      </c>
      <c r="W196" s="8" t="s">
        <v>320</v>
      </c>
      <c r="X196" s="9" t="s">
        <v>41</v>
      </c>
    </row>
    <row r="197" spans="1:24" x14ac:dyDescent="0.15">
      <c r="A197" s="9" t="s">
        <v>31</v>
      </c>
      <c r="B197" s="9" t="s">
        <v>30</v>
      </c>
      <c r="C197" s="9" t="s">
        <v>32</v>
      </c>
      <c r="D197" s="9" t="s">
        <v>80</v>
      </c>
      <c r="E197" s="5" t="str">
        <f t="shared" si="10"/>
        <v>2017-01-01</v>
      </c>
      <c r="F197" s="9" t="s">
        <v>68</v>
      </c>
      <c r="G197" s="8"/>
      <c r="H197" s="8"/>
      <c r="I197" s="9" t="s">
        <v>40</v>
      </c>
      <c r="J197" s="9">
        <v>6</v>
      </c>
      <c r="K197" s="8"/>
      <c r="L197" s="9" t="s">
        <v>184</v>
      </c>
      <c r="M197" s="89">
        <f>IF(ISBLANK('test set refactored'!S197),"",'test set refactored'!S197)</f>
        <v>85935</v>
      </c>
      <c r="N197" s="8"/>
      <c r="O197" s="9" t="s">
        <v>108</v>
      </c>
      <c r="P197" s="8" t="s">
        <v>181</v>
      </c>
      <c r="Q197" s="58">
        <f t="shared" si="9"/>
        <v>85935</v>
      </c>
      <c r="R197" s="9" t="s">
        <v>108</v>
      </c>
      <c r="S197" s="9" t="s">
        <v>730</v>
      </c>
      <c r="T197" s="8"/>
      <c r="U197" s="9"/>
      <c r="V197" s="8" t="s">
        <v>320</v>
      </c>
      <c r="W197" s="8" t="s">
        <v>320</v>
      </c>
      <c r="X197" s="9" t="s">
        <v>41</v>
      </c>
    </row>
    <row r="198" spans="1:24" x14ac:dyDescent="0.15">
      <c r="A198" s="9" t="s">
        <v>31</v>
      </c>
      <c r="B198" s="9" t="s">
        <v>30</v>
      </c>
      <c r="C198" s="9" t="s">
        <v>32</v>
      </c>
      <c r="D198" s="9" t="s">
        <v>95</v>
      </c>
      <c r="E198" s="5" t="str">
        <f t="shared" si="10"/>
        <v>2017-01-01</v>
      </c>
      <c r="F198" s="9" t="s">
        <v>68</v>
      </c>
      <c r="G198" s="8"/>
      <c r="H198" s="8"/>
      <c r="I198" s="9" t="s">
        <v>40</v>
      </c>
      <c r="J198" s="9">
        <v>6</v>
      </c>
      <c r="K198" s="8"/>
      <c r="L198" s="9" t="s">
        <v>185</v>
      </c>
      <c r="M198" s="89">
        <f>IF(ISBLANK('test set refactored'!S198),"",'test set refactored'!S198)</f>
        <v>4611239</v>
      </c>
      <c r="N198" s="8"/>
      <c r="O198" s="9" t="s">
        <v>108</v>
      </c>
      <c r="P198" s="8" t="s">
        <v>181</v>
      </c>
      <c r="Q198" s="58">
        <f t="shared" si="9"/>
        <v>4611239</v>
      </c>
      <c r="R198" s="9" t="s">
        <v>108</v>
      </c>
      <c r="S198" s="9" t="s">
        <v>730</v>
      </c>
      <c r="T198" s="8"/>
      <c r="U198" s="9"/>
      <c r="V198" s="8" t="s">
        <v>320</v>
      </c>
      <c r="W198" s="8" t="s">
        <v>320</v>
      </c>
      <c r="X198" s="9" t="s">
        <v>41</v>
      </c>
    </row>
    <row r="199" spans="1:24" x14ac:dyDescent="0.15">
      <c r="A199" s="9" t="s">
        <v>31</v>
      </c>
      <c r="B199" s="9" t="s">
        <v>30</v>
      </c>
      <c r="C199" s="9" t="s">
        <v>32</v>
      </c>
      <c r="D199" s="8"/>
      <c r="E199" s="5" t="str">
        <f t="shared" si="10"/>
        <v>2017-01-01</v>
      </c>
      <c r="F199" s="9" t="s">
        <v>68</v>
      </c>
      <c r="G199" s="8"/>
      <c r="H199" s="8"/>
      <c r="I199" s="9" t="s">
        <v>40</v>
      </c>
      <c r="J199" s="9">
        <v>6</v>
      </c>
      <c r="K199" s="9" t="s">
        <v>188</v>
      </c>
      <c r="L199" s="9" t="s">
        <v>187</v>
      </c>
      <c r="M199" s="89">
        <f>IF(ISBLANK('test set refactored'!S199),"",'test set refactored'!S199)</f>
        <v>6004378</v>
      </c>
      <c r="N199" s="8"/>
      <c r="O199" s="9" t="s">
        <v>108</v>
      </c>
      <c r="P199" s="8" t="s">
        <v>186</v>
      </c>
      <c r="Q199" s="58">
        <f t="shared" si="9"/>
        <v>6004378</v>
      </c>
      <c r="R199" s="9" t="s">
        <v>108</v>
      </c>
      <c r="S199" s="9" t="s">
        <v>730</v>
      </c>
      <c r="T199" s="8"/>
      <c r="U199" s="9"/>
      <c r="V199" s="8" t="s">
        <v>320</v>
      </c>
      <c r="W199" s="8" t="s">
        <v>320</v>
      </c>
      <c r="X199" s="9" t="s">
        <v>41</v>
      </c>
    </row>
    <row r="200" spans="1:24" x14ac:dyDescent="0.15">
      <c r="A200" s="9" t="s">
        <v>31</v>
      </c>
      <c r="B200" s="9" t="s">
        <v>30</v>
      </c>
      <c r="C200" s="9" t="s">
        <v>32</v>
      </c>
      <c r="D200" s="8"/>
      <c r="E200" s="5" t="str">
        <f t="shared" si="10"/>
        <v>2017-01-01</v>
      </c>
      <c r="F200" s="9" t="s">
        <v>68</v>
      </c>
      <c r="G200" s="8"/>
      <c r="H200" s="8"/>
      <c r="I200" s="9" t="s">
        <v>40</v>
      </c>
      <c r="J200" s="9">
        <v>6</v>
      </c>
      <c r="K200" s="9" t="s">
        <v>191</v>
      </c>
      <c r="L200" s="9" t="s">
        <v>190</v>
      </c>
      <c r="M200" s="89">
        <f>IF(ISBLANK('test set refactored'!S200),"",'test set refactored'!S200)</f>
        <v>0</v>
      </c>
      <c r="N200" s="8"/>
      <c r="O200" s="9" t="s">
        <v>108</v>
      </c>
      <c r="P200" s="8" t="s">
        <v>189</v>
      </c>
      <c r="Q200" s="58">
        <f t="shared" si="9"/>
        <v>0</v>
      </c>
      <c r="R200" s="9" t="s">
        <v>108</v>
      </c>
      <c r="S200" s="9" t="s">
        <v>730</v>
      </c>
      <c r="T200" s="8"/>
      <c r="U200" s="9"/>
      <c r="V200" s="8" t="s">
        <v>320</v>
      </c>
      <c r="W200" s="8" t="s">
        <v>320</v>
      </c>
      <c r="X200" s="9" t="s">
        <v>41</v>
      </c>
    </row>
    <row r="201" spans="1:24" x14ac:dyDescent="0.15">
      <c r="A201" s="9" t="s">
        <v>31</v>
      </c>
      <c r="B201" s="9" t="s">
        <v>30</v>
      </c>
      <c r="C201" s="9" t="s">
        <v>32</v>
      </c>
      <c r="D201" s="8"/>
      <c r="E201" s="5" t="str">
        <f t="shared" si="10"/>
        <v>2017-01-01</v>
      </c>
      <c r="F201" s="9" t="s">
        <v>68</v>
      </c>
      <c r="G201" s="8"/>
      <c r="H201" s="8"/>
      <c r="I201" s="9" t="s">
        <v>40</v>
      </c>
      <c r="J201" s="9">
        <v>6</v>
      </c>
      <c r="K201" s="9" t="s">
        <v>194</v>
      </c>
      <c r="L201" s="9" t="s">
        <v>193</v>
      </c>
      <c r="M201" s="89">
        <f>IF(ISBLANK('test set refactored'!S201),"",'test set refactored'!S201)</f>
        <v>61029</v>
      </c>
      <c r="N201" s="8"/>
      <c r="O201" s="9" t="s">
        <v>108</v>
      </c>
      <c r="P201" s="8" t="s">
        <v>192</v>
      </c>
      <c r="Q201" s="58">
        <f t="shared" si="9"/>
        <v>61029</v>
      </c>
      <c r="R201" s="9" t="s">
        <v>108</v>
      </c>
      <c r="S201" s="9" t="s">
        <v>730</v>
      </c>
      <c r="T201" s="8"/>
      <c r="U201" s="9"/>
      <c r="V201" s="8" t="s">
        <v>320</v>
      </c>
      <c r="W201" s="8" t="s">
        <v>320</v>
      </c>
      <c r="X201" s="9" t="s">
        <v>41</v>
      </c>
    </row>
    <row r="202" spans="1:24" x14ac:dyDescent="0.15">
      <c r="A202" s="9" t="s">
        <v>31</v>
      </c>
      <c r="B202" s="9" t="s">
        <v>30</v>
      </c>
      <c r="C202" s="9" t="s">
        <v>32</v>
      </c>
      <c r="D202" s="8"/>
      <c r="E202" s="5" t="str">
        <f t="shared" si="10"/>
        <v>2017-01-01</v>
      </c>
      <c r="F202" s="9" t="s">
        <v>68</v>
      </c>
      <c r="G202" s="8"/>
      <c r="H202" s="8"/>
      <c r="I202" s="9" t="s">
        <v>40</v>
      </c>
      <c r="J202" s="9">
        <v>6</v>
      </c>
      <c r="K202" s="9" t="s">
        <v>197</v>
      </c>
      <c r="L202" s="9" t="s">
        <v>196</v>
      </c>
      <c r="M202" s="89">
        <f>IF(ISBLANK('test set refactored'!S202),"",'test set refactored'!S202)</f>
        <v>33174</v>
      </c>
      <c r="N202" s="8"/>
      <c r="O202" s="9" t="s">
        <v>108</v>
      </c>
      <c r="P202" s="8" t="s">
        <v>195</v>
      </c>
      <c r="Q202" s="58">
        <f t="shared" si="9"/>
        <v>33174</v>
      </c>
      <c r="R202" s="9" t="s">
        <v>108</v>
      </c>
      <c r="S202" s="9" t="s">
        <v>730</v>
      </c>
      <c r="T202" s="8"/>
      <c r="U202" s="9"/>
      <c r="V202" s="8" t="s">
        <v>320</v>
      </c>
      <c r="W202" s="8" t="s">
        <v>320</v>
      </c>
      <c r="X202" s="9" t="s">
        <v>41</v>
      </c>
    </row>
    <row r="203" spans="1:24" x14ac:dyDescent="0.15">
      <c r="A203" s="9" t="s">
        <v>31</v>
      </c>
      <c r="B203" s="9" t="s">
        <v>30</v>
      </c>
      <c r="C203" s="9" t="s">
        <v>32</v>
      </c>
      <c r="D203" s="8"/>
      <c r="E203" s="5" t="str">
        <f t="shared" si="10"/>
        <v>2017-01-01</v>
      </c>
      <c r="F203" s="9" t="s">
        <v>68</v>
      </c>
      <c r="G203" s="8"/>
      <c r="H203" s="8"/>
      <c r="I203" s="9" t="s">
        <v>40</v>
      </c>
      <c r="J203" s="9">
        <v>6</v>
      </c>
      <c r="K203" s="9" t="s">
        <v>200</v>
      </c>
      <c r="L203" s="9" t="s">
        <v>199</v>
      </c>
      <c r="M203" s="89">
        <f>IF(ISBLANK('test set refactored'!S203),"",'test set refactored'!S203)</f>
        <v>0</v>
      </c>
      <c r="N203" s="8"/>
      <c r="O203" s="9" t="s">
        <v>108</v>
      </c>
      <c r="P203" s="8" t="s">
        <v>198</v>
      </c>
      <c r="Q203" s="58">
        <f t="shared" si="9"/>
        <v>0</v>
      </c>
      <c r="R203" s="9" t="s">
        <v>108</v>
      </c>
      <c r="S203" s="9" t="s">
        <v>730</v>
      </c>
      <c r="T203" s="8"/>
      <c r="U203" s="9"/>
      <c r="V203" s="8" t="s">
        <v>320</v>
      </c>
      <c r="W203" s="8" t="s">
        <v>320</v>
      </c>
      <c r="X203" s="9" t="s">
        <v>41</v>
      </c>
    </row>
    <row r="204" spans="1:24" x14ac:dyDescent="0.15">
      <c r="A204" s="9" t="s">
        <v>31</v>
      </c>
      <c r="B204" s="9" t="s">
        <v>30</v>
      </c>
      <c r="C204" s="9" t="s">
        <v>32</v>
      </c>
      <c r="D204" s="8"/>
      <c r="E204" s="5" t="str">
        <f t="shared" si="10"/>
        <v>2017-01-01</v>
      </c>
      <c r="F204" s="9" t="s">
        <v>68</v>
      </c>
      <c r="G204" s="8"/>
      <c r="H204" s="8"/>
      <c r="I204" s="9" t="s">
        <v>40</v>
      </c>
      <c r="J204" s="9">
        <v>6</v>
      </c>
      <c r="K204" s="9" t="s">
        <v>203</v>
      </c>
      <c r="L204" s="9" t="s">
        <v>202</v>
      </c>
      <c r="M204" s="89">
        <f>IF(ISBLANK('test set refactored'!S204),"",'test set refactored'!S204)</f>
        <v>6177</v>
      </c>
      <c r="N204" s="8"/>
      <c r="O204" s="9" t="s">
        <v>108</v>
      </c>
      <c r="P204" s="8" t="s">
        <v>201</v>
      </c>
      <c r="Q204" s="58">
        <f t="shared" si="9"/>
        <v>6177</v>
      </c>
      <c r="R204" s="9" t="s">
        <v>108</v>
      </c>
      <c r="S204" s="9" t="s">
        <v>730</v>
      </c>
      <c r="T204" s="8"/>
      <c r="U204" s="9"/>
      <c r="V204" s="8" t="s">
        <v>320</v>
      </c>
      <c r="W204" s="8" t="s">
        <v>320</v>
      </c>
      <c r="X204" s="9" t="s">
        <v>41</v>
      </c>
    </row>
    <row r="205" spans="1:24" x14ac:dyDescent="0.15">
      <c r="A205" s="9" t="s">
        <v>31</v>
      </c>
      <c r="B205" s="9" t="s">
        <v>30</v>
      </c>
      <c r="C205" s="9" t="s">
        <v>32</v>
      </c>
      <c r="D205" s="9" t="s">
        <v>76</v>
      </c>
      <c r="E205" s="5" t="str">
        <f t="shared" si="10"/>
        <v>2017-01-01</v>
      </c>
      <c r="F205" s="9" t="s">
        <v>68</v>
      </c>
      <c r="G205" s="8"/>
      <c r="H205" s="8"/>
      <c r="I205" s="9" t="s">
        <v>40</v>
      </c>
      <c r="J205" s="9">
        <v>5</v>
      </c>
      <c r="K205" s="8"/>
      <c r="L205" s="9" t="s">
        <v>159</v>
      </c>
      <c r="M205" s="89">
        <f>IF(ISBLANK('test set refactored'!S205),"",'test set refactored'!S205)</f>
        <v>682710</v>
      </c>
      <c r="N205" s="8"/>
      <c r="O205" s="9" t="s">
        <v>108</v>
      </c>
      <c r="P205" s="8" t="s">
        <v>109</v>
      </c>
      <c r="Q205" s="58">
        <f t="shared" si="9"/>
        <v>682710</v>
      </c>
      <c r="R205" s="9" t="s">
        <v>108</v>
      </c>
      <c r="S205" s="9" t="s">
        <v>730</v>
      </c>
      <c r="T205" s="8"/>
      <c r="U205" s="9"/>
      <c r="V205" s="8" t="s">
        <v>320</v>
      </c>
      <c r="W205" s="8" t="s">
        <v>320</v>
      </c>
      <c r="X205" s="9" t="s">
        <v>41</v>
      </c>
    </row>
    <row r="206" spans="1:24" x14ac:dyDescent="0.15">
      <c r="A206" s="9" t="s">
        <v>31</v>
      </c>
      <c r="B206" s="9" t="s">
        <v>30</v>
      </c>
      <c r="C206" s="9" t="s">
        <v>32</v>
      </c>
      <c r="D206" s="9" t="s">
        <v>78</v>
      </c>
      <c r="E206" s="5" t="str">
        <f t="shared" si="10"/>
        <v>2017-01-01</v>
      </c>
      <c r="F206" s="9" t="s">
        <v>68</v>
      </c>
      <c r="G206" s="8"/>
      <c r="H206" s="8"/>
      <c r="I206" s="9" t="s">
        <v>40</v>
      </c>
      <c r="J206" s="9">
        <v>5</v>
      </c>
      <c r="K206" s="8"/>
      <c r="L206" s="9" t="s">
        <v>160</v>
      </c>
      <c r="M206" s="89">
        <f>IF(ISBLANK('test set refactored'!S206),"",'test set refactored'!S206)</f>
        <v>970755</v>
      </c>
      <c r="N206" s="8"/>
      <c r="O206" s="9" t="s">
        <v>108</v>
      </c>
      <c r="P206" s="8" t="s">
        <v>109</v>
      </c>
      <c r="Q206" s="58">
        <f t="shared" si="9"/>
        <v>970755</v>
      </c>
      <c r="R206" s="9" t="s">
        <v>108</v>
      </c>
      <c r="S206" s="9" t="s">
        <v>730</v>
      </c>
      <c r="T206" s="8"/>
      <c r="U206" s="9"/>
      <c r="V206" s="8" t="s">
        <v>320</v>
      </c>
      <c r="W206" s="8" t="s">
        <v>320</v>
      </c>
      <c r="X206" s="9" t="s">
        <v>41</v>
      </c>
    </row>
    <row r="207" spans="1:24" x14ac:dyDescent="0.15">
      <c r="A207" s="9" t="s">
        <v>31</v>
      </c>
      <c r="B207" s="9" t="s">
        <v>30</v>
      </c>
      <c r="C207" s="9" t="s">
        <v>32</v>
      </c>
      <c r="D207" s="9" t="s">
        <v>80</v>
      </c>
      <c r="E207" s="5" t="str">
        <f t="shared" si="10"/>
        <v>2017-01-01</v>
      </c>
      <c r="F207" s="9" t="s">
        <v>68</v>
      </c>
      <c r="G207" s="8"/>
      <c r="H207" s="8"/>
      <c r="I207" s="9" t="s">
        <v>40</v>
      </c>
      <c r="J207" s="9">
        <v>5</v>
      </c>
      <c r="K207" s="8"/>
      <c r="L207" s="9" t="s">
        <v>161</v>
      </c>
      <c r="M207" s="89">
        <f>IF(ISBLANK('test set refactored'!S207),"",'test set refactored'!S207)</f>
        <v>91029</v>
      </c>
      <c r="N207" s="8"/>
      <c r="O207" s="9" t="s">
        <v>108</v>
      </c>
      <c r="P207" s="8" t="s">
        <v>109</v>
      </c>
      <c r="Q207" s="58">
        <f t="shared" si="9"/>
        <v>91029</v>
      </c>
      <c r="R207" s="9" t="s">
        <v>108</v>
      </c>
      <c r="S207" s="9" t="s">
        <v>730</v>
      </c>
      <c r="T207" s="8"/>
      <c r="U207" s="9"/>
      <c r="V207" s="8" t="s">
        <v>320</v>
      </c>
      <c r="W207" s="8" t="s">
        <v>320</v>
      </c>
      <c r="X207" s="9" t="s">
        <v>41</v>
      </c>
    </row>
    <row r="208" spans="1:24" x14ac:dyDescent="0.15">
      <c r="A208" s="9" t="s">
        <v>31</v>
      </c>
      <c r="B208" s="9" t="s">
        <v>30</v>
      </c>
      <c r="C208" s="9" t="s">
        <v>32</v>
      </c>
      <c r="D208" s="9" t="s">
        <v>95</v>
      </c>
      <c r="E208" s="5" t="str">
        <f t="shared" si="10"/>
        <v>2017-01-01</v>
      </c>
      <c r="F208" s="9" t="s">
        <v>68</v>
      </c>
      <c r="G208" s="8"/>
      <c r="H208" s="8"/>
      <c r="I208" s="9" t="s">
        <v>40</v>
      </c>
      <c r="J208" s="9">
        <v>5</v>
      </c>
      <c r="K208" s="8"/>
      <c r="L208" s="9" t="s">
        <v>162</v>
      </c>
      <c r="M208" s="89">
        <f>IF(ISBLANK('test set refactored'!S208),"",'test set refactored'!S208)</f>
        <v>4599985</v>
      </c>
      <c r="N208" s="8"/>
      <c r="O208" s="9" t="s">
        <v>108</v>
      </c>
      <c r="P208" s="8" t="s">
        <v>109</v>
      </c>
      <c r="Q208" s="58">
        <f t="shared" si="9"/>
        <v>4599985</v>
      </c>
      <c r="R208" s="9" t="s">
        <v>108</v>
      </c>
      <c r="S208" s="9" t="s">
        <v>730</v>
      </c>
      <c r="T208" s="8"/>
      <c r="U208" s="9"/>
      <c r="V208" s="8" t="s">
        <v>320</v>
      </c>
      <c r="W208" s="8" t="s">
        <v>320</v>
      </c>
      <c r="X208" s="9" t="s">
        <v>41</v>
      </c>
    </row>
    <row r="209" spans="1:24" x14ac:dyDescent="0.15">
      <c r="A209" s="9" t="s">
        <v>31</v>
      </c>
      <c r="B209" s="9" t="s">
        <v>30</v>
      </c>
      <c r="C209" s="9" t="s">
        <v>32</v>
      </c>
      <c r="D209" s="8"/>
      <c r="E209" s="5" t="str">
        <f t="shared" si="10"/>
        <v>2017-01-01</v>
      </c>
      <c r="F209" s="9" t="s">
        <v>68</v>
      </c>
      <c r="G209" s="8"/>
      <c r="H209" s="8"/>
      <c r="I209" s="9" t="s">
        <v>40</v>
      </c>
      <c r="J209" s="9">
        <v>2</v>
      </c>
      <c r="K209" s="8"/>
      <c r="L209" s="9" t="s">
        <v>110</v>
      </c>
      <c r="M209" s="89">
        <f>IF(ISBLANK('test set refactored'!S209),"",'test set refactored'!S209)</f>
        <v>6344479</v>
      </c>
      <c r="N209" s="8"/>
      <c r="O209" s="9" t="s">
        <v>108</v>
      </c>
      <c r="P209" s="8" t="s">
        <v>109</v>
      </c>
      <c r="Q209" s="58">
        <f t="shared" si="9"/>
        <v>6344479</v>
      </c>
      <c r="R209" s="9" t="s">
        <v>108</v>
      </c>
      <c r="S209" s="9" t="s">
        <v>730</v>
      </c>
      <c r="T209" s="8"/>
      <c r="U209" s="9"/>
      <c r="V209" s="8" t="s">
        <v>320</v>
      </c>
      <c r="W209" s="8" t="s">
        <v>320</v>
      </c>
      <c r="X209" s="9" t="s">
        <v>41</v>
      </c>
    </row>
    <row r="210" spans="1:24" x14ac:dyDescent="0.15">
      <c r="A210" s="9" t="s">
        <v>31</v>
      </c>
      <c r="B210" s="9" t="s">
        <v>30</v>
      </c>
      <c r="C210" s="9" t="s">
        <v>32</v>
      </c>
      <c r="D210" s="8"/>
      <c r="E210" s="5" t="str">
        <f t="shared" si="10"/>
        <v>2017-01-01</v>
      </c>
      <c r="F210" s="9" t="s">
        <v>68</v>
      </c>
      <c r="G210" s="8"/>
      <c r="H210" s="8"/>
      <c r="I210" s="9" t="s">
        <v>40</v>
      </c>
      <c r="J210" s="9">
        <v>2</v>
      </c>
      <c r="K210" s="9">
        <v>6</v>
      </c>
      <c r="L210" s="9" t="s">
        <v>114</v>
      </c>
      <c r="M210" s="89">
        <f>IF(ISBLANK('test set refactored'!S210),"",'test set refactored'!S210)</f>
        <v>6104758</v>
      </c>
      <c r="N210" s="8"/>
      <c r="O210" s="9" t="s">
        <v>108</v>
      </c>
      <c r="P210" s="8" t="s">
        <v>113</v>
      </c>
      <c r="Q210" s="58">
        <f t="shared" si="9"/>
        <v>6104758</v>
      </c>
      <c r="R210" s="9" t="s">
        <v>108</v>
      </c>
      <c r="S210" s="9" t="s">
        <v>730</v>
      </c>
      <c r="T210" s="8"/>
      <c r="U210" s="9"/>
      <c r="V210" s="8" t="s">
        <v>320</v>
      </c>
      <c r="W210" s="8" t="s">
        <v>320</v>
      </c>
      <c r="X210" s="9" t="s">
        <v>41</v>
      </c>
    </row>
    <row r="211" spans="1:24" x14ac:dyDescent="0.15">
      <c r="A211" s="9" t="s">
        <v>31</v>
      </c>
      <c r="B211" s="9" t="s">
        <v>30</v>
      </c>
      <c r="C211" s="9" t="s">
        <v>32</v>
      </c>
      <c r="D211" s="8"/>
      <c r="E211" s="5" t="str">
        <f t="shared" si="10"/>
        <v>2017-01-01</v>
      </c>
      <c r="F211" s="9" t="s">
        <v>68</v>
      </c>
      <c r="G211" s="8"/>
      <c r="H211" s="8"/>
      <c r="I211" s="9" t="s">
        <v>40</v>
      </c>
      <c r="J211" s="9">
        <v>1</v>
      </c>
      <c r="K211" s="9">
        <v>1</v>
      </c>
      <c r="L211" s="9" t="s">
        <v>37</v>
      </c>
      <c r="M211" s="89">
        <f>IF(ISBLANK('test set refactored'!S211),"",'test set refactored'!S211)</f>
        <v>97639</v>
      </c>
      <c r="N211" s="8"/>
      <c r="O211" s="9" t="s">
        <v>39</v>
      </c>
      <c r="P211" s="8" t="s">
        <v>29</v>
      </c>
      <c r="Q211" s="67">
        <f t="shared" si="9"/>
        <v>97639</v>
      </c>
      <c r="R211" s="9" t="s">
        <v>39</v>
      </c>
      <c r="S211" s="9" t="s">
        <v>730</v>
      </c>
      <c r="T211" s="8"/>
      <c r="U211" s="9"/>
      <c r="V211" s="8" t="s">
        <v>322</v>
      </c>
      <c r="W211" s="8" t="s">
        <v>323</v>
      </c>
      <c r="X211" s="9" t="s">
        <v>41</v>
      </c>
    </row>
    <row r="212" spans="1:24" x14ac:dyDescent="0.15">
      <c r="A212" s="9" t="s">
        <v>31</v>
      </c>
      <c r="B212" s="9" t="s">
        <v>30</v>
      </c>
      <c r="C212" s="9" t="s">
        <v>32</v>
      </c>
      <c r="D212" s="8"/>
      <c r="E212" s="5" t="str">
        <f t="shared" si="10"/>
        <v>2017-01-01</v>
      </c>
      <c r="F212" s="9" t="s">
        <v>68</v>
      </c>
      <c r="G212" s="8"/>
      <c r="H212" s="8"/>
      <c r="I212" s="9" t="s">
        <v>40</v>
      </c>
      <c r="J212" s="9">
        <v>1</v>
      </c>
      <c r="K212" s="9">
        <v>3</v>
      </c>
      <c r="L212" s="9" t="s">
        <v>61</v>
      </c>
      <c r="M212" s="89">
        <f>IF(ISBLANK('test set refactored'!S212),"",'test set refactored'!S212)</f>
        <v>4274000</v>
      </c>
      <c r="N212" s="8"/>
      <c r="O212" s="9" t="s">
        <v>39</v>
      </c>
      <c r="P212" s="8" t="s">
        <v>60</v>
      </c>
      <c r="Q212" s="67">
        <f t="shared" si="9"/>
        <v>4274000</v>
      </c>
      <c r="R212" s="9" t="s">
        <v>39</v>
      </c>
      <c r="S212" s="9" t="s">
        <v>730</v>
      </c>
      <c r="T212" s="8"/>
      <c r="U212" s="9"/>
      <c r="V212" s="8" t="s">
        <v>633</v>
      </c>
      <c r="W212" s="8" t="s">
        <v>646</v>
      </c>
      <c r="X212" s="9" t="s">
        <v>41</v>
      </c>
    </row>
    <row r="213" spans="1:24" x14ac:dyDescent="0.15">
      <c r="A213" s="9" t="s">
        <v>31</v>
      </c>
      <c r="B213" s="9" t="s">
        <v>30</v>
      </c>
      <c r="C213" s="9" t="s">
        <v>32</v>
      </c>
      <c r="D213" s="8"/>
      <c r="E213" s="5" t="str">
        <f t="shared" si="10"/>
        <v>2017-01-01</v>
      </c>
      <c r="F213" s="9" t="s">
        <v>68</v>
      </c>
      <c r="G213" s="8"/>
      <c r="H213" s="8"/>
      <c r="I213" s="9" t="s">
        <v>40</v>
      </c>
      <c r="J213" s="9">
        <v>1</v>
      </c>
      <c r="K213" s="8"/>
      <c r="L213" s="9" t="s">
        <v>63</v>
      </c>
      <c r="M213" s="89">
        <f>IF(ISBLANK('test set refactored'!S213),"",'test set refactored'!S213)</f>
        <v>106000</v>
      </c>
      <c r="N213" s="8"/>
      <c r="O213" s="9" t="s">
        <v>39</v>
      </c>
      <c r="P213" s="8" t="s">
        <v>62</v>
      </c>
      <c r="Q213" s="67">
        <f t="shared" ref="Q213:Q244" si="11">M213</f>
        <v>106000</v>
      </c>
      <c r="R213" s="9" t="s">
        <v>39</v>
      </c>
      <c r="S213" s="9" t="s">
        <v>730</v>
      </c>
      <c r="T213" s="8"/>
      <c r="U213" s="9"/>
      <c r="V213" s="8" t="s">
        <v>633</v>
      </c>
      <c r="W213" s="8" t="s">
        <v>648</v>
      </c>
      <c r="X213" s="9" t="s">
        <v>41</v>
      </c>
    </row>
    <row r="214" spans="1:24" x14ac:dyDescent="0.15">
      <c r="A214" s="9" t="s">
        <v>31</v>
      </c>
      <c r="B214" s="9" t="s">
        <v>30</v>
      </c>
      <c r="C214" s="9" t="s">
        <v>32</v>
      </c>
      <c r="D214" s="8"/>
      <c r="E214" s="5" t="str">
        <f t="shared" si="10"/>
        <v>2017-01-01</v>
      </c>
      <c r="F214" s="9" t="s">
        <v>68</v>
      </c>
      <c r="G214" s="8"/>
      <c r="H214" s="8"/>
      <c r="I214" s="9" t="s">
        <v>40</v>
      </c>
      <c r="J214" s="9">
        <v>1</v>
      </c>
      <c r="K214" s="8"/>
      <c r="L214" s="9" t="s">
        <v>65</v>
      </c>
      <c r="M214" s="89">
        <f>IF(ISBLANK('test set refactored'!S214),"",'test set refactored'!S214)</f>
        <v>700</v>
      </c>
      <c r="N214" s="8"/>
      <c r="O214" s="9" t="s">
        <v>39</v>
      </c>
      <c r="P214" s="8" t="s">
        <v>64</v>
      </c>
      <c r="Q214" s="67">
        <f t="shared" si="11"/>
        <v>700</v>
      </c>
      <c r="R214" s="9" t="s">
        <v>39</v>
      </c>
      <c r="S214" s="9" t="s">
        <v>730</v>
      </c>
      <c r="T214" s="8"/>
      <c r="U214" s="9"/>
      <c r="V214" s="8" t="s">
        <v>633</v>
      </c>
      <c r="W214" s="8" t="s">
        <v>650</v>
      </c>
      <c r="X214" s="9" t="s">
        <v>41</v>
      </c>
    </row>
    <row r="215" spans="1:24" x14ac:dyDescent="0.15">
      <c r="A215" s="9" t="s">
        <v>31</v>
      </c>
      <c r="B215" s="9" t="s">
        <v>30</v>
      </c>
      <c r="C215" s="9" t="s">
        <v>32</v>
      </c>
      <c r="D215" s="8"/>
      <c r="E215" s="5" t="str">
        <f t="shared" si="10"/>
        <v>2017-01-01</v>
      </c>
      <c r="F215" s="9" t="s">
        <v>68</v>
      </c>
      <c r="G215" s="8"/>
      <c r="H215" s="8"/>
      <c r="I215" s="9" t="s">
        <v>40</v>
      </c>
      <c r="J215" s="9">
        <v>1</v>
      </c>
      <c r="K215" s="9">
        <v>2</v>
      </c>
      <c r="L215" s="9" t="s">
        <v>47</v>
      </c>
      <c r="M215" s="89">
        <f>IF(ISBLANK('test set refactored'!S215),"",'test set refactored'!S215)</f>
        <v>13000000</v>
      </c>
      <c r="N215" s="8"/>
      <c r="O215" s="9" t="s">
        <v>39</v>
      </c>
      <c r="P215" s="8" t="s">
        <v>46</v>
      </c>
      <c r="Q215" s="67">
        <f t="shared" si="11"/>
        <v>13000000</v>
      </c>
      <c r="R215" s="9" t="s">
        <v>39</v>
      </c>
      <c r="S215" s="9" t="s">
        <v>730</v>
      </c>
      <c r="T215" s="8"/>
      <c r="U215" s="9"/>
      <c r="V215" s="8" t="s">
        <v>320</v>
      </c>
      <c r="W215" s="8" t="s">
        <v>320</v>
      </c>
      <c r="X215" s="9" t="s">
        <v>41</v>
      </c>
    </row>
    <row r="216" spans="1:24" x14ac:dyDescent="0.15">
      <c r="A216" s="9" t="s">
        <v>31</v>
      </c>
      <c r="B216" s="9" t="s">
        <v>30</v>
      </c>
      <c r="C216" s="9" t="s">
        <v>32</v>
      </c>
      <c r="D216" s="8"/>
      <c r="E216" s="5" t="str">
        <f t="shared" si="10"/>
        <v>2017-01-01</v>
      </c>
      <c r="F216" s="9" t="s">
        <v>68</v>
      </c>
      <c r="G216" s="8"/>
      <c r="H216" s="8"/>
      <c r="I216" s="9" t="s">
        <v>40</v>
      </c>
      <c r="J216" s="9">
        <v>1</v>
      </c>
      <c r="K216" s="8"/>
      <c r="L216" s="9" t="s">
        <v>49</v>
      </c>
      <c r="M216" s="89">
        <f>IF(ISBLANK('test set refactored'!S216),"",'test set refactored'!S216)</f>
        <v>540000</v>
      </c>
      <c r="N216" s="8"/>
      <c r="O216" s="9" t="s">
        <v>39</v>
      </c>
      <c r="P216" s="8" t="s">
        <v>48</v>
      </c>
      <c r="Q216" s="67">
        <f t="shared" si="11"/>
        <v>540000</v>
      </c>
      <c r="R216" s="9" t="s">
        <v>39</v>
      </c>
      <c r="S216" s="9" t="s">
        <v>730</v>
      </c>
      <c r="T216" s="8"/>
      <c r="U216" s="9"/>
      <c r="V216" s="8" t="s">
        <v>633</v>
      </c>
      <c r="W216" s="8" t="s">
        <v>634</v>
      </c>
      <c r="X216" s="9" t="s">
        <v>41</v>
      </c>
    </row>
    <row r="217" spans="1:24" x14ac:dyDescent="0.15">
      <c r="A217" s="9" t="s">
        <v>31</v>
      </c>
      <c r="B217" s="9" t="s">
        <v>30</v>
      </c>
      <c r="C217" s="9" t="s">
        <v>32</v>
      </c>
      <c r="D217" s="8"/>
      <c r="E217" s="5" t="str">
        <f t="shared" si="10"/>
        <v>2017-01-01</v>
      </c>
      <c r="F217" s="9" t="s">
        <v>68</v>
      </c>
      <c r="G217" s="8"/>
      <c r="H217" s="8"/>
      <c r="I217" s="9" t="s">
        <v>40</v>
      </c>
      <c r="J217" s="9">
        <v>1</v>
      </c>
      <c r="K217" s="9">
        <v>2</v>
      </c>
      <c r="L217" s="9" t="s">
        <v>51</v>
      </c>
      <c r="M217" s="89">
        <f>IF(ISBLANK('test set refactored'!S217),"",'test set refactored'!S217)</f>
        <v>100000</v>
      </c>
      <c r="N217" s="8"/>
      <c r="O217" s="9" t="s">
        <v>39</v>
      </c>
      <c r="P217" s="8" t="s">
        <v>50</v>
      </c>
      <c r="Q217" s="67">
        <f t="shared" si="11"/>
        <v>100000</v>
      </c>
      <c r="R217" s="9" t="s">
        <v>39</v>
      </c>
      <c r="S217" s="9" t="s">
        <v>730</v>
      </c>
      <c r="T217" s="8"/>
      <c r="U217" s="9"/>
      <c r="V217" s="8" t="s">
        <v>633</v>
      </c>
      <c r="W217" s="8" t="s">
        <v>636</v>
      </c>
      <c r="X217" s="9" t="s">
        <v>41</v>
      </c>
    </row>
    <row r="218" spans="1:24" x14ac:dyDescent="0.15">
      <c r="A218" s="9" t="s">
        <v>31</v>
      </c>
      <c r="B218" s="9" t="s">
        <v>30</v>
      </c>
      <c r="C218" s="9" t="s">
        <v>32</v>
      </c>
      <c r="D218" s="8"/>
      <c r="E218" s="5" t="str">
        <f t="shared" si="10"/>
        <v>2017-01-01</v>
      </c>
      <c r="F218" s="9" t="s">
        <v>68</v>
      </c>
      <c r="G218" s="8"/>
      <c r="H218" s="8"/>
      <c r="I218" s="9" t="s">
        <v>40</v>
      </c>
      <c r="J218" s="9">
        <v>1</v>
      </c>
      <c r="K218" s="9">
        <v>2</v>
      </c>
      <c r="L218" s="9" t="s">
        <v>53</v>
      </c>
      <c r="M218" s="89">
        <f>IF(ISBLANK('test set refactored'!S218),"",'test set refactored'!S218)</f>
        <v>700</v>
      </c>
      <c r="N218" s="8"/>
      <c r="O218" s="9" t="s">
        <v>39</v>
      </c>
      <c r="P218" s="8" t="s">
        <v>52</v>
      </c>
      <c r="Q218" s="67">
        <f t="shared" si="11"/>
        <v>700</v>
      </c>
      <c r="R218" s="9" t="s">
        <v>39</v>
      </c>
      <c r="S218" s="9" t="s">
        <v>730</v>
      </c>
      <c r="T218" s="8"/>
      <c r="U218" s="9"/>
      <c r="V218" s="8" t="s">
        <v>633</v>
      </c>
      <c r="W218" s="8" t="s">
        <v>638</v>
      </c>
      <c r="X218" s="9" t="s">
        <v>41</v>
      </c>
    </row>
    <row r="219" spans="1:24" x14ac:dyDescent="0.15">
      <c r="A219" s="9" t="s">
        <v>31</v>
      </c>
      <c r="B219" s="9" t="s">
        <v>30</v>
      </c>
      <c r="C219" s="9" t="s">
        <v>32</v>
      </c>
      <c r="D219" s="8"/>
      <c r="E219" s="5" t="str">
        <f t="shared" si="10"/>
        <v>2017-01-01</v>
      </c>
      <c r="F219" s="9" t="s">
        <v>68</v>
      </c>
      <c r="G219" s="8"/>
      <c r="H219" s="8"/>
      <c r="I219" s="9" t="s">
        <v>40</v>
      </c>
      <c r="J219" s="9">
        <v>1</v>
      </c>
      <c r="K219" s="9">
        <v>1</v>
      </c>
      <c r="L219" s="9" t="s">
        <v>55</v>
      </c>
      <c r="M219" s="89">
        <f>IF(ISBLANK('test set refactored'!S219),"",'test set refactored'!S219)</f>
        <v>337122</v>
      </c>
      <c r="N219" s="8"/>
      <c r="O219" s="9" t="s">
        <v>39</v>
      </c>
      <c r="P219" s="8" t="s">
        <v>54</v>
      </c>
      <c r="Q219" s="67">
        <f t="shared" si="11"/>
        <v>337122</v>
      </c>
      <c r="R219" s="9" t="s">
        <v>39</v>
      </c>
      <c r="S219" s="9" t="s">
        <v>730</v>
      </c>
      <c r="T219" s="8"/>
      <c r="U219" s="9"/>
      <c r="V219" s="8" t="s">
        <v>633</v>
      </c>
      <c r="W219" s="8" t="s">
        <v>640</v>
      </c>
      <c r="X219" s="9" t="s">
        <v>41</v>
      </c>
    </row>
    <row r="220" spans="1:24" x14ac:dyDescent="0.15">
      <c r="A220" s="9" t="s">
        <v>31</v>
      </c>
      <c r="B220" s="9" t="s">
        <v>30</v>
      </c>
      <c r="C220" s="9" t="s">
        <v>32</v>
      </c>
      <c r="D220" s="8"/>
      <c r="E220" s="5" t="str">
        <f t="shared" si="10"/>
        <v>2017-01-01</v>
      </c>
      <c r="F220" s="9" t="s">
        <v>68</v>
      </c>
      <c r="G220" s="8"/>
      <c r="H220" s="8"/>
      <c r="I220" s="9" t="s">
        <v>40</v>
      </c>
      <c r="J220" s="9">
        <v>1</v>
      </c>
      <c r="K220" s="9">
        <v>2</v>
      </c>
      <c r="L220" s="9" t="s">
        <v>57</v>
      </c>
      <c r="M220" s="89">
        <f>IF(ISBLANK('test set refactored'!S220),"",'test set refactored'!S220)</f>
        <v>330000</v>
      </c>
      <c r="N220" s="8"/>
      <c r="O220" s="9" t="s">
        <v>39</v>
      </c>
      <c r="P220" s="8" t="s">
        <v>56</v>
      </c>
      <c r="Q220" s="67">
        <f t="shared" si="11"/>
        <v>330000</v>
      </c>
      <c r="R220" s="9" t="s">
        <v>39</v>
      </c>
      <c r="S220" s="9" t="s">
        <v>730</v>
      </c>
      <c r="T220" s="8"/>
      <c r="U220" s="9"/>
      <c r="V220" s="8" t="s">
        <v>633</v>
      </c>
      <c r="W220" s="8" t="s">
        <v>642</v>
      </c>
      <c r="X220" s="9" t="s">
        <v>41</v>
      </c>
    </row>
    <row r="221" spans="1:24" x14ac:dyDescent="0.15">
      <c r="A221" s="9" t="s">
        <v>31</v>
      </c>
      <c r="B221" s="9" t="s">
        <v>30</v>
      </c>
      <c r="C221" s="9" t="s">
        <v>32</v>
      </c>
      <c r="D221" s="8"/>
      <c r="E221" s="5" t="str">
        <f t="shared" si="10"/>
        <v>2017-01-01</v>
      </c>
      <c r="F221" s="9" t="s">
        <v>68</v>
      </c>
      <c r="G221" s="8"/>
      <c r="H221" s="8"/>
      <c r="I221" s="9" t="s">
        <v>40</v>
      </c>
      <c r="J221" s="9">
        <v>1</v>
      </c>
      <c r="K221" s="9">
        <v>2</v>
      </c>
      <c r="L221" s="9" t="s">
        <v>59</v>
      </c>
      <c r="M221" s="89">
        <f>IF(ISBLANK('test set refactored'!S221),"",'test set refactored'!S221)</f>
        <v>80000</v>
      </c>
      <c r="N221" s="8"/>
      <c r="O221" s="9" t="s">
        <v>39</v>
      </c>
      <c r="P221" s="8" t="s">
        <v>58</v>
      </c>
      <c r="Q221" s="67">
        <f t="shared" si="11"/>
        <v>80000</v>
      </c>
      <c r="R221" s="9" t="s">
        <v>39</v>
      </c>
      <c r="S221" s="9" t="s">
        <v>730</v>
      </c>
      <c r="T221" s="8"/>
      <c r="U221" s="9"/>
      <c r="V221" s="8" t="s">
        <v>633</v>
      </c>
      <c r="W221" s="8" t="s">
        <v>644</v>
      </c>
      <c r="X221" s="9" t="s">
        <v>41</v>
      </c>
    </row>
    <row r="222" spans="1:24" x14ac:dyDescent="0.15">
      <c r="A222" s="9" t="s">
        <v>31</v>
      </c>
      <c r="B222" s="9" t="s">
        <v>30</v>
      </c>
      <c r="C222" s="9" t="s">
        <v>32</v>
      </c>
      <c r="D222" s="8"/>
      <c r="E222" s="5" t="str">
        <f t="shared" si="10"/>
        <v>2017-01-01</v>
      </c>
      <c r="F222" s="9" t="s">
        <v>68</v>
      </c>
      <c r="G222" s="8"/>
      <c r="H222" s="8"/>
      <c r="I222" s="9" t="s">
        <v>40</v>
      </c>
      <c r="J222" s="9">
        <v>1</v>
      </c>
      <c r="K222" s="9">
        <v>4</v>
      </c>
      <c r="L222" s="9" t="s">
        <v>67</v>
      </c>
      <c r="M222" s="89">
        <f>IF(ISBLANK('test set refactored'!S222),"",'test set refactored'!S222)</f>
        <v>19005000</v>
      </c>
      <c r="N222" s="8"/>
      <c r="O222" s="9" t="s">
        <v>39</v>
      </c>
      <c r="P222" s="8" t="s">
        <v>66</v>
      </c>
      <c r="Q222" s="67">
        <f t="shared" si="11"/>
        <v>19005000</v>
      </c>
      <c r="R222" s="9" t="s">
        <v>39</v>
      </c>
      <c r="S222" s="9" t="s">
        <v>730</v>
      </c>
      <c r="T222" s="8"/>
      <c r="U222" s="9"/>
      <c r="V222" s="8" t="s">
        <v>320</v>
      </c>
      <c r="W222" s="8" t="s">
        <v>320</v>
      </c>
      <c r="X222" s="9" t="s">
        <v>41</v>
      </c>
    </row>
    <row r="223" spans="1:24" x14ac:dyDescent="0.15">
      <c r="A223" s="9" t="s">
        <v>31</v>
      </c>
      <c r="B223" s="9" t="s">
        <v>30</v>
      </c>
      <c r="C223" s="9" t="s">
        <v>32</v>
      </c>
      <c r="D223" s="9" t="s">
        <v>71</v>
      </c>
      <c r="E223" s="5" t="str">
        <f t="shared" si="10"/>
        <v>2017-01-01</v>
      </c>
      <c r="F223" s="9" t="s">
        <v>68</v>
      </c>
      <c r="G223" s="8"/>
      <c r="H223" s="8"/>
      <c r="I223" s="9" t="s">
        <v>40</v>
      </c>
      <c r="J223" s="9">
        <v>5</v>
      </c>
      <c r="K223" s="8"/>
      <c r="L223" s="9" t="s">
        <v>155</v>
      </c>
      <c r="M223" s="89">
        <f>IF(ISBLANK('test set refactored'!S223),"",'test set refactored'!S223)</f>
        <v>35</v>
      </c>
      <c r="N223" s="8"/>
      <c r="O223" s="9" t="s">
        <v>73</v>
      </c>
      <c r="P223" s="8" t="s">
        <v>154</v>
      </c>
      <c r="Q223" s="67">
        <f t="shared" si="11"/>
        <v>35</v>
      </c>
      <c r="R223" s="9" t="s">
        <v>784</v>
      </c>
      <c r="S223" s="9" t="s">
        <v>730</v>
      </c>
      <c r="T223" s="8"/>
      <c r="U223" s="9"/>
      <c r="V223" s="8" t="s">
        <v>320</v>
      </c>
      <c r="W223" s="8" t="s">
        <v>320</v>
      </c>
      <c r="X223" s="9" t="s">
        <v>41</v>
      </c>
    </row>
    <row r="224" spans="1:24" x14ac:dyDescent="0.15">
      <c r="A224" s="9" t="s">
        <v>31</v>
      </c>
      <c r="B224" s="9" t="s">
        <v>30</v>
      </c>
      <c r="C224" s="9" t="s">
        <v>32</v>
      </c>
      <c r="D224" s="9" t="s">
        <v>76</v>
      </c>
      <c r="E224" s="5" t="str">
        <f t="shared" si="10"/>
        <v>2017-01-01</v>
      </c>
      <c r="F224" s="9" t="s">
        <v>68</v>
      </c>
      <c r="G224" s="8"/>
      <c r="H224" s="8"/>
      <c r="I224" s="9" t="s">
        <v>40</v>
      </c>
      <c r="J224" s="9">
        <v>5</v>
      </c>
      <c r="K224" s="8"/>
      <c r="L224" s="9" t="s">
        <v>136</v>
      </c>
      <c r="M224" s="89">
        <f>IF(ISBLANK('test set refactored'!S224),"",'test set refactored'!S224)</f>
        <v>3</v>
      </c>
      <c r="N224" s="8"/>
      <c r="O224" s="9" t="s">
        <v>73</v>
      </c>
      <c r="P224" s="8" t="s">
        <v>152</v>
      </c>
      <c r="Q224" s="67">
        <f t="shared" si="11"/>
        <v>3</v>
      </c>
      <c r="R224" s="9" t="s">
        <v>784</v>
      </c>
      <c r="S224" s="9" t="s">
        <v>730</v>
      </c>
      <c r="T224" s="8"/>
      <c r="U224" s="9"/>
      <c r="V224" s="8" t="s">
        <v>320</v>
      </c>
      <c r="W224" s="8" t="s">
        <v>320</v>
      </c>
      <c r="X224" s="9" t="s">
        <v>41</v>
      </c>
    </row>
    <row r="225" spans="1:24" x14ac:dyDescent="0.15">
      <c r="A225" s="9" t="s">
        <v>31</v>
      </c>
      <c r="B225" s="9" t="s">
        <v>30</v>
      </c>
      <c r="C225" s="9" t="s">
        <v>32</v>
      </c>
      <c r="D225" s="9" t="s">
        <v>78</v>
      </c>
      <c r="E225" s="5" t="str">
        <f t="shared" si="10"/>
        <v>2017-01-01</v>
      </c>
      <c r="F225" s="9" t="s">
        <v>68</v>
      </c>
      <c r="G225" s="8"/>
      <c r="H225" s="8"/>
      <c r="I225" s="9" t="s">
        <v>40</v>
      </c>
      <c r="J225" s="9">
        <v>5</v>
      </c>
      <c r="K225" s="8"/>
      <c r="L225" s="9" t="s">
        <v>137</v>
      </c>
      <c r="M225" s="89">
        <f>IF(ISBLANK('test set refactored'!S225),"",'test set refactored'!S225)</f>
        <v>3</v>
      </c>
      <c r="N225" s="8"/>
      <c r="O225" s="9" t="s">
        <v>73</v>
      </c>
      <c r="P225" s="8" t="s">
        <v>152</v>
      </c>
      <c r="Q225" s="67">
        <f t="shared" si="11"/>
        <v>3</v>
      </c>
      <c r="R225" s="9" t="s">
        <v>784</v>
      </c>
      <c r="S225" s="9" t="s">
        <v>730</v>
      </c>
      <c r="T225" s="8"/>
      <c r="U225" s="9"/>
      <c r="V225" s="8" t="s">
        <v>320</v>
      </c>
      <c r="W225" s="8" t="s">
        <v>320</v>
      </c>
      <c r="X225" s="9" t="s">
        <v>41</v>
      </c>
    </row>
    <row r="226" spans="1:24" x14ac:dyDescent="0.15">
      <c r="A226" s="9" t="s">
        <v>31</v>
      </c>
      <c r="B226" s="9" t="s">
        <v>30</v>
      </c>
      <c r="C226" s="9" t="s">
        <v>32</v>
      </c>
      <c r="D226" s="9" t="s">
        <v>80</v>
      </c>
      <c r="E226" s="5" t="str">
        <f t="shared" si="10"/>
        <v>2017-01-01</v>
      </c>
      <c r="F226" s="9" t="s">
        <v>68</v>
      </c>
      <c r="G226" s="8"/>
      <c r="H226" s="8"/>
      <c r="I226" s="9" t="s">
        <v>40</v>
      </c>
      <c r="J226" s="9">
        <v>5</v>
      </c>
      <c r="K226" s="8"/>
      <c r="L226" s="9" t="s">
        <v>138</v>
      </c>
      <c r="M226" s="89">
        <f>IF(ISBLANK('test set refactored'!S226),"",'test set refactored'!S226)</f>
        <v>1</v>
      </c>
      <c r="N226" s="8"/>
      <c r="O226" s="9" t="s">
        <v>73</v>
      </c>
      <c r="P226" s="8" t="s">
        <v>152</v>
      </c>
      <c r="Q226" s="67">
        <f t="shared" si="11"/>
        <v>1</v>
      </c>
      <c r="R226" s="9" t="s">
        <v>784</v>
      </c>
      <c r="S226" s="9" t="s">
        <v>730</v>
      </c>
      <c r="T226" s="8"/>
      <c r="U226" s="9"/>
      <c r="V226" s="8" t="s">
        <v>320</v>
      </c>
      <c r="W226" s="8" t="s">
        <v>320</v>
      </c>
      <c r="X226" s="9" t="s">
        <v>41</v>
      </c>
    </row>
    <row r="227" spans="1:24" x14ac:dyDescent="0.15">
      <c r="A227" s="9" t="s">
        <v>31</v>
      </c>
      <c r="B227" s="9" t="s">
        <v>30</v>
      </c>
      <c r="C227" s="9" t="s">
        <v>32</v>
      </c>
      <c r="D227" s="9" t="s">
        <v>95</v>
      </c>
      <c r="E227" s="5" t="str">
        <f t="shared" si="10"/>
        <v>2017-01-01</v>
      </c>
      <c r="F227" s="9" t="s">
        <v>68</v>
      </c>
      <c r="G227" s="8"/>
      <c r="H227" s="8"/>
      <c r="I227" s="9" t="s">
        <v>40</v>
      </c>
      <c r="J227" s="9">
        <v>5</v>
      </c>
      <c r="K227" s="8"/>
      <c r="L227" s="9" t="s">
        <v>139</v>
      </c>
      <c r="M227" s="89">
        <f>IF(ISBLANK('test set refactored'!S227),"",'test set refactored'!S227)</f>
        <v>20</v>
      </c>
      <c r="N227" s="8"/>
      <c r="O227" s="9" t="s">
        <v>73</v>
      </c>
      <c r="P227" s="8" t="s">
        <v>152</v>
      </c>
      <c r="Q227" s="67">
        <f t="shared" si="11"/>
        <v>20</v>
      </c>
      <c r="R227" s="9" t="s">
        <v>784</v>
      </c>
      <c r="S227" s="9" t="s">
        <v>730</v>
      </c>
      <c r="T227" s="8"/>
      <c r="U227" s="9"/>
      <c r="V227" s="8" t="s">
        <v>320</v>
      </c>
      <c r="W227" s="8" t="s">
        <v>320</v>
      </c>
      <c r="X227" s="9" t="s">
        <v>41</v>
      </c>
    </row>
    <row r="228" spans="1:24" x14ac:dyDescent="0.15">
      <c r="A228" s="9" t="s">
        <v>31</v>
      </c>
      <c r="B228" s="9" t="s">
        <v>30</v>
      </c>
      <c r="C228" s="9" t="s">
        <v>32</v>
      </c>
      <c r="D228" s="9" t="s">
        <v>71</v>
      </c>
      <c r="E228" s="5" t="str">
        <f t="shared" si="10"/>
        <v>2017-01-01</v>
      </c>
      <c r="F228" s="9" t="s">
        <v>68</v>
      </c>
      <c r="G228" s="8"/>
      <c r="H228" s="8"/>
      <c r="I228" s="9" t="s">
        <v>40</v>
      </c>
      <c r="J228" s="9">
        <v>5</v>
      </c>
      <c r="K228" s="8"/>
      <c r="L228" s="9" t="s">
        <v>135</v>
      </c>
      <c r="M228" s="89">
        <f>IF(ISBLANK('test set refactored'!S228),"",'test set refactored'!S228)</f>
        <v>27</v>
      </c>
      <c r="N228" s="8"/>
      <c r="O228" s="9" t="s">
        <v>73</v>
      </c>
      <c r="P228" s="8" t="s">
        <v>152</v>
      </c>
      <c r="Q228" s="67">
        <f t="shared" si="11"/>
        <v>27</v>
      </c>
      <c r="R228" s="9" t="s">
        <v>784</v>
      </c>
      <c r="S228" s="9" t="s">
        <v>730</v>
      </c>
      <c r="T228" s="8"/>
      <c r="U228" s="9"/>
      <c r="V228" s="8" t="s">
        <v>320</v>
      </c>
      <c r="W228" s="8" t="s">
        <v>320</v>
      </c>
      <c r="X228" s="9" t="s">
        <v>41</v>
      </c>
    </row>
    <row r="229" spans="1:24" x14ac:dyDescent="0.15">
      <c r="A229" s="9" t="s">
        <v>31</v>
      </c>
      <c r="B229" s="9" t="s">
        <v>30</v>
      </c>
      <c r="C229" s="9" t="s">
        <v>32</v>
      </c>
      <c r="D229" s="9" t="s">
        <v>71</v>
      </c>
      <c r="E229" s="5" t="str">
        <f t="shared" si="10"/>
        <v>2017-01-01</v>
      </c>
      <c r="F229" s="9" t="s">
        <v>68</v>
      </c>
      <c r="G229" s="8"/>
      <c r="H229" s="8"/>
      <c r="I229" s="9" t="s">
        <v>40</v>
      </c>
      <c r="J229" s="9">
        <v>5</v>
      </c>
      <c r="K229" s="8"/>
      <c r="L229" s="9" t="s">
        <v>153</v>
      </c>
      <c r="M229" s="89">
        <f>IF(ISBLANK('test set refactored'!S229),"",'test set refactored'!S229)</f>
        <v>2</v>
      </c>
      <c r="N229" s="8"/>
      <c r="O229" s="9" t="s">
        <v>73</v>
      </c>
      <c r="P229" s="8" t="s">
        <v>774</v>
      </c>
      <c r="Q229" s="67">
        <f t="shared" si="11"/>
        <v>2</v>
      </c>
      <c r="R229" s="9" t="s">
        <v>784</v>
      </c>
      <c r="S229" s="9" t="s">
        <v>730</v>
      </c>
      <c r="T229" s="8"/>
      <c r="U229" s="9"/>
      <c r="V229" s="8" t="s">
        <v>320</v>
      </c>
      <c r="W229" s="8" t="s">
        <v>320</v>
      </c>
      <c r="X229" s="9" t="s">
        <v>41</v>
      </c>
    </row>
    <row r="230" spans="1:24" x14ac:dyDescent="0.15">
      <c r="A230" s="9" t="s">
        <v>31</v>
      </c>
      <c r="B230" s="9" t="s">
        <v>30</v>
      </c>
      <c r="C230" s="9" t="s">
        <v>32</v>
      </c>
      <c r="D230" s="9" t="s">
        <v>76</v>
      </c>
      <c r="E230" s="5" t="str">
        <f t="shared" si="10"/>
        <v>2017-01-01</v>
      </c>
      <c r="F230" s="9" t="s">
        <v>68</v>
      </c>
      <c r="G230" s="8"/>
      <c r="H230" s="8"/>
      <c r="I230" s="9" t="s">
        <v>40</v>
      </c>
      <c r="J230" s="9">
        <v>5</v>
      </c>
      <c r="K230" s="8"/>
      <c r="L230" s="9" t="s">
        <v>141</v>
      </c>
      <c r="M230" s="89">
        <f>IF(ISBLANK('test set refactored'!S230),"",'test set refactored'!S230)</f>
        <v>1</v>
      </c>
      <c r="N230" s="8"/>
      <c r="O230" s="9" t="s">
        <v>73</v>
      </c>
      <c r="P230" s="8" t="s">
        <v>145</v>
      </c>
      <c r="Q230" s="67">
        <f t="shared" si="11"/>
        <v>1</v>
      </c>
      <c r="R230" s="9" t="s">
        <v>784</v>
      </c>
      <c r="S230" s="9" t="s">
        <v>730</v>
      </c>
      <c r="T230" s="8"/>
      <c r="U230" s="9"/>
      <c r="V230" s="8" t="s">
        <v>320</v>
      </c>
      <c r="W230" s="8" t="s">
        <v>320</v>
      </c>
      <c r="X230" s="9" t="s">
        <v>41</v>
      </c>
    </row>
    <row r="231" spans="1:24" x14ac:dyDescent="0.15">
      <c r="A231" s="9" t="s">
        <v>31</v>
      </c>
      <c r="B231" s="9" t="s">
        <v>30</v>
      </c>
      <c r="C231" s="9" t="s">
        <v>32</v>
      </c>
      <c r="D231" s="9" t="s">
        <v>78</v>
      </c>
      <c r="E231" s="5" t="str">
        <f t="shared" si="10"/>
        <v>2017-01-01</v>
      </c>
      <c r="F231" s="9" t="s">
        <v>68</v>
      </c>
      <c r="G231" s="8"/>
      <c r="H231" s="8"/>
      <c r="I231" s="9" t="s">
        <v>40</v>
      </c>
      <c r="J231" s="9">
        <v>5</v>
      </c>
      <c r="K231" s="8"/>
      <c r="L231" s="9" t="s">
        <v>142</v>
      </c>
      <c r="M231" s="89">
        <f>IF(ISBLANK('test set refactored'!S231),"",'test set refactored'!S231)</f>
        <v>0</v>
      </c>
      <c r="N231" s="8"/>
      <c r="O231" s="9" t="s">
        <v>73</v>
      </c>
      <c r="P231" s="8" t="s">
        <v>145</v>
      </c>
      <c r="Q231" s="67">
        <f t="shared" si="11"/>
        <v>0</v>
      </c>
      <c r="R231" s="9" t="s">
        <v>784</v>
      </c>
      <c r="S231" s="9" t="s">
        <v>730</v>
      </c>
      <c r="T231" s="8"/>
      <c r="U231" s="9"/>
      <c r="V231" s="8" t="s">
        <v>320</v>
      </c>
      <c r="W231" s="8" t="s">
        <v>320</v>
      </c>
      <c r="X231" s="9" t="s">
        <v>41</v>
      </c>
    </row>
    <row r="232" spans="1:24" x14ac:dyDescent="0.15">
      <c r="A232" s="9" t="s">
        <v>31</v>
      </c>
      <c r="B232" s="9" t="s">
        <v>30</v>
      </c>
      <c r="C232" s="9" t="s">
        <v>32</v>
      </c>
      <c r="D232" s="9" t="s">
        <v>80</v>
      </c>
      <c r="E232" s="5" t="str">
        <f t="shared" si="10"/>
        <v>2017-01-01</v>
      </c>
      <c r="F232" s="9" t="s">
        <v>68</v>
      </c>
      <c r="G232" s="8"/>
      <c r="H232" s="8"/>
      <c r="I232" s="9" t="s">
        <v>40</v>
      </c>
      <c r="J232" s="9">
        <v>5</v>
      </c>
      <c r="K232" s="8"/>
      <c r="L232" s="9" t="s">
        <v>143</v>
      </c>
      <c r="M232" s="89">
        <f>IF(ISBLANK('test set refactored'!S232),"",'test set refactored'!S232)</f>
        <v>0</v>
      </c>
      <c r="N232" s="8"/>
      <c r="O232" s="9" t="s">
        <v>73</v>
      </c>
      <c r="P232" s="8" t="s">
        <v>145</v>
      </c>
      <c r="Q232" s="67">
        <f t="shared" si="11"/>
        <v>0</v>
      </c>
      <c r="R232" s="9" t="s">
        <v>784</v>
      </c>
      <c r="S232" s="9" t="s">
        <v>730</v>
      </c>
      <c r="T232" s="8"/>
      <c r="U232" s="9"/>
      <c r="V232" s="8" t="s">
        <v>320</v>
      </c>
      <c r="W232" s="8" t="s">
        <v>320</v>
      </c>
      <c r="X232" s="9" t="s">
        <v>41</v>
      </c>
    </row>
    <row r="233" spans="1:24" x14ac:dyDescent="0.15">
      <c r="A233" s="9" t="s">
        <v>31</v>
      </c>
      <c r="B233" s="9" t="s">
        <v>30</v>
      </c>
      <c r="C233" s="9" t="s">
        <v>32</v>
      </c>
      <c r="D233" s="9" t="s">
        <v>95</v>
      </c>
      <c r="E233" s="5" t="str">
        <f t="shared" si="10"/>
        <v>2017-01-01</v>
      </c>
      <c r="F233" s="9" t="s">
        <v>68</v>
      </c>
      <c r="G233" s="8"/>
      <c r="H233" s="8"/>
      <c r="I233" s="9" t="s">
        <v>40</v>
      </c>
      <c r="J233" s="9">
        <v>5</v>
      </c>
      <c r="K233" s="8"/>
      <c r="L233" s="9" t="s">
        <v>144</v>
      </c>
      <c r="M233" s="89">
        <f>IF(ISBLANK('test set refactored'!S233),"",'test set refactored'!S233)</f>
        <v>1</v>
      </c>
      <c r="N233" s="8"/>
      <c r="O233" s="9" t="s">
        <v>73</v>
      </c>
      <c r="P233" s="8" t="s">
        <v>145</v>
      </c>
      <c r="Q233" s="67">
        <f t="shared" si="11"/>
        <v>1</v>
      </c>
      <c r="R233" s="9" t="s">
        <v>784</v>
      </c>
      <c r="S233" s="9" t="s">
        <v>730</v>
      </c>
      <c r="T233" s="8"/>
      <c r="U233" s="9"/>
      <c r="V233" s="8" t="s">
        <v>320</v>
      </c>
      <c r="W233" s="8" t="s">
        <v>320</v>
      </c>
      <c r="X233" s="9" t="s">
        <v>41</v>
      </c>
    </row>
    <row r="234" spans="1:24" x14ac:dyDescent="0.15">
      <c r="A234" s="9" t="s">
        <v>31</v>
      </c>
      <c r="B234" s="9" t="s">
        <v>30</v>
      </c>
      <c r="C234" s="9" t="s">
        <v>32</v>
      </c>
      <c r="D234" s="9" t="s">
        <v>71</v>
      </c>
      <c r="E234" s="5" t="str">
        <f t="shared" si="10"/>
        <v>2017-01-01</v>
      </c>
      <c r="F234" s="9" t="s">
        <v>68</v>
      </c>
      <c r="G234" s="8"/>
      <c r="H234" s="8"/>
      <c r="I234" s="9" t="s">
        <v>40</v>
      </c>
      <c r="J234" s="9">
        <v>5</v>
      </c>
      <c r="K234" s="8"/>
      <c r="L234" s="9" t="s">
        <v>140</v>
      </c>
      <c r="M234" s="89">
        <f>IF(ISBLANK('test set refactored'!S234),"",'test set refactored'!S234)</f>
        <v>3</v>
      </c>
      <c r="N234" s="8"/>
      <c r="O234" s="9" t="s">
        <v>73</v>
      </c>
      <c r="P234" s="8" t="s">
        <v>145</v>
      </c>
      <c r="Q234" s="67">
        <f t="shared" si="11"/>
        <v>3</v>
      </c>
      <c r="R234" s="9" t="s">
        <v>784</v>
      </c>
      <c r="S234" s="9" t="s">
        <v>730</v>
      </c>
      <c r="T234" s="8"/>
      <c r="U234" s="9"/>
      <c r="V234" s="8" t="s">
        <v>320</v>
      </c>
      <c r="W234" s="8" t="s">
        <v>320</v>
      </c>
      <c r="X234" s="9" t="s">
        <v>41</v>
      </c>
    </row>
    <row r="235" spans="1:24" x14ac:dyDescent="0.15">
      <c r="A235" s="9" t="s">
        <v>31</v>
      </c>
      <c r="B235" s="9" t="s">
        <v>30</v>
      </c>
      <c r="C235" s="9" t="s">
        <v>32</v>
      </c>
      <c r="D235" s="9" t="s">
        <v>76</v>
      </c>
      <c r="E235" s="5" t="str">
        <f t="shared" si="10"/>
        <v>2017-01-01</v>
      </c>
      <c r="F235" s="9" t="s">
        <v>68</v>
      </c>
      <c r="G235" s="8"/>
      <c r="H235" s="8"/>
      <c r="I235" s="9" t="s">
        <v>40</v>
      </c>
      <c r="J235" s="9">
        <v>5</v>
      </c>
      <c r="K235" s="8"/>
      <c r="L235" s="9" t="s">
        <v>148</v>
      </c>
      <c r="M235" s="89">
        <f>IF(ISBLANK('test set refactored'!S235),"",'test set refactored'!S235)</f>
        <v>0</v>
      </c>
      <c r="N235" s="8"/>
      <c r="O235" s="9" t="s">
        <v>73</v>
      </c>
      <c r="P235" s="8" t="s">
        <v>146</v>
      </c>
      <c r="Q235" s="67">
        <f t="shared" si="11"/>
        <v>0</v>
      </c>
      <c r="R235" s="9" t="s">
        <v>784</v>
      </c>
      <c r="S235" s="9" t="s">
        <v>730</v>
      </c>
      <c r="T235" s="8"/>
      <c r="U235" s="9"/>
      <c r="V235" s="8" t="s">
        <v>320</v>
      </c>
      <c r="W235" s="8" t="s">
        <v>320</v>
      </c>
      <c r="X235" s="9" t="s">
        <v>41</v>
      </c>
    </row>
    <row r="236" spans="1:24" x14ac:dyDescent="0.15">
      <c r="A236" s="9" t="s">
        <v>31</v>
      </c>
      <c r="B236" s="9" t="s">
        <v>30</v>
      </c>
      <c r="C236" s="9" t="s">
        <v>32</v>
      </c>
      <c r="D236" s="9" t="s">
        <v>78</v>
      </c>
      <c r="E236" s="5" t="str">
        <f t="shared" si="10"/>
        <v>2017-01-01</v>
      </c>
      <c r="F236" s="9" t="s">
        <v>68</v>
      </c>
      <c r="G236" s="8"/>
      <c r="H236" s="8"/>
      <c r="I236" s="9" t="s">
        <v>40</v>
      </c>
      <c r="J236" s="9">
        <v>5</v>
      </c>
      <c r="K236" s="8"/>
      <c r="L236" s="9" t="s">
        <v>149</v>
      </c>
      <c r="M236" s="89">
        <f>IF(ISBLANK('test set refactored'!S236),"",'test set refactored'!S236)</f>
        <v>0</v>
      </c>
      <c r="N236" s="8"/>
      <c r="O236" s="9" t="s">
        <v>73</v>
      </c>
      <c r="P236" s="8" t="s">
        <v>146</v>
      </c>
      <c r="Q236" s="67">
        <f t="shared" si="11"/>
        <v>0</v>
      </c>
      <c r="R236" s="9" t="s">
        <v>784</v>
      </c>
      <c r="S236" s="9" t="s">
        <v>730</v>
      </c>
      <c r="T236" s="8"/>
      <c r="U236" s="9"/>
      <c r="V236" s="8" t="s">
        <v>320</v>
      </c>
      <c r="W236" s="8" t="s">
        <v>320</v>
      </c>
      <c r="X236" s="9" t="s">
        <v>41</v>
      </c>
    </row>
    <row r="237" spans="1:24" x14ac:dyDescent="0.15">
      <c r="A237" s="9" t="s">
        <v>31</v>
      </c>
      <c r="B237" s="9" t="s">
        <v>30</v>
      </c>
      <c r="C237" s="9" t="s">
        <v>32</v>
      </c>
      <c r="D237" s="9" t="s">
        <v>80</v>
      </c>
      <c r="E237" s="5" t="str">
        <f t="shared" si="10"/>
        <v>2017-01-01</v>
      </c>
      <c r="F237" s="9" t="s">
        <v>68</v>
      </c>
      <c r="G237" s="8"/>
      <c r="H237" s="8"/>
      <c r="I237" s="9" t="s">
        <v>40</v>
      </c>
      <c r="J237" s="9">
        <v>5</v>
      </c>
      <c r="K237" s="8"/>
      <c r="L237" s="9" t="s">
        <v>150</v>
      </c>
      <c r="M237" s="89">
        <f>IF(ISBLANK('test set refactored'!S237),"",'test set refactored'!S237)</f>
        <v>0</v>
      </c>
      <c r="N237" s="8"/>
      <c r="O237" s="9" t="s">
        <v>73</v>
      </c>
      <c r="P237" s="8" t="s">
        <v>146</v>
      </c>
      <c r="Q237" s="67">
        <f t="shared" si="11"/>
        <v>0</v>
      </c>
      <c r="R237" s="9" t="s">
        <v>784</v>
      </c>
      <c r="S237" s="9" t="s">
        <v>730</v>
      </c>
      <c r="T237" s="8"/>
      <c r="U237" s="9"/>
      <c r="V237" s="8" t="s">
        <v>320</v>
      </c>
      <c r="W237" s="8" t="s">
        <v>320</v>
      </c>
      <c r="X237" s="9" t="s">
        <v>41</v>
      </c>
    </row>
    <row r="238" spans="1:24" x14ac:dyDescent="0.15">
      <c r="A238" s="9" t="s">
        <v>31</v>
      </c>
      <c r="B238" s="9" t="s">
        <v>30</v>
      </c>
      <c r="C238" s="9" t="s">
        <v>32</v>
      </c>
      <c r="D238" s="9" t="s">
        <v>95</v>
      </c>
      <c r="E238" s="5" t="str">
        <f t="shared" si="10"/>
        <v>2017-01-01</v>
      </c>
      <c r="F238" s="9" t="s">
        <v>68</v>
      </c>
      <c r="G238" s="8"/>
      <c r="H238" s="8"/>
      <c r="I238" s="9" t="s">
        <v>40</v>
      </c>
      <c r="J238" s="9">
        <v>5</v>
      </c>
      <c r="K238" s="8"/>
      <c r="L238" s="9" t="s">
        <v>151</v>
      </c>
      <c r="M238" s="89">
        <f>IF(ISBLANK('test set refactored'!S238),"",'test set refactored'!S238)</f>
        <v>8</v>
      </c>
      <c r="N238" s="8"/>
      <c r="O238" s="9" t="s">
        <v>73</v>
      </c>
      <c r="P238" s="8" t="s">
        <v>146</v>
      </c>
      <c r="Q238" s="67">
        <f t="shared" si="11"/>
        <v>8</v>
      </c>
      <c r="R238" s="9" t="s">
        <v>784</v>
      </c>
      <c r="S238" s="9" t="s">
        <v>730</v>
      </c>
      <c r="T238" s="8"/>
      <c r="U238" s="9"/>
      <c r="V238" s="8" t="s">
        <v>320</v>
      </c>
      <c r="W238" s="8" t="s">
        <v>320</v>
      </c>
      <c r="X238" s="9" t="s">
        <v>41</v>
      </c>
    </row>
    <row r="239" spans="1:24" x14ac:dyDescent="0.15">
      <c r="A239" s="9" t="s">
        <v>31</v>
      </c>
      <c r="B239" s="9" t="s">
        <v>30</v>
      </c>
      <c r="C239" s="9" t="s">
        <v>32</v>
      </c>
      <c r="D239" s="9" t="s">
        <v>71</v>
      </c>
      <c r="E239" s="5" t="str">
        <f t="shared" si="10"/>
        <v>2017-01-01</v>
      </c>
      <c r="F239" s="9" t="s">
        <v>68</v>
      </c>
      <c r="G239" s="8"/>
      <c r="H239" s="8"/>
      <c r="I239" s="9" t="s">
        <v>40</v>
      </c>
      <c r="J239" s="9">
        <v>5</v>
      </c>
      <c r="K239" s="8"/>
      <c r="L239" s="9" t="s">
        <v>147</v>
      </c>
      <c r="M239" s="89">
        <f>IF(ISBLANK('test set refactored'!S239),"",'test set refactored'!S239)</f>
        <v>9</v>
      </c>
      <c r="N239" s="8"/>
      <c r="O239" s="9" t="s">
        <v>73</v>
      </c>
      <c r="P239" s="8" t="s">
        <v>146</v>
      </c>
      <c r="Q239" s="67">
        <f t="shared" si="11"/>
        <v>9</v>
      </c>
      <c r="R239" s="9" t="s">
        <v>784</v>
      </c>
      <c r="S239" s="9" t="s">
        <v>730</v>
      </c>
      <c r="T239" s="8"/>
      <c r="U239" s="9"/>
      <c r="V239" s="8" t="s">
        <v>320</v>
      </c>
      <c r="W239" s="8" t="s">
        <v>320</v>
      </c>
      <c r="X239" s="9" t="s">
        <v>41</v>
      </c>
    </row>
    <row r="240" spans="1:24" x14ac:dyDescent="0.15">
      <c r="A240" s="9" t="s">
        <v>31</v>
      </c>
      <c r="B240" s="9" t="s">
        <v>30</v>
      </c>
      <c r="C240" s="9" t="s">
        <v>32</v>
      </c>
      <c r="D240" s="9" t="s">
        <v>71</v>
      </c>
      <c r="E240" s="5" t="str">
        <f t="shared" si="10"/>
        <v>2017-01-01</v>
      </c>
      <c r="F240" s="9" t="s">
        <v>68</v>
      </c>
      <c r="G240" s="8"/>
      <c r="H240" s="8"/>
      <c r="I240" s="9" t="s">
        <v>40</v>
      </c>
      <c r="J240" s="9">
        <v>5</v>
      </c>
      <c r="K240" s="8"/>
      <c r="L240" s="9" t="s">
        <v>157</v>
      </c>
      <c r="M240" s="89">
        <f>IF(ISBLANK('test set refactored'!S240),"",'test set refactored'!S240)</f>
        <v>1330</v>
      </c>
      <c r="N240" s="8"/>
      <c r="O240" s="9" t="s">
        <v>73</v>
      </c>
      <c r="P240" s="8" t="s">
        <v>156</v>
      </c>
      <c r="Q240" s="67">
        <f t="shared" si="11"/>
        <v>1330</v>
      </c>
      <c r="R240" s="9" t="s">
        <v>784</v>
      </c>
      <c r="S240" s="9" t="s">
        <v>730</v>
      </c>
      <c r="T240" s="8"/>
      <c r="U240" s="9"/>
      <c r="V240" s="8" t="s">
        <v>320</v>
      </c>
      <c r="W240" s="8" t="s">
        <v>320</v>
      </c>
      <c r="X240" s="9" t="s">
        <v>41</v>
      </c>
    </row>
    <row r="241" spans="1:24" x14ac:dyDescent="0.15">
      <c r="A241" s="9" t="s">
        <v>31</v>
      </c>
      <c r="B241" s="9" t="s">
        <v>30</v>
      </c>
      <c r="C241" s="9" t="s">
        <v>32</v>
      </c>
      <c r="D241" s="9" t="s">
        <v>76</v>
      </c>
      <c r="E241" s="5" t="str">
        <f t="shared" si="10"/>
        <v>2017-01-01</v>
      </c>
      <c r="F241" s="9" t="s">
        <v>68</v>
      </c>
      <c r="G241" s="8"/>
      <c r="H241" s="8"/>
      <c r="I241" s="9" t="s">
        <v>40</v>
      </c>
      <c r="J241" s="9">
        <v>4</v>
      </c>
      <c r="K241" s="8"/>
      <c r="L241" s="9" t="s">
        <v>92</v>
      </c>
      <c r="M241" s="89">
        <f>IF(ISBLANK('test set refactored'!S241),"",'test set refactored'!S241)</f>
        <v>8454</v>
      </c>
      <c r="N241" s="8"/>
      <c r="O241" s="9" t="s">
        <v>39</v>
      </c>
      <c r="P241" s="8" t="s">
        <v>773</v>
      </c>
      <c r="Q241" s="58">
        <f t="shared" si="11"/>
        <v>8454</v>
      </c>
      <c r="R241" s="9" t="s">
        <v>39</v>
      </c>
      <c r="S241" s="9" t="s">
        <v>730</v>
      </c>
      <c r="T241" s="8"/>
      <c r="U241" s="9"/>
      <c r="V241" s="8" t="s">
        <v>655</v>
      </c>
      <c r="W241" s="8" t="s">
        <v>320</v>
      </c>
      <c r="X241" s="9" t="s">
        <v>41</v>
      </c>
    </row>
    <row r="242" spans="1:24" x14ac:dyDescent="0.15">
      <c r="A242" s="9" t="s">
        <v>31</v>
      </c>
      <c r="B242" s="9" t="s">
        <v>30</v>
      </c>
      <c r="C242" s="9" t="s">
        <v>32</v>
      </c>
      <c r="D242" s="9" t="s">
        <v>78</v>
      </c>
      <c r="E242" s="5" t="str">
        <f t="shared" si="10"/>
        <v>2017-01-01</v>
      </c>
      <c r="F242" s="9" t="s">
        <v>68</v>
      </c>
      <c r="G242" s="8"/>
      <c r="H242" s="8"/>
      <c r="I242" s="9" t="s">
        <v>40</v>
      </c>
      <c r="J242" s="9">
        <v>4</v>
      </c>
      <c r="K242" s="8"/>
      <c r="L242" s="9" t="s">
        <v>93</v>
      </c>
      <c r="M242" s="89">
        <f>IF(ISBLANK('test set refactored'!S242),"",'test set refactored'!S242)</f>
        <v>43196</v>
      </c>
      <c r="N242" s="8"/>
      <c r="O242" s="9" t="s">
        <v>39</v>
      </c>
      <c r="P242" s="8" t="s">
        <v>773</v>
      </c>
      <c r="Q242" s="58">
        <f t="shared" si="11"/>
        <v>43196</v>
      </c>
      <c r="R242" s="9" t="s">
        <v>39</v>
      </c>
      <c r="S242" s="9" t="s">
        <v>730</v>
      </c>
      <c r="T242" s="8"/>
      <c r="U242" s="9"/>
      <c r="V242" s="8" t="s">
        <v>655</v>
      </c>
      <c r="W242" s="8" t="s">
        <v>320</v>
      </c>
      <c r="X242" s="9" t="s">
        <v>41</v>
      </c>
    </row>
    <row r="243" spans="1:24" x14ac:dyDescent="0.15">
      <c r="A243" s="9" t="s">
        <v>31</v>
      </c>
      <c r="B243" s="9" t="s">
        <v>30</v>
      </c>
      <c r="C243" s="9" t="s">
        <v>32</v>
      </c>
      <c r="D243" s="9" t="s">
        <v>80</v>
      </c>
      <c r="E243" s="5" t="str">
        <f t="shared" si="10"/>
        <v>2017-01-01</v>
      </c>
      <c r="F243" s="9" t="s">
        <v>68</v>
      </c>
      <c r="G243" s="8"/>
      <c r="H243" s="8"/>
      <c r="I243" s="9" t="s">
        <v>40</v>
      </c>
      <c r="J243" s="9">
        <v>4</v>
      </c>
      <c r="K243" s="8"/>
      <c r="L243" s="9" t="s">
        <v>94</v>
      </c>
      <c r="M243" s="89">
        <f>IF(ISBLANK('test set refactored'!S243),"",'test set refactored'!S243)</f>
        <v>3632</v>
      </c>
      <c r="N243" s="8"/>
      <c r="O243" s="9" t="s">
        <v>39</v>
      </c>
      <c r="P243" s="8" t="s">
        <v>773</v>
      </c>
      <c r="Q243" s="58">
        <f t="shared" si="11"/>
        <v>3632</v>
      </c>
      <c r="R243" s="9" t="s">
        <v>39</v>
      </c>
      <c r="S243" s="9" t="s">
        <v>730</v>
      </c>
      <c r="T243" s="8"/>
      <c r="U243" s="9"/>
      <c r="V243" s="8" t="s">
        <v>655</v>
      </c>
      <c r="W243" s="8" t="s">
        <v>320</v>
      </c>
      <c r="X243" s="9" t="s">
        <v>41</v>
      </c>
    </row>
    <row r="244" spans="1:24" x14ac:dyDescent="0.15">
      <c r="A244" s="9" t="s">
        <v>31</v>
      </c>
      <c r="B244" s="9" t="s">
        <v>30</v>
      </c>
      <c r="C244" s="9" t="s">
        <v>32</v>
      </c>
      <c r="D244" s="9" t="s">
        <v>95</v>
      </c>
      <c r="E244" s="5" t="str">
        <f t="shared" si="10"/>
        <v>2017-01-01</v>
      </c>
      <c r="F244" s="9" t="s">
        <v>68</v>
      </c>
      <c r="G244" s="8"/>
      <c r="H244" s="8"/>
      <c r="I244" s="9" t="s">
        <v>40</v>
      </c>
      <c r="J244" s="9">
        <v>4</v>
      </c>
      <c r="K244" s="8"/>
      <c r="L244" s="9" t="s">
        <v>96</v>
      </c>
      <c r="M244" s="89">
        <f>IF(ISBLANK('test set refactored'!S244),"",'test set refactored'!S244)</f>
        <v>42356</v>
      </c>
      <c r="N244" s="8"/>
      <c r="O244" s="9" t="s">
        <v>39</v>
      </c>
      <c r="P244" s="8" t="s">
        <v>773</v>
      </c>
      <c r="Q244" s="58">
        <f t="shared" si="11"/>
        <v>42356</v>
      </c>
      <c r="R244" s="9" t="s">
        <v>39</v>
      </c>
      <c r="S244" s="9" t="s">
        <v>730</v>
      </c>
      <c r="T244" s="8"/>
      <c r="U244" s="9"/>
      <c r="V244" s="8" t="s">
        <v>655</v>
      </c>
      <c r="W244" s="8" t="s">
        <v>320</v>
      </c>
      <c r="X244" s="9" t="s">
        <v>41</v>
      </c>
    </row>
    <row r="245" spans="1:24" x14ac:dyDescent="0.15">
      <c r="A245" s="9" t="s">
        <v>31</v>
      </c>
      <c r="B245" s="9" t="s">
        <v>30</v>
      </c>
      <c r="C245" s="9" t="s">
        <v>32</v>
      </c>
      <c r="D245" s="9" t="s">
        <v>71</v>
      </c>
      <c r="E245" s="5" t="str">
        <f t="shared" si="10"/>
        <v>2017-01-01</v>
      </c>
      <c r="F245" s="9" t="s">
        <v>68</v>
      </c>
      <c r="G245" s="8"/>
      <c r="H245" s="8"/>
      <c r="I245" s="9" t="s">
        <v>40</v>
      </c>
      <c r="J245" s="9">
        <v>4</v>
      </c>
      <c r="K245" s="8"/>
      <c r="L245" s="9" t="s">
        <v>87</v>
      </c>
      <c r="M245" s="89">
        <f>IF(ISBLANK('test set refactored'!S245),"",'test set refactored'!S245)</f>
        <v>24314</v>
      </c>
      <c r="N245" s="8"/>
      <c r="O245" s="9" t="s">
        <v>39</v>
      </c>
      <c r="P245" s="8" t="s">
        <v>86</v>
      </c>
      <c r="Q245" s="58">
        <f t="shared" ref="Q245:Q277" si="12">M245</f>
        <v>24314</v>
      </c>
      <c r="R245" s="9" t="s">
        <v>39</v>
      </c>
      <c r="S245" s="9" t="s">
        <v>730</v>
      </c>
      <c r="T245" s="8"/>
      <c r="U245" s="9"/>
      <c r="V245" s="8" t="s">
        <v>320</v>
      </c>
      <c r="W245" s="8" t="s">
        <v>320</v>
      </c>
      <c r="X245" s="9" t="s">
        <v>41</v>
      </c>
    </row>
    <row r="246" spans="1:24" x14ac:dyDescent="0.15">
      <c r="A246" s="9" t="s">
        <v>31</v>
      </c>
      <c r="B246" s="9" t="s">
        <v>30</v>
      </c>
      <c r="C246" s="9" t="s">
        <v>32</v>
      </c>
      <c r="D246" s="9" t="s">
        <v>71</v>
      </c>
      <c r="E246" s="5" t="str">
        <f t="shared" si="10"/>
        <v>2017-01-01</v>
      </c>
      <c r="F246" s="9" t="s">
        <v>68</v>
      </c>
      <c r="G246" s="8"/>
      <c r="H246" s="8"/>
      <c r="I246" s="9" t="s">
        <v>40</v>
      </c>
      <c r="J246" s="9">
        <v>4</v>
      </c>
      <c r="K246" s="8"/>
      <c r="L246" s="9" t="s">
        <v>89</v>
      </c>
      <c r="M246" s="89">
        <f>IF(ISBLANK('test set refactored'!S246),"",'test set refactored'!S246)</f>
        <v>0</v>
      </c>
      <c r="N246" s="8"/>
      <c r="O246" s="9" t="s">
        <v>39</v>
      </c>
      <c r="P246" s="8" t="s">
        <v>88</v>
      </c>
      <c r="Q246" s="58">
        <f t="shared" si="12"/>
        <v>0</v>
      </c>
      <c r="R246" s="9" t="s">
        <v>39</v>
      </c>
      <c r="S246" s="9" t="s">
        <v>730</v>
      </c>
      <c r="T246" s="8"/>
      <c r="U246" s="9"/>
      <c r="V246" s="8" t="s">
        <v>320</v>
      </c>
      <c r="W246" s="8" t="s">
        <v>320</v>
      </c>
      <c r="X246" s="9" t="s">
        <v>41</v>
      </c>
    </row>
    <row r="247" spans="1:24" x14ac:dyDescent="0.15">
      <c r="A247" s="9" t="s">
        <v>31</v>
      </c>
      <c r="B247" s="9" t="s">
        <v>30</v>
      </c>
      <c r="C247" s="9" t="s">
        <v>32</v>
      </c>
      <c r="D247" s="9" t="s">
        <v>71</v>
      </c>
      <c r="E247" s="5" t="str">
        <f t="shared" si="10"/>
        <v>2017-01-01</v>
      </c>
      <c r="F247" s="9" t="s">
        <v>68</v>
      </c>
      <c r="G247" s="8"/>
      <c r="H247" s="8"/>
      <c r="I247" s="9" t="s">
        <v>40</v>
      </c>
      <c r="J247" s="9">
        <v>4</v>
      </c>
      <c r="K247" s="9">
        <v>11</v>
      </c>
      <c r="L247" s="9" t="s">
        <v>91</v>
      </c>
      <c r="M247" s="89">
        <f>IF(ISBLANK('test set refactored'!S247),"",'test set refactored'!S247)</f>
        <v>0</v>
      </c>
      <c r="N247" s="8"/>
      <c r="O247" s="9" t="s">
        <v>39</v>
      </c>
      <c r="P247" s="8" t="s">
        <v>90</v>
      </c>
      <c r="Q247" s="58">
        <f t="shared" si="12"/>
        <v>0</v>
      </c>
      <c r="R247" s="9" t="s">
        <v>39</v>
      </c>
      <c r="S247" s="9" t="s">
        <v>730</v>
      </c>
      <c r="T247" s="8"/>
      <c r="U247" s="9"/>
      <c r="V247" s="8" t="s">
        <v>320</v>
      </c>
      <c r="W247" s="8" t="s">
        <v>320</v>
      </c>
      <c r="X247" s="9" t="s">
        <v>41</v>
      </c>
    </row>
    <row r="248" spans="1:24" x14ac:dyDescent="0.15">
      <c r="A248" s="9" t="s">
        <v>31</v>
      </c>
      <c r="B248" s="9" t="s">
        <v>30</v>
      </c>
      <c r="C248" s="9" t="s">
        <v>32</v>
      </c>
      <c r="D248" s="9" t="s">
        <v>71</v>
      </c>
      <c r="E248" s="5" t="str">
        <f t="shared" si="10"/>
        <v>2017-01-01</v>
      </c>
      <c r="F248" s="9" t="s">
        <v>68</v>
      </c>
      <c r="G248" s="8"/>
      <c r="H248" s="8"/>
      <c r="I248" s="9" t="s">
        <v>40</v>
      </c>
      <c r="J248" s="9">
        <v>4</v>
      </c>
      <c r="K248" s="8"/>
      <c r="L248" s="9" t="s">
        <v>72</v>
      </c>
      <c r="M248" s="89">
        <f>IF(ISBLANK('test set refactored'!S248),"",'test set refactored'!S248)</f>
        <v>73113</v>
      </c>
      <c r="N248" s="8"/>
      <c r="O248" s="9" t="s">
        <v>39</v>
      </c>
      <c r="P248" s="8" t="s">
        <v>70</v>
      </c>
      <c r="Q248" s="58">
        <f t="shared" si="12"/>
        <v>73113</v>
      </c>
      <c r="R248" s="9" t="s">
        <v>39</v>
      </c>
      <c r="S248" s="9" t="s">
        <v>730</v>
      </c>
      <c r="T248" s="8"/>
      <c r="U248" s="9"/>
      <c r="V248" s="8" t="s">
        <v>320</v>
      </c>
      <c r="W248" s="8" t="s">
        <v>320</v>
      </c>
      <c r="X248" s="9" t="s">
        <v>41</v>
      </c>
    </row>
    <row r="249" spans="1:24" x14ac:dyDescent="0.15">
      <c r="A249" s="9" t="s">
        <v>31</v>
      </c>
      <c r="B249" s="9" t="s">
        <v>30</v>
      </c>
      <c r="C249" s="9" t="s">
        <v>32</v>
      </c>
      <c r="D249" s="9" t="s">
        <v>76</v>
      </c>
      <c r="E249" s="5" t="str">
        <f t="shared" si="10"/>
        <v>2017-01-01</v>
      </c>
      <c r="F249" s="9" t="s">
        <v>68</v>
      </c>
      <c r="G249" s="8"/>
      <c r="H249" s="8"/>
      <c r="I249" s="9" t="s">
        <v>40</v>
      </c>
      <c r="J249" s="9">
        <v>4</v>
      </c>
      <c r="K249" s="8"/>
      <c r="L249" s="9" t="s">
        <v>77</v>
      </c>
      <c r="M249" s="89">
        <f>IF(ISBLANK('test set refactored'!S249),"",'test set refactored'!S249)</f>
        <v>3</v>
      </c>
      <c r="N249" s="8"/>
      <c r="O249" s="9" t="s">
        <v>39</v>
      </c>
      <c r="P249" s="8" t="s">
        <v>74</v>
      </c>
      <c r="Q249" s="58">
        <f t="shared" si="12"/>
        <v>3</v>
      </c>
      <c r="R249" s="9" t="s">
        <v>39</v>
      </c>
      <c r="S249" s="9" t="s">
        <v>730</v>
      </c>
      <c r="T249" s="8"/>
      <c r="U249" s="9"/>
      <c r="V249" s="8" t="s">
        <v>320</v>
      </c>
      <c r="W249" s="8" t="s">
        <v>320</v>
      </c>
      <c r="X249" s="9" t="s">
        <v>41</v>
      </c>
    </row>
    <row r="250" spans="1:24" x14ac:dyDescent="0.15">
      <c r="A250" s="9" t="s">
        <v>31</v>
      </c>
      <c r="B250" s="9" t="s">
        <v>30</v>
      </c>
      <c r="C250" s="9" t="s">
        <v>32</v>
      </c>
      <c r="D250" s="9" t="s">
        <v>78</v>
      </c>
      <c r="E250" s="5" t="str">
        <f t="shared" si="10"/>
        <v>2017-01-01</v>
      </c>
      <c r="F250" s="9" t="s">
        <v>68</v>
      </c>
      <c r="G250" s="8"/>
      <c r="H250" s="8"/>
      <c r="I250" s="9" t="s">
        <v>40</v>
      </c>
      <c r="J250" s="9">
        <v>4</v>
      </c>
      <c r="K250" s="8"/>
      <c r="L250" s="9" t="s">
        <v>79</v>
      </c>
      <c r="M250" s="89">
        <f>IF(ISBLANK('test set refactored'!S250),"",'test set refactored'!S250)</f>
        <v>9</v>
      </c>
      <c r="N250" s="8"/>
      <c r="O250" s="9" t="s">
        <v>39</v>
      </c>
      <c r="P250" s="8" t="s">
        <v>74</v>
      </c>
      <c r="Q250" s="58">
        <f t="shared" si="12"/>
        <v>9</v>
      </c>
      <c r="R250" s="9" t="s">
        <v>39</v>
      </c>
      <c r="S250" s="9" t="s">
        <v>730</v>
      </c>
      <c r="T250" s="8"/>
      <c r="U250" s="9"/>
      <c r="V250" s="8" t="s">
        <v>320</v>
      </c>
      <c r="W250" s="8" t="s">
        <v>320</v>
      </c>
      <c r="X250" s="9" t="s">
        <v>41</v>
      </c>
    </row>
    <row r="251" spans="1:24" x14ac:dyDescent="0.15">
      <c r="A251" s="9" t="s">
        <v>31</v>
      </c>
      <c r="B251" s="9" t="s">
        <v>30</v>
      </c>
      <c r="C251" s="9" t="s">
        <v>32</v>
      </c>
      <c r="D251" s="9" t="s">
        <v>80</v>
      </c>
      <c r="E251" s="5" t="str">
        <f t="shared" si="10"/>
        <v>2017-01-01</v>
      </c>
      <c r="F251" s="9" t="s">
        <v>68</v>
      </c>
      <c r="G251" s="8"/>
      <c r="H251" s="8"/>
      <c r="I251" s="9" t="s">
        <v>40</v>
      </c>
      <c r="J251" s="9">
        <v>4</v>
      </c>
      <c r="K251" s="8"/>
      <c r="L251" s="9" t="s">
        <v>81</v>
      </c>
      <c r="M251" s="89">
        <f>IF(ISBLANK('test set refactored'!S251),"",'test set refactored'!S251)</f>
        <v>3</v>
      </c>
      <c r="N251" s="8"/>
      <c r="O251" s="9" t="s">
        <v>39</v>
      </c>
      <c r="P251" s="8" t="s">
        <v>74</v>
      </c>
      <c r="Q251" s="58">
        <f t="shared" si="12"/>
        <v>3</v>
      </c>
      <c r="R251" s="9" t="s">
        <v>39</v>
      </c>
      <c r="S251" s="9" t="s">
        <v>730</v>
      </c>
      <c r="T251" s="8"/>
      <c r="U251" s="9"/>
      <c r="V251" s="8" t="s">
        <v>320</v>
      </c>
      <c r="W251" s="8" t="s">
        <v>320</v>
      </c>
      <c r="X251" s="9" t="s">
        <v>41</v>
      </c>
    </row>
    <row r="252" spans="1:24" x14ac:dyDescent="0.15">
      <c r="A252" s="9" t="s">
        <v>31</v>
      </c>
      <c r="B252" s="9" t="s">
        <v>30</v>
      </c>
      <c r="C252" s="9" t="s">
        <v>32</v>
      </c>
      <c r="D252" s="9" t="s">
        <v>82</v>
      </c>
      <c r="E252" s="5" t="str">
        <f t="shared" si="10"/>
        <v>2017-01-01</v>
      </c>
      <c r="F252" s="9" t="s">
        <v>68</v>
      </c>
      <c r="G252" s="8"/>
      <c r="H252" s="8"/>
      <c r="I252" s="9" t="s">
        <v>40</v>
      </c>
      <c r="J252" s="9">
        <v>4</v>
      </c>
      <c r="K252" s="8"/>
      <c r="L252" s="9" t="s">
        <v>83</v>
      </c>
      <c r="M252" s="89">
        <f>IF(ISBLANK('test set refactored'!S252),"",'test set refactored'!S252)</f>
        <v>12</v>
      </c>
      <c r="N252" s="8"/>
      <c r="O252" s="9" t="s">
        <v>39</v>
      </c>
      <c r="P252" s="8" t="s">
        <v>74</v>
      </c>
      <c r="Q252" s="58">
        <f t="shared" si="12"/>
        <v>12</v>
      </c>
      <c r="R252" s="9" t="s">
        <v>39</v>
      </c>
      <c r="S252" s="9" t="s">
        <v>730</v>
      </c>
      <c r="T252" s="8"/>
      <c r="U252" s="9"/>
      <c r="V252" s="8" t="s">
        <v>320</v>
      </c>
      <c r="W252" s="8" t="s">
        <v>320</v>
      </c>
      <c r="X252" s="9" t="s">
        <v>41</v>
      </c>
    </row>
    <row r="253" spans="1:24" x14ac:dyDescent="0.15">
      <c r="A253" s="9" t="s">
        <v>31</v>
      </c>
      <c r="B253" s="9" t="s">
        <v>30</v>
      </c>
      <c r="C253" s="9" t="s">
        <v>32</v>
      </c>
      <c r="D253" s="9" t="s">
        <v>71</v>
      </c>
      <c r="E253" s="5" t="str">
        <f t="shared" si="10"/>
        <v>2017-01-01</v>
      </c>
      <c r="F253" s="9" t="s">
        <v>68</v>
      </c>
      <c r="G253" s="8"/>
      <c r="H253" s="8"/>
      <c r="I253" s="9" t="s">
        <v>40</v>
      </c>
      <c r="J253" s="9">
        <v>4</v>
      </c>
      <c r="K253" s="8"/>
      <c r="L253" s="9" t="s">
        <v>75</v>
      </c>
      <c r="M253" s="89">
        <f>IF(ISBLANK('test set refactored'!S253),"",'test set refactored'!S253)</f>
        <v>27</v>
      </c>
      <c r="N253" s="8"/>
      <c r="O253" s="9" t="s">
        <v>39</v>
      </c>
      <c r="P253" s="8" t="s">
        <v>74</v>
      </c>
      <c r="Q253" s="58">
        <f t="shared" si="12"/>
        <v>27</v>
      </c>
      <c r="R253" s="9" t="s">
        <v>39</v>
      </c>
      <c r="S253" s="9" t="s">
        <v>730</v>
      </c>
      <c r="T253" s="8"/>
      <c r="U253" s="9"/>
      <c r="V253" s="8" t="s">
        <v>320</v>
      </c>
      <c r="W253" s="8" t="s">
        <v>320</v>
      </c>
      <c r="X253" s="9" t="s">
        <v>41</v>
      </c>
    </row>
    <row r="254" spans="1:24" x14ac:dyDescent="0.15">
      <c r="A254" s="9" t="s">
        <v>31</v>
      </c>
      <c r="B254" s="9" t="s">
        <v>30</v>
      </c>
      <c r="C254" s="9" t="s">
        <v>32</v>
      </c>
      <c r="D254" s="9" t="s">
        <v>71</v>
      </c>
      <c r="E254" s="5" t="str">
        <f t="shared" si="10"/>
        <v>2017-01-01</v>
      </c>
      <c r="F254" s="9" t="s">
        <v>68</v>
      </c>
      <c r="G254" s="8"/>
      <c r="H254" s="8"/>
      <c r="I254" s="9" t="s">
        <v>40</v>
      </c>
      <c r="J254" s="9">
        <v>4</v>
      </c>
      <c r="K254" s="8"/>
      <c r="L254" s="9" t="s">
        <v>85</v>
      </c>
      <c r="M254" s="89">
        <f>IF(ISBLANK('test set refactored'!S254),"",'test set refactored'!S254)</f>
        <v>186</v>
      </c>
      <c r="N254" s="8"/>
      <c r="O254" s="9" t="s">
        <v>39</v>
      </c>
      <c r="P254" s="8" t="s">
        <v>84</v>
      </c>
      <c r="Q254" s="58">
        <f t="shared" si="12"/>
        <v>186</v>
      </c>
      <c r="R254" s="9" t="s">
        <v>39</v>
      </c>
      <c r="S254" s="9" t="s">
        <v>730</v>
      </c>
      <c r="T254" s="8"/>
      <c r="U254" s="9"/>
      <c r="V254" s="8" t="s">
        <v>320</v>
      </c>
      <c r="W254" s="8" t="s">
        <v>320</v>
      </c>
      <c r="X254" s="9" t="s">
        <v>41</v>
      </c>
    </row>
    <row r="255" spans="1:24" x14ac:dyDescent="0.15">
      <c r="A255" s="9" t="s">
        <v>31</v>
      </c>
      <c r="B255" s="9" t="s">
        <v>30</v>
      </c>
      <c r="C255" s="9" t="s">
        <v>32</v>
      </c>
      <c r="D255" s="9" t="s">
        <v>76</v>
      </c>
      <c r="E255" s="5" t="str">
        <f t="shared" si="10"/>
        <v>2017-01-01</v>
      </c>
      <c r="F255" s="9" t="s">
        <v>68</v>
      </c>
      <c r="G255" s="8"/>
      <c r="H255" s="8"/>
      <c r="I255" s="9" t="s">
        <v>40</v>
      </c>
      <c r="J255" s="9">
        <v>4</v>
      </c>
      <c r="K255" s="8"/>
      <c r="L255" s="9" t="s">
        <v>97</v>
      </c>
      <c r="M255" s="89">
        <f>IF(ISBLANK('test set refactored'!S255),"",'test set refactored'!S255)</f>
        <v>439033</v>
      </c>
      <c r="N255" s="8"/>
      <c r="O255" s="9" t="s">
        <v>39</v>
      </c>
      <c r="P255" s="8" t="s">
        <v>42</v>
      </c>
      <c r="Q255" s="58">
        <f t="shared" si="12"/>
        <v>439033</v>
      </c>
      <c r="R255" s="9" t="s">
        <v>39</v>
      </c>
      <c r="S255" s="9" t="s">
        <v>730</v>
      </c>
      <c r="T255" s="8"/>
      <c r="U255" s="9"/>
      <c r="V255" s="8" t="s">
        <v>381</v>
      </c>
      <c r="W255" s="8" t="s">
        <v>382</v>
      </c>
      <c r="X255" s="9" t="s">
        <v>41</v>
      </c>
    </row>
    <row r="256" spans="1:24" x14ac:dyDescent="0.15">
      <c r="A256" s="9" t="s">
        <v>31</v>
      </c>
      <c r="B256" s="9" t="s">
        <v>30</v>
      </c>
      <c r="C256" s="9" t="s">
        <v>32</v>
      </c>
      <c r="D256" s="9" t="s">
        <v>78</v>
      </c>
      <c r="E256" s="5" t="str">
        <f t="shared" si="10"/>
        <v>2017-01-01</v>
      </c>
      <c r="F256" s="9" t="s">
        <v>68</v>
      </c>
      <c r="G256" s="8"/>
      <c r="H256" s="8"/>
      <c r="I256" s="9" t="s">
        <v>40</v>
      </c>
      <c r="J256" s="9">
        <v>4</v>
      </c>
      <c r="K256" s="8"/>
      <c r="L256" s="9" t="s">
        <v>98</v>
      </c>
      <c r="M256" s="89">
        <f>IF(ISBLANK('test set refactored'!S256),"",'test set refactored'!S256)</f>
        <v>399061</v>
      </c>
      <c r="N256" s="8"/>
      <c r="O256" s="9" t="s">
        <v>39</v>
      </c>
      <c r="P256" s="8" t="s">
        <v>42</v>
      </c>
      <c r="Q256" s="58">
        <f t="shared" si="12"/>
        <v>399061</v>
      </c>
      <c r="R256" s="9" t="s">
        <v>39</v>
      </c>
      <c r="S256" s="9" t="s">
        <v>730</v>
      </c>
      <c r="T256" s="8"/>
      <c r="U256" s="9"/>
      <c r="V256" s="8" t="s">
        <v>381</v>
      </c>
      <c r="W256" s="8" t="s">
        <v>382</v>
      </c>
      <c r="X256" s="9" t="s">
        <v>41</v>
      </c>
    </row>
    <row r="257" spans="1:24" x14ac:dyDescent="0.15">
      <c r="A257" s="9" t="s">
        <v>31</v>
      </c>
      <c r="B257" s="9" t="s">
        <v>30</v>
      </c>
      <c r="C257" s="9" t="s">
        <v>32</v>
      </c>
      <c r="D257" s="9" t="s">
        <v>80</v>
      </c>
      <c r="E257" s="5" t="str">
        <f t="shared" si="10"/>
        <v>2017-01-01</v>
      </c>
      <c r="F257" s="9" t="s">
        <v>68</v>
      </c>
      <c r="G257" s="8"/>
      <c r="H257" s="8"/>
      <c r="I257" s="9" t="s">
        <v>40</v>
      </c>
      <c r="J257" s="9">
        <v>4</v>
      </c>
      <c r="K257" s="8"/>
      <c r="L257" s="9" t="s">
        <v>99</v>
      </c>
      <c r="M257" s="89">
        <f>IF(ISBLANK('test set refactored'!S257),"",'test set refactored'!S257)</f>
        <v>21012</v>
      </c>
      <c r="N257" s="8"/>
      <c r="O257" s="9" t="s">
        <v>39</v>
      </c>
      <c r="P257" s="8" t="s">
        <v>42</v>
      </c>
      <c r="Q257" s="58">
        <f t="shared" si="12"/>
        <v>21012</v>
      </c>
      <c r="R257" s="9" t="s">
        <v>39</v>
      </c>
      <c r="S257" s="9" t="s">
        <v>730</v>
      </c>
      <c r="T257" s="8"/>
      <c r="U257" s="9"/>
      <c r="V257" s="8" t="s">
        <v>381</v>
      </c>
      <c r="W257" s="8" t="s">
        <v>382</v>
      </c>
      <c r="X257" s="9" t="s">
        <v>41</v>
      </c>
    </row>
    <row r="258" spans="1:24" x14ac:dyDescent="0.15">
      <c r="A258" s="9" t="s">
        <v>31</v>
      </c>
      <c r="B258" s="9" t="s">
        <v>30</v>
      </c>
      <c r="C258" s="9" t="s">
        <v>32</v>
      </c>
      <c r="D258" s="9" t="s">
        <v>95</v>
      </c>
      <c r="E258" s="5" t="str">
        <f t="shared" ref="E258:E321" si="13">_xlfn.CONCAT(SUBSTITUTE(F258,"FY","20"),"-01-01")</f>
        <v>2017-01-01</v>
      </c>
      <c r="F258" s="9" t="s">
        <v>68</v>
      </c>
      <c r="G258" s="8"/>
      <c r="H258" s="8"/>
      <c r="I258" s="9" t="s">
        <v>40</v>
      </c>
      <c r="J258" s="9">
        <v>4</v>
      </c>
      <c r="K258" s="8"/>
      <c r="L258" s="9" t="s">
        <v>100</v>
      </c>
      <c r="M258" s="89">
        <f>IF(ISBLANK('test set refactored'!S258),"",'test set refactored'!S258)</f>
        <v>1832773</v>
      </c>
      <c r="N258" s="8"/>
      <c r="O258" s="9" t="s">
        <v>39</v>
      </c>
      <c r="P258" s="8" t="s">
        <v>42</v>
      </c>
      <c r="Q258" s="58">
        <f t="shared" si="12"/>
        <v>1832773</v>
      </c>
      <c r="R258" s="9" t="s">
        <v>39</v>
      </c>
      <c r="S258" s="9" t="s">
        <v>730</v>
      </c>
      <c r="T258" s="8"/>
      <c r="U258" s="9"/>
      <c r="V258" s="8" t="s">
        <v>381</v>
      </c>
      <c r="W258" s="8" t="s">
        <v>382</v>
      </c>
      <c r="X258" s="9" t="s">
        <v>41</v>
      </c>
    </row>
    <row r="259" spans="1:24" x14ac:dyDescent="0.15">
      <c r="A259" s="9" t="s">
        <v>31</v>
      </c>
      <c r="B259" s="9" t="s">
        <v>30</v>
      </c>
      <c r="C259" s="9" t="s">
        <v>32</v>
      </c>
      <c r="D259" s="8"/>
      <c r="E259" s="5" t="str">
        <f t="shared" si="13"/>
        <v>2017-01-01</v>
      </c>
      <c r="F259" s="9" t="s">
        <v>68</v>
      </c>
      <c r="G259" s="8"/>
      <c r="H259" s="8"/>
      <c r="I259" s="9" t="s">
        <v>40</v>
      </c>
      <c r="J259" s="9">
        <v>1</v>
      </c>
      <c r="K259" s="8"/>
      <c r="L259" s="9" t="s">
        <v>43</v>
      </c>
      <c r="M259" s="89">
        <f>IF(ISBLANK('test set refactored'!S259),"",'test set refactored'!S259)</f>
        <v>2691879</v>
      </c>
      <c r="N259" s="8"/>
      <c r="O259" s="9" t="s">
        <v>39</v>
      </c>
      <c r="P259" s="8" t="s">
        <v>42</v>
      </c>
      <c r="Q259" s="67">
        <f t="shared" si="12"/>
        <v>2691879</v>
      </c>
      <c r="R259" s="9" t="s">
        <v>39</v>
      </c>
      <c r="S259" s="9" t="s">
        <v>730</v>
      </c>
      <c r="T259" s="8"/>
      <c r="U259" s="9"/>
      <c r="V259" s="8" t="s">
        <v>381</v>
      </c>
      <c r="W259" s="8" t="s">
        <v>382</v>
      </c>
      <c r="X259" s="9" t="s">
        <v>41</v>
      </c>
    </row>
    <row r="260" spans="1:24" x14ac:dyDescent="0.15">
      <c r="A260" s="9" t="s">
        <v>31</v>
      </c>
      <c r="B260" s="9" t="s">
        <v>30</v>
      </c>
      <c r="C260" s="9" t="s">
        <v>32</v>
      </c>
      <c r="D260" s="9" t="s">
        <v>76</v>
      </c>
      <c r="E260" s="5" t="str">
        <f t="shared" si="13"/>
        <v>2017-01-01</v>
      </c>
      <c r="F260" s="9" t="s">
        <v>68</v>
      </c>
      <c r="G260" s="8"/>
      <c r="H260" s="8"/>
      <c r="I260" s="9" t="s">
        <v>40</v>
      </c>
      <c r="J260" s="9">
        <v>4</v>
      </c>
      <c r="K260" s="8"/>
      <c r="L260" s="9" t="s">
        <v>101</v>
      </c>
      <c r="M260" s="89">
        <f>IF(ISBLANK('test set refactored'!S260),"",'test set refactored'!S260)</f>
        <v>121930</v>
      </c>
      <c r="N260" s="8"/>
      <c r="O260" s="9" t="s">
        <v>39</v>
      </c>
      <c r="P260" s="8" t="s">
        <v>44</v>
      </c>
      <c r="Q260" s="58">
        <f t="shared" si="12"/>
        <v>121930</v>
      </c>
      <c r="R260" s="9" t="s">
        <v>39</v>
      </c>
      <c r="S260" s="9" t="s">
        <v>730</v>
      </c>
      <c r="T260" s="8"/>
      <c r="U260" s="9"/>
      <c r="V260" s="8" t="s">
        <v>381</v>
      </c>
      <c r="W260" s="8" t="s">
        <v>385</v>
      </c>
      <c r="X260" s="9" t="s">
        <v>41</v>
      </c>
    </row>
    <row r="261" spans="1:24" x14ac:dyDescent="0.15">
      <c r="A261" s="9" t="s">
        <v>31</v>
      </c>
      <c r="B261" s="9" t="s">
        <v>30</v>
      </c>
      <c r="C261" s="9" t="s">
        <v>32</v>
      </c>
      <c r="D261" s="9" t="s">
        <v>78</v>
      </c>
      <c r="E261" s="5" t="str">
        <f t="shared" si="13"/>
        <v>2017-01-01</v>
      </c>
      <c r="F261" s="9" t="s">
        <v>68</v>
      </c>
      <c r="G261" s="8"/>
      <c r="H261" s="8"/>
      <c r="I261" s="9" t="s">
        <v>40</v>
      </c>
      <c r="J261" s="9">
        <v>4</v>
      </c>
      <c r="K261" s="8"/>
      <c r="L261" s="9" t="s">
        <v>102</v>
      </c>
      <c r="M261" s="89">
        <f>IF(ISBLANK('test set refactored'!S261),"",'test set refactored'!S261)</f>
        <v>14460</v>
      </c>
      <c r="N261" s="8"/>
      <c r="O261" s="9" t="s">
        <v>39</v>
      </c>
      <c r="P261" s="8" t="s">
        <v>44</v>
      </c>
      <c r="Q261" s="58">
        <f t="shared" si="12"/>
        <v>14460</v>
      </c>
      <c r="R261" s="9" t="s">
        <v>39</v>
      </c>
      <c r="S261" s="9" t="s">
        <v>730</v>
      </c>
      <c r="T261" s="8"/>
      <c r="U261" s="9"/>
      <c r="V261" s="8" t="s">
        <v>381</v>
      </c>
      <c r="W261" s="8" t="s">
        <v>385</v>
      </c>
      <c r="X261" s="9" t="s">
        <v>41</v>
      </c>
    </row>
    <row r="262" spans="1:24" x14ac:dyDescent="0.15">
      <c r="A262" s="9" t="s">
        <v>31</v>
      </c>
      <c r="B262" s="9" t="s">
        <v>30</v>
      </c>
      <c r="C262" s="9" t="s">
        <v>32</v>
      </c>
      <c r="D262" s="9" t="s">
        <v>80</v>
      </c>
      <c r="E262" s="5" t="str">
        <f t="shared" si="13"/>
        <v>2017-01-01</v>
      </c>
      <c r="F262" s="9" t="s">
        <v>68</v>
      </c>
      <c r="G262" s="8"/>
      <c r="H262" s="8"/>
      <c r="I262" s="9" t="s">
        <v>40</v>
      </c>
      <c r="J262" s="9">
        <v>4</v>
      </c>
      <c r="K262" s="8"/>
      <c r="L262" s="9" t="s">
        <v>103</v>
      </c>
      <c r="M262" s="89">
        <f>IF(ISBLANK('test set refactored'!S262),"",'test set refactored'!S262)</f>
        <v>2096</v>
      </c>
      <c r="N262" s="8"/>
      <c r="O262" s="9" t="s">
        <v>39</v>
      </c>
      <c r="P262" s="8" t="s">
        <v>44</v>
      </c>
      <c r="Q262" s="58">
        <f t="shared" si="12"/>
        <v>2096</v>
      </c>
      <c r="R262" s="9" t="s">
        <v>39</v>
      </c>
      <c r="S262" s="9" t="s">
        <v>730</v>
      </c>
      <c r="T262" s="8"/>
      <c r="U262" s="9"/>
      <c r="V262" s="8" t="s">
        <v>381</v>
      </c>
      <c r="W262" s="8" t="s">
        <v>385</v>
      </c>
      <c r="X262" s="9" t="s">
        <v>41</v>
      </c>
    </row>
    <row r="263" spans="1:24" x14ac:dyDescent="0.15">
      <c r="A263" s="9" t="s">
        <v>31</v>
      </c>
      <c r="B263" s="9" t="s">
        <v>30</v>
      </c>
      <c r="C263" s="9" t="s">
        <v>32</v>
      </c>
      <c r="D263" s="9" t="s">
        <v>95</v>
      </c>
      <c r="E263" s="5" t="str">
        <f t="shared" si="13"/>
        <v>2017-01-01</v>
      </c>
      <c r="F263" s="9" t="s">
        <v>68</v>
      </c>
      <c r="G263" s="8"/>
      <c r="H263" s="8"/>
      <c r="I263" s="9" t="s">
        <v>40</v>
      </c>
      <c r="J263" s="9">
        <v>4</v>
      </c>
      <c r="K263" s="8"/>
      <c r="L263" s="9" t="s">
        <v>104</v>
      </c>
      <c r="M263" s="89">
        <f>IF(ISBLANK('test set refactored'!S263),"",'test set refactored'!S263)</f>
        <v>623</v>
      </c>
      <c r="N263" s="8"/>
      <c r="O263" s="9" t="s">
        <v>39</v>
      </c>
      <c r="P263" s="8" t="s">
        <v>44</v>
      </c>
      <c r="Q263" s="58">
        <f t="shared" si="12"/>
        <v>623</v>
      </c>
      <c r="R263" s="9" t="s">
        <v>39</v>
      </c>
      <c r="S263" s="9" t="s">
        <v>730</v>
      </c>
      <c r="T263" s="8"/>
      <c r="U263" s="9"/>
      <c r="V263" s="8" t="s">
        <v>381</v>
      </c>
      <c r="W263" s="8" t="s">
        <v>385</v>
      </c>
      <c r="X263" s="9" t="s">
        <v>41</v>
      </c>
    </row>
    <row r="264" spans="1:24" x14ac:dyDescent="0.15">
      <c r="A264" s="9" t="s">
        <v>31</v>
      </c>
      <c r="B264" s="9" t="s">
        <v>30</v>
      </c>
      <c r="C264" s="9" t="s">
        <v>32</v>
      </c>
      <c r="D264" s="8"/>
      <c r="E264" s="5" t="str">
        <f t="shared" si="13"/>
        <v>2017-01-01</v>
      </c>
      <c r="F264" s="9" t="s">
        <v>68</v>
      </c>
      <c r="G264" s="8"/>
      <c r="H264" s="8"/>
      <c r="I264" s="9" t="s">
        <v>40</v>
      </c>
      <c r="J264" s="9">
        <v>1</v>
      </c>
      <c r="K264" s="9">
        <v>1</v>
      </c>
      <c r="L264" s="9" t="s">
        <v>45</v>
      </c>
      <c r="M264" s="89">
        <f>IF(ISBLANK('test set refactored'!S264),"",'test set refactored'!S264)</f>
        <v>139108</v>
      </c>
      <c r="N264" s="8"/>
      <c r="O264" s="9" t="s">
        <v>39</v>
      </c>
      <c r="P264" s="8" t="s">
        <v>44</v>
      </c>
      <c r="Q264" s="67">
        <f t="shared" si="12"/>
        <v>139108</v>
      </c>
      <c r="R264" s="9" t="s">
        <v>39</v>
      </c>
      <c r="S264" s="9" t="s">
        <v>730</v>
      </c>
      <c r="T264" s="8"/>
      <c r="U264" s="9"/>
      <c r="V264" s="8" t="s">
        <v>381</v>
      </c>
      <c r="W264" s="8" t="s">
        <v>385</v>
      </c>
      <c r="X264" s="9" t="s">
        <v>41</v>
      </c>
    </row>
    <row r="265" spans="1:24" x14ac:dyDescent="0.15">
      <c r="A265" s="9" t="s">
        <v>31</v>
      </c>
      <c r="B265" s="9" t="s">
        <v>30</v>
      </c>
      <c r="C265" s="9" t="s">
        <v>32</v>
      </c>
      <c r="D265" s="9" t="s">
        <v>76</v>
      </c>
      <c r="E265" s="5" t="str">
        <f t="shared" si="13"/>
        <v>2017-01-01</v>
      </c>
      <c r="F265" s="9" t="s">
        <v>68</v>
      </c>
      <c r="G265" s="8"/>
      <c r="H265" s="8"/>
      <c r="I265" s="9" t="s">
        <v>40</v>
      </c>
      <c r="J265" s="9">
        <v>6</v>
      </c>
      <c r="K265" s="9">
        <v>12</v>
      </c>
      <c r="L265" s="9" t="s">
        <v>207</v>
      </c>
      <c r="M265" s="89">
        <f>IF(ISBLANK('test set refactored'!S265),"",'test set refactored'!S265)</f>
        <v>29107</v>
      </c>
      <c r="N265" s="9" t="s">
        <v>165</v>
      </c>
      <c r="O265" s="9" t="s">
        <v>108</v>
      </c>
      <c r="P265" s="8" t="s">
        <v>204</v>
      </c>
      <c r="Q265" s="58">
        <f t="shared" si="12"/>
        <v>29107</v>
      </c>
      <c r="R265" s="9" t="s">
        <v>108</v>
      </c>
      <c r="S265" s="9" t="s">
        <v>730</v>
      </c>
      <c r="T265" s="8"/>
      <c r="U265" s="9"/>
      <c r="V265" s="8" t="e">
        <v>#N/A</v>
      </c>
      <c r="W265" s="8" t="e">
        <v>#N/A</v>
      </c>
      <c r="X265" s="9" t="s">
        <v>41</v>
      </c>
    </row>
    <row r="266" spans="1:24" x14ac:dyDescent="0.15">
      <c r="A266" s="9" t="s">
        <v>31</v>
      </c>
      <c r="B266" s="9" t="s">
        <v>30</v>
      </c>
      <c r="C266" s="9" t="s">
        <v>32</v>
      </c>
      <c r="D266" s="9" t="s">
        <v>78</v>
      </c>
      <c r="E266" s="5" t="str">
        <f t="shared" si="13"/>
        <v>2017-01-01</v>
      </c>
      <c r="F266" s="9" t="s">
        <v>68</v>
      </c>
      <c r="G266" s="8"/>
      <c r="H266" s="8"/>
      <c r="I266" s="9" t="s">
        <v>40</v>
      </c>
      <c r="J266" s="9">
        <v>6</v>
      </c>
      <c r="K266" s="9">
        <v>12</v>
      </c>
      <c r="L266" s="9" t="s">
        <v>208</v>
      </c>
      <c r="M266" s="89">
        <f>IF(ISBLANK('test set refactored'!S266),"",'test set refactored'!S266)</f>
        <v>182086</v>
      </c>
      <c r="N266" s="9" t="s">
        <v>165</v>
      </c>
      <c r="O266" s="9" t="s">
        <v>108</v>
      </c>
      <c r="P266" s="8" t="s">
        <v>204</v>
      </c>
      <c r="Q266" s="58">
        <f t="shared" si="12"/>
        <v>182086</v>
      </c>
      <c r="R266" s="9" t="s">
        <v>108</v>
      </c>
      <c r="S266" s="9" t="s">
        <v>730</v>
      </c>
      <c r="T266" s="8"/>
      <c r="U266" s="9"/>
      <c r="V266" s="8" t="e">
        <v>#N/A</v>
      </c>
      <c r="W266" s="8" t="e">
        <v>#N/A</v>
      </c>
      <c r="X266" s="9" t="s">
        <v>41</v>
      </c>
    </row>
    <row r="267" spans="1:24" x14ac:dyDescent="0.15">
      <c r="A267" s="9" t="s">
        <v>31</v>
      </c>
      <c r="B267" s="9" t="s">
        <v>30</v>
      </c>
      <c r="C267" s="9" t="s">
        <v>32</v>
      </c>
      <c r="D267" s="9" t="s">
        <v>80</v>
      </c>
      <c r="E267" s="5" t="str">
        <f t="shared" si="13"/>
        <v>2017-01-01</v>
      </c>
      <c r="F267" s="9" t="s">
        <v>68</v>
      </c>
      <c r="G267" s="8"/>
      <c r="H267" s="8"/>
      <c r="I267" s="9" t="s">
        <v>40</v>
      </c>
      <c r="J267" s="9">
        <v>6</v>
      </c>
      <c r="K267" s="9">
        <v>12</v>
      </c>
      <c r="L267" s="9" t="s">
        <v>209</v>
      </c>
      <c r="M267" s="89">
        <f>IF(ISBLANK('test set refactored'!S267),"",'test set refactored'!S267)</f>
        <v>13202</v>
      </c>
      <c r="N267" s="9" t="s">
        <v>165</v>
      </c>
      <c r="O267" s="9" t="s">
        <v>108</v>
      </c>
      <c r="P267" s="8" t="s">
        <v>204</v>
      </c>
      <c r="Q267" s="58">
        <f t="shared" si="12"/>
        <v>13202</v>
      </c>
      <c r="R267" s="9" t="s">
        <v>108</v>
      </c>
      <c r="S267" s="9" t="s">
        <v>730</v>
      </c>
      <c r="T267" s="8"/>
      <c r="U267" s="9"/>
      <c r="V267" s="8" t="e">
        <v>#N/A</v>
      </c>
      <c r="W267" s="8" t="e">
        <v>#N/A</v>
      </c>
      <c r="X267" s="9" t="s">
        <v>41</v>
      </c>
    </row>
    <row r="268" spans="1:24" x14ac:dyDescent="0.15">
      <c r="A268" s="9" t="s">
        <v>31</v>
      </c>
      <c r="B268" s="9" t="s">
        <v>30</v>
      </c>
      <c r="C268" s="9" t="s">
        <v>32</v>
      </c>
      <c r="D268" s="9" t="s">
        <v>95</v>
      </c>
      <c r="E268" s="5" t="str">
        <f t="shared" si="13"/>
        <v>2017-01-01</v>
      </c>
      <c r="F268" s="9" t="s">
        <v>68</v>
      </c>
      <c r="G268" s="8"/>
      <c r="H268" s="8"/>
      <c r="I268" s="9" t="s">
        <v>40</v>
      </c>
      <c r="J268" s="9">
        <v>6</v>
      </c>
      <c r="K268" s="9">
        <v>12</v>
      </c>
      <c r="L268" s="9" t="s">
        <v>210</v>
      </c>
      <c r="M268" s="89">
        <f>IF(ISBLANK('test set refactored'!S268),"",'test set refactored'!S268)</f>
        <v>150069</v>
      </c>
      <c r="N268" s="9" t="s">
        <v>165</v>
      </c>
      <c r="O268" s="9" t="s">
        <v>108</v>
      </c>
      <c r="P268" s="8" t="s">
        <v>204</v>
      </c>
      <c r="Q268" s="58">
        <f t="shared" si="12"/>
        <v>150069</v>
      </c>
      <c r="R268" s="9" t="s">
        <v>108</v>
      </c>
      <c r="S268" s="9" t="s">
        <v>730</v>
      </c>
      <c r="T268" s="8"/>
      <c r="U268" s="9"/>
      <c r="V268" s="8" t="e">
        <v>#N/A</v>
      </c>
      <c r="W268" s="8" t="e">
        <v>#N/A</v>
      </c>
      <c r="X268" s="9" t="s">
        <v>41</v>
      </c>
    </row>
    <row r="269" spans="1:24" x14ac:dyDescent="0.15">
      <c r="A269" s="9" t="s">
        <v>31</v>
      </c>
      <c r="B269" s="9" t="s">
        <v>30</v>
      </c>
      <c r="C269" s="9" t="s">
        <v>32</v>
      </c>
      <c r="D269" s="9" t="s">
        <v>71</v>
      </c>
      <c r="E269" s="5" t="str">
        <f t="shared" si="13"/>
        <v>2017-01-01</v>
      </c>
      <c r="F269" s="9" t="s">
        <v>68</v>
      </c>
      <c r="G269" s="8"/>
      <c r="H269" s="8"/>
      <c r="I269" s="9" t="s">
        <v>40</v>
      </c>
      <c r="J269" s="9">
        <v>6</v>
      </c>
      <c r="K269" s="9">
        <v>12</v>
      </c>
      <c r="L269" s="9" t="s">
        <v>205</v>
      </c>
      <c r="M269" s="89">
        <f>IF(ISBLANK('test set refactored'!S269),"",'test set refactored'!S269)</f>
        <v>374465</v>
      </c>
      <c r="N269" s="9" t="s">
        <v>165</v>
      </c>
      <c r="O269" s="9" t="s">
        <v>108</v>
      </c>
      <c r="P269" s="8" t="s">
        <v>204</v>
      </c>
      <c r="Q269" s="58">
        <f t="shared" si="12"/>
        <v>374465</v>
      </c>
      <c r="R269" s="9" t="s">
        <v>108</v>
      </c>
      <c r="S269" s="9" t="s">
        <v>730</v>
      </c>
      <c r="T269" s="8"/>
      <c r="U269" s="9"/>
      <c r="V269" s="8" t="e">
        <v>#N/A</v>
      </c>
      <c r="W269" s="8" t="e">
        <v>#N/A</v>
      </c>
      <c r="X269" s="9" t="s">
        <v>41</v>
      </c>
    </row>
    <row r="270" spans="1:24" x14ac:dyDescent="0.15">
      <c r="A270" s="9" t="s">
        <v>31</v>
      </c>
      <c r="B270" s="9" t="s">
        <v>30</v>
      </c>
      <c r="C270" s="9" t="s">
        <v>32</v>
      </c>
      <c r="D270" s="8"/>
      <c r="E270" s="5" t="str">
        <f t="shared" si="13"/>
        <v>2017-01-01</v>
      </c>
      <c r="F270" s="9" t="s">
        <v>68</v>
      </c>
      <c r="G270" s="8"/>
      <c r="H270" s="8"/>
      <c r="I270" s="9" t="s">
        <v>40</v>
      </c>
      <c r="J270" s="9">
        <v>6</v>
      </c>
      <c r="K270" s="9">
        <v>12</v>
      </c>
      <c r="L270" s="9" t="s">
        <v>216</v>
      </c>
      <c r="M270" s="89">
        <f>IF(ISBLANK('test set refactored'!S270),"",'test set refactored'!S270)</f>
        <v>30121</v>
      </c>
      <c r="N270" s="9" t="s">
        <v>165</v>
      </c>
      <c r="O270" s="9" t="s">
        <v>108</v>
      </c>
      <c r="P270" s="8" t="s">
        <v>204</v>
      </c>
      <c r="Q270" s="58">
        <f t="shared" si="12"/>
        <v>30121</v>
      </c>
      <c r="R270" s="9" t="s">
        <v>108</v>
      </c>
      <c r="S270" s="9" t="s">
        <v>730</v>
      </c>
      <c r="T270" s="8"/>
      <c r="U270" s="9"/>
      <c r="V270" s="8" t="e">
        <v>#N/A</v>
      </c>
      <c r="W270" s="8" t="e">
        <v>#N/A</v>
      </c>
      <c r="X270" s="9" t="s">
        <v>41</v>
      </c>
    </row>
    <row r="271" spans="1:24" x14ac:dyDescent="0.15">
      <c r="A271" s="9" t="s">
        <v>31</v>
      </c>
      <c r="B271" s="9" t="s">
        <v>30</v>
      </c>
      <c r="C271" s="9" t="s">
        <v>32</v>
      </c>
      <c r="D271" s="8"/>
      <c r="E271" s="5" t="str">
        <f t="shared" si="13"/>
        <v>2017-01-01</v>
      </c>
      <c r="F271" s="9" t="s">
        <v>68</v>
      </c>
      <c r="G271" s="8"/>
      <c r="H271" s="8"/>
      <c r="I271" s="9" t="s">
        <v>40</v>
      </c>
      <c r="J271" s="9">
        <v>6</v>
      </c>
      <c r="K271" s="9">
        <v>12</v>
      </c>
      <c r="L271" s="9" t="s">
        <v>211</v>
      </c>
      <c r="M271" s="89">
        <f>IF(ISBLANK('test set refactored'!S271),"",'test set refactored'!S271)</f>
        <v>0</v>
      </c>
      <c r="N271" s="9" t="s">
        <v>165</v>
      </c>
      <c r="O271" s="9" t="s">
        <v>108</v>
      </c>
      <c r="P271" s="8" t="s">
        <v>204</v>
      </c>
      <c r="Q271" s="58">
        <f t="shared" si="12"/>
        <v>0</v>
      </c>
      <c r="R271" s="9" t="s">
        <v>108</v>
      </c>
      <c r="S271" s="9" t="s">
        <v>730</v>
      </c>
      <c r="T271" s="8"/>
      <c r="U271" s="9"/>
      <c r="V271" s="8" t="e">
        <v>#N/A</v>
      </c>
      <c r="W271" s="8" t="e">
        <v>#N/A</v>
      </c>
      <c r="X271" s="9" t="s">
        <v>41</v>
      </c>
    </row>
    <row r="272" spans="1:24" x14ac:dyDescent="0.15">
      <c r="A272" s="9" t="s">
        <v>31</v>
      </c>
      <c r="B272" s="9" t="s">
        <v>30</v>
      </c>
      <c r="C272" s="9" t="s">
        <v>32</v>
      </c>
      <c r="D272" s="8"/>
      <c r="E272" s="5" t="str">
        <f t="shared" si="13"/>
        <v>2017-01-01</v>
      </c>
      <c r="F272" s="9" t="s">
        <v>68</v>
      </c>
      <c r="G272" s="8"/>
      <c r="H272" s="8"/>
      <c r="I272" s="9" t="s">
        <v>40</v>
      </c>
      <c r="J272" s="9">
        <v>6</v>
      </c>
      <c r="K272" s="9">
        <v>12</v>
      </c>
      <c r="L272" s="9" t="s">
        <v>213</v>
      </c>
      <c r="M272" s="89">
        <f>IF(ISBLANK('test set refactored'!S272),"",'test set refactored'!S272)</f>
        <v>139027</v>
      </c>
      <c r="N272" s="9" t="s">
        <v>165</v>
      </c>
      <c r="O272" s="9" t="s">
        <v>108</v>
      </c>
      <c r="P272" s="8" t="s">
        <v>204</v>
      </c>
      <c r="Q272" s="58">
        <f t="shared" si="12"/>
        <v>139027</v>
      </c>
      <c r="R272" s="9" t="s">
        <v>108</v>
      </c>
      <c r="S272" s="9" t="s">
        <v>730</v>
      </c>
      <c r="T272" s="8"/>
      <c r="U272" s="9"/>
      <c r="V272" s="8" t="e">
        <v>#N/A</v>
      </c>
      <c r="W272" s="8" t="e">
        <v>#N/A</v>
      </c>
      <c r="X272" s="9" t="s">
        <v>41</v>
      </c>
    </row>
    <row r="273" spans="1:24" x14ac:dyDescent="0.15">
      <c r="A273" s="9" t="s">
        <v>31</v>
      </c>
      <c r="B273" s="9" t="s">
        <v>30</v>
      </c>
      <c r="C273" s="9" t="s">
        <v>32</v>
      </c>
      <c r="D273" s="8"/>
      <c r="E273" s="5" t="str">
        <f t="shared" si="13"/>
        <v>2017-01-01</v>
      </c>
      <c r="F273" s="9" t="s">
        <v>68</v>
      </c>
      <c r="G273" s="8"/>
      <c r="H273" s="8"/>
      <c r="I273" s="9" t="s">
        <v>40</v>
      </c>
      <c r="J273" s="9">
        <v>6</v>
      </c>
      <c r="K273" s="9">
        <v>12</v>
      </c>
      <c r="L273" s="9" t="s">
        <v>215</v>
      </c>
      <c r="M273" s="89">
        <f>IF(ISBLANK('test set refactored'!S273),"",'test set refactored'!S273)</f>
        <v>34679</v>
      </c>
      <c r="N273" s="9" t="s">
        <v>165</v>
      </c>
      <c r="O273" s="9" t="s">
        <v>108</v>
      </c>
      <c r="P273" s="8" t="s">
        <v>204</v>
      </c>
      <c r="Q273" s="58">
        <f t="shared" si="12"/>
        <v>34679</v>
      </c>
      <c r="R273" s="9" t="s">
        <v>108</v>
      </c>
      <c r="S273" s="9" t="s">
        <v>730</v>
      </c>
      <c r="T273" s="8"/>
      <c r="U273" s="9"/>
      <c r="V273" s="8" t="e">
        <v>#N/A</v>
      </c>
      <c r="W273" s="8" t="e">
        <v>#N/A</v>
      </c>
      <c r="X273" s="9" t="s">
        <v>41</v>
      </c>
    </row>
    <row r="274" spans="1:24" x14ac:dyDescent="0.15">
      <c r="A274" s="9" t="s">
        <v>31</v>
      </c>
      <c r="B274" s="9" t="s">
        <v>30</v>
      </c>
      <c r="C274" s="9" t="s">
        <v>32</v>
      </c>
      <c r="D274" s="8"/>
      <c r="E274" s="5" t="str">
        <f t="shared" si="13"/>
        <v>2017-01-01</v>
      </c>
      <c r="F274" s="9" t="s">
        <v>68</v>
      </c>
      <c r="G274" s="8"/>
      <c r="H274" s="8"/>
      <c r="I274" s="9" t="s">
        <v>40</v>
      </c>
      <c r="J274" s="9">
        <v>6</v>
      </c>
      <c r="K274" s="9">
        <v>12</v>
      </c>
      <c r="L274" s="9" t="s">
        <v>217</v>
      </c>
      <c r="M274" s="89">
        <f>IF(ISBLANK('test set refactored'!S274),"",'test set refactored'!S274)</f>
        <v>19549</v>
      </c>
      <c r="N274" s="9" t="s">
        <v>165</v>
      </c>
      <c r="O274" s="9" t="s">
        <v>108</v>
      </c>
      <c r="P274" s="8" t="s">
        <v>204</v>
      </c>
      <c r="Q274" s="58">
        <f t="shared" si="12"/>
        <v>19549</v>
      </c>
      <c r="R274" s="9" t="s">
        <v>108</v>
      </c>
      <c r="S274" s="9" t="s">
        <v>730</v>
      </c>
      <c r="T274" s="8"/>
      <c r="U274" s="9"/>
      <c r="V274" s="8" t="e">
        <v>#N/A</v>
      </c>
      <c r="W274" s="8" t="e">
        <v>#N/A</v>
      </c>
      <c r="X274" s="9" t="s">
        <v>41</v>
      </c>
    </row>
    <row r="275" spans="1:24" x14ac:dyDescent="0.15">
      <c r="A275" s="9" t="s">
        <v>31</v>
      </c>
      <c r="B275" s="9" t="s">
        <v>30</v>
      </c>
      <c r="C275" s="9" t="s">
        <v>32</v>
      </c>
      <c r="D275" s="8"/>
      <c r="E275" s="5" t="str">
        <f t="shared" si="13"/>
        <v>2017-01-01</v>
      </c>
      <c r="F275" s="9" t="s">
        <v>68</v>
      </c>
      <c r="G275" s="8"/>
      <c r="H275" s="8"/>
      <c r="I275" s="9" t="s">
        <v>40</v>
      </c>
      <c r="J275" s="9">
        <v>6</v>
      </c>
      <c r="K275" s="9">
        <v>12</v>
      </c>
      <c r="L275" s="9" t="s">
        <v>214</v>
      </c>
      <c r="M275" s="89">
        <f>IF(ISBLANK('test set refactored'!S275),"",'test set refactored'!S275)</f>
        <v>43402</v>
      </c>
      <c r="N275" s="9" t="s">
        <v>165</v>
      </c>
      <c r="O275" s="9" t="s">
        <v>108</v>
      </c>
      <c r="P275" s="8" t="s">
        <v>204</v>
      </c>
      <c r="Q275" s="58">
        <f t="shared" si="12"/>
        <v>43402</v>
      </c>
      <c r="R275" s="9" t="s">
        <v>108</v>
      </c>
      <c r="S275" s="9" t="s">
        <v>730</v>
      </c>
      <c r="T275" s="8"/>
      <c r="U275" s="9"/>
      <c r="V275" s="8" t="e">
        <v>#N/A</v>
      </c>
      <c r="W275" s="8" t="e">
        <v>#N/A</v>
      </c>
      <c r="X275" s="9" t="s">
        <v>41</v>
      </c>
    </row>
    <row r="276" spans="1:24" x14ac:dyDescent="0.15">
      <c r="A276" s="9" t="s">
        <v>31</v>
      </c>
      <c r="B276" s="9" t="s">
        <v>30</v>
      </c>
      <c r="C276" s="9" t="s">
        <v>32</v>
      </c>
      <c r="D276" s="8"/>
      <c r="E276" s="5" t="str">
        <f t="shared" si="13"/>
        <v>2017-01-01</v>
      </c>
      <c r="F276" s="9" t="s">
        <v>68</v>
      </c>
      <c r="G276" s="8"/>
      <c r="H276" s="8"/>
      <c r="I276" s="9" t="s">
        <v>40</v>
      </c>
      <c r="J276" s="9">
        <v>6</v>
      </c>
      <c r="K276" s="9">
        <v>12</v>
      </c>
      <c r="L276" s="9" t="s">
        <v>212</v>
      </c>
      <c r="M276" s="89">
        <f>IF(ISBLANK('test set refactored'!S276),"",'test set refactored'!S276)</f>
        <v>107687</v>
      </c>
      <c r="N276" s="9" t="s">
        <v>165</v>
      </c>
      <c r="O276" s="9" t="s">
        <v>108</v>
      </c>
      <c r="P276" s="8" t="s">
        <v>204</v>
      </c>
      <c r="Q276" s="58">
        <f t="shared" si="12"/>
        <v>107687</v>
      </c>
      <c r="R276" s="9" t="s">
        <v>108</v>
      </c>
      <c r="S276" s="9" t="s">
        <v>730</v>
      </c>
      <c r="T276" s="8"/>
      <c r="U276" s="9"/>
      <c r="V276" s="8" t="e">
        <v>#N/A</v>
      </c>
      <c r="W276" s="8" t="e">
        <v>#N/A</v>
      </c>
      <c r="X276" s="9" t="s">
        <v>41</v>
      </c>
    </row>
    <row r="277" spans="1:24" x14ac:dyDescent="0.15">
      <c r="A277" s="9" t="s">
        <v>31</v>
      </c>
      <c r="B277" s="9" t="s">
        <v>30</v>
      </c>
      <c r="C277" s="9" t="s">
        <v>32</v>
      </c>
      <c r="D277" s="8"/>
      <c r="E277" s="5" t="str">
        <f t="shared" si="13"/>
        <v>2017-01-01</v>
      </c>
      <c r="F277" s="9" t="s">
        <v>68</v>
      </c>
      <c r="G277" s="8"/>
      <c r="H277" s="8"/>
      <c r="I277" s="9" t="s">
        <v>40</v>
      </c>
      <c r="J277" s="9">
        <v>6</v>
      </c>
      <c r="K277" s="9">
        <v>12</v>
      </c>
      <c r="L277" s="9" t="s">
        <v>218</v>
      </c>
      <c r="M277" s="89">
        <f>IF(ISBLANK('test set refactored'!S277),"",'test set refactored'!S277)</f>
        <v>510000</v>
      </c>
      <c r="N277" s="8"/>
      <c r="O277" s="9" t="s">
        <v>108</v>
      </c>
      <c r="P277" s="8" t="s">
        <v>204</v>
      </c>
      <c r="Q277" s="58">
        <f t="shared" si="12"/>
        <v>510000</v>
      </c>
      <c r="R277" s="9" t="s">
        <v>108</v>
      </c>
      <c r="S277" s="9" t="s">
        <v>730</v>
      </c>
      <c r="T277" s="8"/>
      <c r="U277" s="9"/>
      <c r="V277" s="8" t="e">
        <v>#N/A</v>
      </c>
      <c r="W277" s="8" t="e">
        <v>#N/A</v>
      </c>
      <c r="X277" s="9" t="s">
        <v>41</v>
      </c>
    </row>
    <row r="278" spans="1:24" x14ac:dyDescent="0.15">
      <c r="A278" s="9" t="s">
        <v>31</v>
      </c>
      <c r="B278" s="9" t="s">
        <v>30</v>
      </c>
      <c r="C278" s="9" t="s">
        <v>32</v>
      </c>
      <c r="D278" s="8"/>
      <c r="E278" s="5" t="str">
        <f t="shared" si="13"/>
        <v>2017-01-01</v>
      </c>
      <c r="F278" s="9" t="s">
        <v>68</v>
      </c>
      <c r="G278" s="8"/>
      <c r="H278" s="8"/>
      <c r="I278" s="9" t="s">
        <v>40</v>
      </c>
      <c r="J278" s="9">
        <v>2</v>
      </c>
      <c r="K278" s="9">
        <v>10</v>
      </c>
      <c r="L278" s="9" t="s">
        <v>134</v>
      </c>
      <c r="M278" s="89">
        <f>IF(ISBLANK('test set refactored'!S278),"",'test set refactored'!S278)</f>
        <v>1376</v>
      </c>
      <c r="N278" s="8"/>
      <c r="O278" s="9" t="s">
        <v>73</v>
      </c>
      <c r="P278" s="8" t="s">
        <v>133</v>
      </c>
      <c r="Q278" s="58">
        <v>1376</v>
      </c>
      <c r="R278" s="6" t="s">
        <v>784</v>
      </c>
      <c r="S278" s="9" t="s">
        <v>730</v>
      </c>
      <c r="T278" s="8"/>
      <c r="U278" s="9"/>
      <c r="V278" s="8" t="e">
        <v>#N/A</v>
      </c>
      <c r="W278" s="8" t="e">
        <v>#N/A</v>
      </c>
      <c r="X278" s="9" t="s">
        <v>41</v>
      </c>
    </row>
    <row r="279" spans="1:24" x14ac:dyDescent="0.15">
      <c r="A279" s="9" t="s">
        <v>31</v>
      </c>
      <c r="B279" s="9" t="s">
        <v>30</v>
      </c>
      <c r="C279" s="9" t="s">
        <v>32</v>
      </c>
      <c r="D279" s="8"/>
      <c r="E279" s="5" t="str">
        <f t="shared" si="13"/>
        <v>2017-01-01</v>
      </c>
      <c r="F279" s="9" t="s">
        <v>68</v>
      </c>
      <c r="G279" s="8"/>
      <c r="H279" s="8"/>
      <c r="I279" s="9" t="s">
        <v>40</v>
      </c>
      <c r="J279" s="9">
        <v>2</v>
      </c>
      <c r="K279" s="9">
        <v>10</v>
      </c>
      <c r="L279" s="9" t="s">
        <v>128</v>
      </c>
      <c r="M279" s="89">
        <f>IF(ISBLANK('test set refactored'!S279),"",'test set refactored'!S279)</f>
        <v>342</v>
      </c>
      <c r="N279" s="8"/>
      <c r="O279" s="9" t="s">
        <v>73</v>
      </c>
      <c r="P279" s="8" t="s">
        <v>127</v>
      </c>
      <c r="Q279" s="58">
        <v>342</v>
      </c>
      <c r="R279" s="6" t="s">
        <v>784</v>
      </c>
      <c r="S279" s="9" t="s">
        <v>730</v>
      </c>
      <c r="T279" s="8"/>
      <c r="U279" s="9"/>
      <c r="V279" s="8" t="e">
        <v>#N/A</v>
      </c>
      <c r="W279" s="8" t="e">
        <v>#N/A</v>
      </c>
      <c r="X279" s="9" t="s">
        <v>41</v>
      </c>
    </row>
    <row r="280" spans="1:24" x14ac:dyDescent="0.15">
      <c r="A280" s="9" t="s">
        <v>31</v>
      </c>
      <c r="B280" s="9" t="s">
        <v>30</v>
      </c>
      <c r="C280" s="9" t="s">
        <v>32</v>
      </c>
      <c r="D280" s="8"/>
      <c r="E280" s="5" t="str">
        <f t="shared" si="13"/>
        <v>2017-01-01</v>
      </c>
      <c r="F280" s="9" t="s">
        <v>68</v>
      </c>
      <c r="G280" s="8"/>
      <c r="H280" s="8"/>
      <c r="I280" s="9" t="s">
        <v>40</v>
      </c>
      <c r="J280" s="9">
        <v>2</v>
      </c>
      <c r="K280" s="9">
        <v>10</v>
      </c>
      <c r="L280" s="9" t="s">
        <v>132</v>
      </c>
      <c r="M280" s="89">
        <f>IF(ISBLANK('test set refactored'!S280),"",'test set refactored'!S280)</f>
        <v>1405</v>
      </c>
      <c r="N280" s="8"/>
      <c r="O280" s="9" t="s">
        <v>73</v>
      </c>
      <c r="P280" s="8" t="s">
        <v>131</v>
      </c>
      <c r="Q280" s="58">
        <v>1405</v>
      </c>
      <c r="R280" s="6" t="s">
        <v>784</v>
      </c>
      <c r="S280" s="9" t="s">
        <v>730</v>
      </c>
      <c r="T280" s="8"/>
      <c r="U280" s="9"/>
      <c r="V280" s="8" t="e">
        <v>#N/A</v>
      </c>
      <c r="W280" s="8" t="e">
        <v>#N/A</v>
      </c>
      <c r="X280" s="9" t="s">
        <v>41</v>
      </c>
    </row>
    <row r="281" spans="1:24" x14ac:dyDescent="0.15">
      <c r="A281" s="9" t="s">
        <v>31</v>
      </c>
      <c r="B281" s="9" t="s">
        <v>30</v>
      </c>
      <c r="C281" s="9" t="s">
        <v>32</v>
      </c>
      <c r="D281" s="8"/>
      <c r="E281" s="5" t="str">
        <f t="shared" si="13"/>
        <v>2017-01-01</v>
      </c>
      <c r="F281" s="9" t="s">
        <v>68</v>
      </c>
      <c r="G281" s="8"/>
      <c r="H281" s="8"/>
      <c r="I281" s="9" t="s">
        <v>40</v>
      </c>
      <c r="J281" s="9">
        <v>2</v>
      </c>
      <c r="K281" s="9">
        <v>10</v>
      </c>
      <c r="L281" s="9" t="s">
        <v>126</v>
      </c>
      <c r="M281" s="89">
        <f>IF(ISBLANK('test set refactored'!S281),"",'test set refactored'!S281)</f>
        <v>11236</v>
      </c>
      <c r="N281" s="8"/>
      <c r="O281" s="9" t="s">
        <v>73</v>
      </c>
      <c r="P281" s="8" t="s">
        <v>125</v>
      </c>
      <c r="Q281" s="58">
        <v>11236</v>
      </c>
      <c r="R281" s="6" t="s">
        <v>784</v>
      </c>
      <c r="S281" s="9" t="s">
        <v>730</v>
      </c>
      <c r="T281" s="8"/>
      <c r="U281" s="9"/>
      <c r="V281" s="8" t="e">
        <v>#N/A</v>
      </c>
      <c r="W281" s="8" t="e">
        <v>#N/A</v>
      </c>
      <c r="X281" s="9" t="s">
        <v>41</v>
      </c>
    </row>
    <row r="282" spans="1:24" x14ac:dyDescent="0.15">
      <c r="A282" s="9" t="s">
        <v>31</v>
      </c>
      <c r="B282" s="9" t="s">
        <v>30</v>
      </c>
      <c r="C282" s="9" t="s">
        <v>32</v>
      </c>
      <c r="D282" s="8"/>
      <c r="E282" s="5" t="str">
        <f t="shared" si="13"/>
        <v>2017-01-01</v>
      </c>
      <c r="F282" s="9" t="s">
        <v>68</v>
      </c>
      <c r="G282" s="8"/>
      <c r="H282" s="8"/>
      <c r="I282" s="9" t="s">
        <v>40</v>
      </c>
      <c r="J282" s="9">
        <v>2</v>
      </c>
      <c r="K282" s="9">
        <v>10</v>
      </c>
      <c r="L282" s="9" t="s">
        <v>130</v>
      </c>
      <c r="M282" s="89">
        <f>IF(ISBLANK('test set refactored'!S282),"",'test set refactored'!S282)</f>
        <v>5886</v>
      </c>
      <c r="N282" s="8"/>
      <c r="O282" s="9" t="s">
        <v>73</v>
      </c>
      <c r="P282" s="8" t="s">
        <v>129</v>
      </c>
      <c r="Q282" s="58">
        <v>5886</v>
      </c>
      <c r="R282" s="6" t="s">
        <v>784</v>
      </c>
      <c r="S282" s="9" t="s">
        <v>730</v>
      </c>
      <c r="T282" s="8"/>
      <c r="U282" s="9"/>
      <c r="V282" s="8" t="e">
        <v>#N/A</v>
      </c>
      <c r="W282" s="8" t="e">
        <v>#N/A</v>
      </c>
      <c r="X282" s="9" t="s">
        <v>41</v>
      </c>
    </row>
    <row r="283" spans="1:24" x14ac:dyDescent="0.15">
      <c r="A283" s="9" t="s">
        <v>31</v>
      </c>
      <c r="B283" s="9" t="s">
        <v>30</v>
      </c>
      <c r="C283" s="9" t="s">
        <v>32</v>
      </c>
      <c r="D283" s="8"/>
      <c r="E283" s="5" t="str">
        <f t="shared" si="13"/>
        <v>2017-01-01</v>
      </c>
      <c r="F283" s="9" t="s">
        <v>68</v>
      </c>
      <c r="G283" s="8"/>
      <c r="H283" s="8"/>
      <c r="I283" s="9" t="s">
        <v>40</v>
      </c>
      <c r="J283" s="9">
        <v>2</v>
      </c>
      <c r="K283" s="9">
        <v>10</v>
      </c>
      <c r="L283" s="9" t="s">
        <v>122</v>
      </c>
      <c r="M283" s="89">
        <f>IF(ISBLANK('test set refactored'!S283),"",'test set refactored'!S283)</f>
        <v>1602</v>
      </c>
      <c r="N283" s="8"/>
      <c r="O283" s="9" t="s">
        <v>73</v>
      </c>
      <c r="P283" s="8" t="s">
        <v>121</v>
      </c>
      <c r="Q283" s="58">
        <v>1602</v>
      </c>
      <c r="R283" s="6" t="s">
        <v>784</v>
      </c>
      <c r="S283" s="9" t="s">
        <v>730</v>
      </c>
      <c r="T283" s="8"/>
      <c r="U283" s="9"/>
      <c r="V283" s="8" t="e">
        <v>#N/A</v>
      </c>
      <c r="W283" s="8" t="e">
        <v>#N/A</v>
      </c>
      <c r="X283" s="9" t="s">
        <v>41</v>
      </c>
    </row>
    <row r="284" spans="1:24" x14ac:dyDescent="0.15">
      <c r="A284" s="9" t="s">
        <v>31</v>
      </c>
      <c r="B284" s="9" t="s">
        <v>30</v>
      </c>
      <c r="C284" s="9" t="s">
        <v>32</v>
      </c>
      <c r="D284" s="9" t="s">
        <v>76</v>
      </c>
      <c r="E284" s="5" t="str">
        <f t="shared" si="13"/>
        <v>2017-01-01</v>
      </c>
      <c r="F284" s="9" t="s">
        <v>68</v>
      </c>
      <c r="G284" s="8"/>
      <c r="H284" s="8"/>
      <c r="I284" s="9" t="s">
        <v>40</v>
      </c>
      <c r="J284" s="9">
        <v>7</v>
      </c>
      <c r="K284" s="9">
        <v>13</v>
      </c>
      <c r="L284" s="9" t="s">
        <v>243</v>
      </c>
      <c r="M284" s="89">
        <f>IF(ISBLANK('test set refactored'!S284),"",'test set refactored'!S284)</f>
        <v>908540</v>
      </c>
      <c r="N284" s="8"/>
      <c r="O284" s="9" t="s">
        <v>222</v>
      </c>
      <c r="P284" s="8" t="s">
        <v>229</v>
      </c>
      <c r="Q284" s="67">
        <f t="shared" ref="Q284:Q313" si="14">M284/1000</f>
        <v>908.54</v>
      </c>
      <c r="R284" s="9" t="s">
        <v>782</v>
      </c>
      <c r="S284" s="9" t="s">
        <v>730</v>
      </c>
      <c r="T284" s="8"/>
      <c r="U284" s="9"/>
      <c r="V284" s="8" t="e">
        <v>#N/A</v>
      </c>
      <c r="W284" s="8" t="e">
        <v>#N/A</v>
      </c>
      <c r="X284" s="9" t="s">
        <v>41</v>
      </c>
    </row>
    <row r="285" spans="1:24" x14ac:dyDescent="0.15">
      <c r="A285" s="9" t="s">
        <v>31</v>
      </c>
      <c r="B285" s="9" t="s">
        <v>30</v>
      </c>
      <c r="C285" s="9" t="s">
        <v>32</v>
      </c>
      <c r="D285" s="9" t="s">
        <v>78</v>
      </c>
      <c r="E285" s="5" t="str">
        <f t="shared" si="13"/>
        <v>2017-01-01</v>
      </c>
      <c r="F285" s="9" t="s">
        <v>68</v>
      </c>
      <c r="G285" s="8"/>
      <c r="H285" s="8"/>
      <c r="I285" s="9" t="s">
        <v>40</v>
      </c>
      <c r="J285" s="9">
        <v>7</v>
      </c>
      <c r="K285" s="9">
        <v>13</v>
      </c>
      <c r="L285" s="9" t="s">
        <v>244</v>
      </c>
      <c r="M285" s="89">
        <f>IF(ISBLANK('test set refactored'!S285),"",'test set refactored'!S285)</f>
        <v>710744</v>
      </c>
      <c r="N285" s="8"/>
      <c r="O285" s="9" t="s">
        <v>222</v>
      </c>
      <c r="P285" s="8" t="s">
        <v>229</v>
      </c>
      <c r="Q285" s="67">
        <f t="shared" si="14"/>
        <v>710.74400000000003</v>
      </c>
      <c r="R285" s="9" t="s">
        <v>782</v>
      </c>
      <c r="S285" s="9" t="s">
        <v>730</v>
      </c>
      <c r="T285" s="8"/>
      <c r="U285" s="9"/>
      <c r="V285" s="8" t="e">
        <v>#N/A</v>
      </c>
      <c r="W285" s="8" t="e">
        <v>#N/A</v>
      </c>
      <c r="X285" s="9" t="s">
        <v>41</v>
      </c>
    </row>
    <row r="286" spans="1:24" x14ac:dyDescent="0.15">
      <c r="A286" s="9" t="s">
        <v>31</v>
      </c>
      <c r="B286" s="9" t="s">
        <v>30</v>
      </c>
      <c r="C286" s="9" t="s">
        <v>32</v>
      </c>
      <c r="D286" s="9" t="s">
        <v>80</v>
      </c>
      <c r="E286" s="5" t="str">
        <f t="shared" si="13"/>
        <v>2017-01-01</v>
      </c>
      <c r="F286" s="9" t="s">
        <v>68</v>
      </c>
      <c r="G286" s="8"/>
      <c r="H286" s="8"/>
      <c r="I286" s="9" t="s">
        <v>40</v>
      </c>
      <c r="J286" s="9">
        <v>7</v>
      </c>
      <c r="K286" s="9">
        <v>13</v>
      </c>
      <c r="L286" s="9" t="s">
        <v>245</v>
      </c>
      <c r="M286" s="89">
        <f>IF(ISBLANK('test set refactored'!S286),"",'test set refactored'!S286)</f>
        <v>93291</v>
      </c>
      <c r="N286" s="8"/>
      <c r="O286" s="9" t="s">
        <v>222</v>
      </c>
      <c r="P286" s="8" t="s">
        <v>229</v>
      </c>
      <c r="Q286" s="67">
        <f t="shared" si="14"/>
        <v>93.290999999999997</v>
      </c>
      <c r="R286" s="9" t="s">
        <v>782</v>
      </c>
      <c r="S286" s="9" t="s">
        <v>730</v>
      </c>
      <c r="T286" s="8"/>
      <c r="U286" s="9"/>
      <c r="V286" s="8" t="e">
        <v>#N/A</v>
      </c>
      <c r="W286" s="8" t="e">
        <v>#N/A</v>
      </c>
      <c r="X286" s="9" t="s">
        <v>41</v>
      </c>
    </row>
    <row r="287" spans="1:24" x14ac:dyDescent="0.15">
      <c r="A287" s="9" t="s">
        <v>31</v>
      </c>
      <c r="B287" s="9" t="s">
        <v>30</v>
      </c>
      <c r="C287" s="9" t="s">
        <v>32</v>
      </c>
      <c r="D287" s="9" t="s">
        <v>95</v>
      </c>
      <c r="E287" s="5" t="str">
        <f t="shared" si="13"/>
        <v>2017-01-01</v>
      </c>
      <c r="F287" s="9" t="s">
        <v>68</v>
      </c>
      <c r="G287" s="8"/>
      <c r="H287" s="8"/>
      <c r="I287" s="9" t="s">
        <v>40</v>
      </c>
      <c r="J287" s="9">
        <v>7</v>
      </c>
      <c r="K287" s="9">
        <v>13</v>
      </c>
      <c r="L287" s="9" t="s">
        <v>246</v>
      </c>
      <c r="M287" s="89">
        <f>IF(ISBLANK('test set refactored'!S287),"",'test set refactored'!S287)</f>
        <v>3417140</v>
      </c>
      <c r="N287" s="8"/>
      <c r="O287" s="9" t="s">
        <v>222</v>
      </c>
      <c r="P287" s="8" t="s">
        <v>229</v>
      </c>
      <c r="Q287" s="67">
        <f t="shared" si="14"/>
        <v>3417.14</v>
      </c>
      <c r="R287" s="9" t="s">
        <v>782</v>
      </c>
      <c r="S287" s="9" t="s">
        <v>730</v>
      </c>
      <c r="T287" s="8"/>
      <c r="U287" s="9"/>
      <c r="V287" s="8" t="e">
        <v>#N/A</v>
      </c>
      <c r="W287" s="8" t="e">
        <v>#N/A</v>
      </c>
      <c r="X287" s="9" t="s">
        <v>41</v>
      </c>
    </row>
    <row r="288" spans="1:24" x14ac:dyDescent="0.15">
      <c r="A288" s="9" t="s">
        <v>31</v>
      </c>
      <c r="B288" s="9" t="s">
        <v>30</v>
      </c>
      <c r="C288" s="9" t="s">
        <v>32</v>
      </c>
      <c r="D288" s="9" t="s">
        <v>71</v>
      </c>
      <c r="E288" s="5" t="str">
        <f t="shared" si="13"/>
        <v>2017-01-01</v>
      </c>
      <c r="F288" s="9" t="s">
        <v>68</v>
      </c>
      <c r="G288" s="8"/>
      <c r="H288" s="8"/>
      <c r="I288" s="9" t="s">
        <v>40</v>
      </c>
      <c r="J288" s="9">
        <v>7</v>
      </c>
      <c r="K288" s="9">
        <v>13</v>
      </c>
      <c r="L288" s="9" t="s">
        <v>230</v>
      </c>
      <c r="M288" s="89">
        <f>IF(ISBLANK('test set refactored'!S288),"",'test set refactored'!S288)</f>
        <v>5129715</v>
      </c>
      <c r="N288" s="8"/>
      <c r="O288" s="9" t="s">
        <v>222</v>
      </c>
      <c r="P288" s="8" t="s">
        <v>229</v>
      </c>
      <c r="Q288" s="67">
        <f t="shared" si="14"/>
        <v>5129.7150000000001</v>
      </c>
      <c r="R288" s="9" t="s">
        <v>782</v>
      </c>
      <c r="S288" s="9" t="s">
        <v>730</v>
      </c>
      <c r="T288" s="8"/>
      <c r="U288" s="9"/>
      <c r="V288" s="8" t="e">
        <v>#N/A</v>
      </c>
      <c r="W288" s="8" t="e">
        <v>#N/A</v>
      </c>
      <c r="X288" s="9" t="s">
        <v>41</v>
      </c>
    </row>
    <row r="289" spans="1:24" x14ac:dyDescent="0.15">
      <c r="A289" s="9" t="s">
        <v>31</v>
      </c>
      <c r="B289" s="9" t="s">
        <v>30</v>
      </c>
      <c r="C289" s="9" t="s">
        <v>32</v>
      </c>
      <c r="D289" s="9"/>
      <c r="E289" s="5" t="str">
        <f t="shared" si="13"/>
        <v>2017-01-01</v>
      </c>
      <c r="F289" s="9" t="s">
        <v>68</v>
      </c>
      <c r="G289" s="8"/>
      <c r="H289" s="8"/>
      <c r="I289" s="9" t="s">
        <v>40</v>
      </c>
      <c r="J289" s="9">
        <v>7</v>
      </c>
      <c r="K289" s="9">
        <v>13</v>
      </c>
      <c r="L289" s="9" t="s">
        <v>236</v>
      </c>
      <c r="M289" s="89">
        <f>IF(ISBLANK('test set refactored'!S289),"",'test set refactored'!S289)</f>
        <v>16517</v>
      </c>
      <c r="N289" s="8"/>
      <c r="O289" s="9" t="s">
        <v>222</v>
      </c>
      <c r="P289" s="8" t="s">
        <v>229</v>
      </c>
      <c r="Q289" s="67">
        <f t="shared" si="14"/>
        <v>16.516999999999999</v>
      </c>
      <c r="R289" s="9" t="s">
        <v>782</v>
      </c>
      <c r="S289" s="9" t="s">
        <v>730</v>
      </c>
      <c r="T289" s="8"/>
      <c r="U289" s="9"/>
      <c r="V289" s="8" t="e">
        <v>#N/A</v>
      </c>
      <c r="W289" s="8" t="e">
        <v>#N/A</v>
      </c>
      <c r="X289" s="9" t="s">
        <v>41</v>
      </c>
    </row>
    <row r="290" spans="1:24" x14ac:dyDescent="0.15">
      <c r="A290" s="9" t="s">
        <v>31</v>
      </c>
      <c r="B290" s="9" t="s">
        <v>30</v>
      </c>
      <c r="C290" s="9" t="s">
        <v>32</v>
      </c>
      <c r="D290" s="9"/>
      <c r="E290" s="5" t="str">
        <f t="shared" si="13"/>
        <v>2017-01-01</v>
      </c>
      <c r="F290" s="9" t="s">
        <v>68</v>
      </c>
      <c r="G290" s="8"/>
      <c r="H290" s="8"/>
      <c r="I290" s="9" t="s">
        <v>40</v>
      </c>
      <c r="J290" s="9">
        <v>7</v>
      </c>
      <c r="K290" s="9">
        <v>13</v>
      </c>
      <c r="L290" s="9" t="s">
        <v>232</v>
      </c>
      <c r="M290" s="89">
        <f>IF(ISBLANK('test set refactored'!S290),"",'test set refactored'!S290)</f>
        <v>4977049</v>
      </c>
      <c r="N290" s="8"/>
      <c r="O290" s="9" t="s">
        <v>222</v>
      </c>
      <c r="P290" s="8" t="s">
        <v>229</v>
      </c>
      <c r="Q290" s="67">
        <f t="shared" si="14"/>
        <v>4977.049</v>
      </c>
      <c r="R290" s="9" t="s">
        <v>782</v>
      </c>
      <c r="S290" s="9" t="s">
        <v>730</v>
      </c>
      <c r="T290" s="8"/>
      <c r="U290" s="9"/>
      <c r="V290" s="8" t="e">
        <v>#N/A</v>
      </c>
      <c r="W290" s="8" t="e">
        <v>#N/A</v>
      </c>
      <c r="X290" s="9" t="s">
        <v>41</v>
      </c>
    </row>
    <row r="291" spans="1:24" x14ac:dyDescent="0.15">
      <c r="A291" s="9" t="s">
        <v>31</v>
      </c>
      <c r="B291" s="9" t="s">
        <v>30</v>
      </c>
      <c r="C291" s="9" t="s">
        <v>32</v>
      </c>
      <c r="D291" s="9"/>
      <c r="E291" s="5" t="str">
        <f t="shared" si="13"/>
        <v>2017-01-01</v>
      </c>
      <c r="F291" s="9" t="s">
        <v>68</v>
      </c>
      <c r="G291" s="8"/>
      <c r="H291" s="8"/>
      <c r="I291" s="9" t="s">
        <v>40</v>
      </c>
      <c r="J291" s="9">
        <v>7</v>
      </c>
      <c r="K291" s="9">
        <v>13</v>
      </c>
      <c r="L291" s="9" t="s">
        <v>242</v>
      </c>
      <c r="M291" s="89">
        <f>IF(ISBLANK('test set refactored'!S291),"",'test set refactored'!S291)</f>
        <v>109653</v>
      </c>
      <c r="N291" s="8"/>
      <c r="O291" s="9" t="s">
        <v>222</v>
      </c>
      <c r="P291" s="8" t="s">
        <v>229</v>
      </c>
      <c r="Q291" s="67">
        <f t="shared" si="14"/>
        <v>109.65300000000001</v>
      </c>
      <c r="R291" s="9" t="s">
        <v>782</v>
      </c>
      <c r="S291" s="9" t="s">
        <v>730</v>
      </c>
      <c r="T291" s="8"/>
      <c r="U291" s="9"/>
      <c r="V291" s="8" t="e">
        <v>#N/A</v>
      </c>
      <c r="W291" s="8" t="e">
        <v>#N/A</v>
      </c>
      <c r="X291" s="9" t="s">
        <v>41</v>
      </c>
    </row>
    <row r="292" spans="1:24" x14ac:dyDescent="0.15">
      <c r="A292" s="9" t="s">
        <v>31</v>
      </c>
      <c r="B292" s="9" t="s">
        <v>30</v>
      </c>
      <c r="C292" s="9" t="s">
        <v>32</v>
      </c>
      <c r="D292" s="9"/>
      <c r="E292" s="5" t="str">
        <f t="shared" si="13"/>
        <v>2017-01-01</v>
      </c>
      <c r="F292" s="9" t="s">
        <v>68</v>
      </c>
      <c r="G292" s="8"/>
      <c r="H292" s="8"/>
      <c r="I292" s="9" t="s">
        <v>40</v>
      </c>
      <c r="J292" s="9">
        <v>7</v>
      </c>
      <c r="K292" s="9">
        <v>13</v>
      </c>
      <c r="L292" s="9" t="s">
        <v>240</v>
      </c>
      <c r="M292" s="89">
        <f>IF(ISBLANK('test set refactored'!S292),"",'test set refactored'!S292)</f>
        <v>26496</v>
      </c>
      <c r="N292" s="8"/>
      <c r="O292" s="9" t="s">
        <v>222</v>
      </c>
      <c r="P292" s="8" t="s">
        <v>229</v>
      </c>
      <c r="Q292" s="67">
        <f t="shared" si="14"/>
        <v>26.495999999999999</v>
      </c>
      <c r="R292" s="9" t="s">
        <v>782</v>
      </c>
      <c r="S292" s="9" t="s">
        <v>730</v>
      </c>
      <c r="T292" s="8"/>
      <c r="U292" s="9"/>
      <c r="V292" s="8" t="e">
        <v>#N/A</v>
      </c>
      <c r="W292" s="8" t="e">
        <v>#N/A</v>
      </c>
      <c r="X292" s="9" t="s">
        <v>41</v>
      </c>
    </row>
    <row r="293" spans="1:24" x14ac:dyDescent="0.15">
      <c r="A293" s="9" t="s">
        <v>31</v>
      </c>
      <c r="B293" s="9" t="s">
        <v>30</v>
      </c>
      <c r="C293" s="9" t="s">
        <v>32</v>
      </c>
      <c r="D293" s="9"/>
      <c r="E293" s="5" t="str">
        <f t="shared" si="13"/>
        <v>2017-01-01</v>
      </c>
      <c r="F293" s="9" t="s">
        <v>68</v>
      </c>
      <c r="G293" s="8"/>
      <c r="H293" s="8"/>
      <c r="I293" s="9" t="s">
        <v>40</v>
      </c>
      <c r="J293" s="9">
        <v>7</v>
      </c>
      <c r="K293" s="9">
        <v>13</v>
      </c>
      <c r="L293" s="9" t="s">
        <v>238</v>
      </c>
      <c r="M293" s="89">
        <f>IF(ISBLANK('test set refactored'!S293),"",'test set refactored'!S293)</f>
        <v>0</v>
      </c>
      <c r="N293" s="8"/>
      <c r="O293" s="9" t="s">
        <v>222</v>
      </c>
      <c r="P293" s="8" t="s">
        <v>229</v>
      </c>
      <c r="Q293" s="67">
        <f t="shared" si="14"/>
        <v>0</v>
      </c>
      <c r="R293" s="9" t="s">
        <v>782</v>
      </c>
      <c r="S293" s="9" t="s">
        <v>730</v>
      </c>
      <c r="T293" s="8"/>
      <c r="U293" s="9"/>
      <c r="V293" s="8" t="e">
        <v>#N/A</v>
      </c>
      <c r="W293" s="8" t="e">
        <v>#N/A</v>
      </c>
      <c r="X293" s="9" t="s">
        <v>41</v>
      </c>
    </row>
    <row r="294" spans="1:24" x14ac:dyDescent="0.15">
      <c r="A294" s="9" t="s">
        <v>31</v>
      </c>
      <c r="B294" s="9" t="s">
        <v>30</v>
      </c>
      <c r="C294" s="9" t="s">
        <v>32</v>
      </c>
      <c r="D294" s="9"/>
      <c r="E294" s="5" t="str">
        <f t="shared" si="13"/>
        <v>2017-01-01</v>
      </c>
      <c r="F294" s="9" t="s">
        <v>68</v>
      </c>
      <c r="G294" s="8"/>
      <c r="H294" s="8"/>
      <c r="I294" s="9" t="s">
        <v>40</v>
      </c>
      <c r="J294" s="9">
        <v>7</v>
      </c>
      <c r="K294" s="9">
        <v>13</v>
      </c>
      <c r="L294" s="9" t="s">
        <v>234</v>
      </c>
      <c r="M294" s="89">
        <f>IF(ISBLANK('test set refactored'!S294),"",'test set refactored'!S294)</f>
        <v>0</v>
      </c>
      <c r="N294" s="8"/>
      <c r="O294" s="9" t="s">
        <v>222</v>
      </c>
      <c r="P294" s="8" t="s">
        <v>229</v>
      </c>
      <c r="Q294" s="67">
        <f t="shared" si="14"/>
        <v>0</v>
      </c>
      <c r="R294" s="9" t="s">
        <v>782</v>
      </c>
      <c r="S294" s="9" t="s">
        <v>730</v>
      </c>
      <c r="T294" s="8"/>
      <c r="U294" s="9"/>
      <c r="V294" s="8" t="e">
        <v>#N/A</v>
      </c>
      <c r="W294" s="8" t="e">
        <v>#N/A</v>
      </c>
      <c r="X294" s="9" t="s">
        <v>41</v>
      </c>
    </row>
    <row r="295" spans="1:24" x14ac:dyDescent="0.15">
      <c r="A295" s="9" t="s">
        <v>31</v>
      </c>
      <c r="B295" s="9" t="s">
        <v>30</v>
      </c>
      <c r="C295" s="9" t="s">
        <v>32</v>
      </c>
      <c r="D295" s="8"/>
      <c r="E295" s="5" t="str">
        <f t="shared" si="13"/>
        <v>2017-01-01</v>
      </c>
      <c r="F295" s="9" t="s">
        <v>68</v>
      </c>
      <c r="G295" s="8"/>
      <c r="H295" s="8"/>
      <c r="I295" s="9" t="s">
        <v>40</v>
      </c>
      <c r="J295" s="9">
        <v>2</v>
      </c>
      <c r="K295" s="9">
        <v>9</v>
      </c>
      <c r="L295" s="9" t="s">
        <v>225</v>
      </c>
      <c r="M295" s="89">
        <f>IF(ISBLANK('test set refactored'!S295),"",'test set refactored'!S295)</f>
        <v>1929342</v>
      </c>
      <c r="N295" s="8"/>
      <c r="O295" s="9" t="s">
        <v>222</v>
      </c>
      <c r="P295" s="8" t="s">
        <v>224</v>
      </c>
      <c r="Q295" s="67">
        <f t="shared" si="14"/>
        <v>1929.3420000000001</v>
      </c>
      <c r="R295" s="9" t="s">
        <v>782</v>
      </c>
      <c r="S295" s="9" t="s">
        <v>730</v>
      </c>
      <c r="T295" s="8" t="s">
        <v>226</v>
      </c>
      <c r="U295" s="7" t="s">
        <v>733</v>
      </c>
      <c r="V295" s="8" t="s">
        <v>320</v>
      </c>
      <c r="W295" s="8" t="s">
        <v>320</v>
      </c>
      <c r="X295" s="9" t="s">
        <v>41</v>
      </c>
    </row>
    <row r="296" spans="1:24" x14ac:dyDescent="0.15">
      <c r="A296" s="9" t="s">
        <v>31</v>
      </c>
      <c r="B296" s="9" t="s">
        <v>30</v>
      </c>
      <c r="C296" s="9" t="s">
        <v>32</v>
      </c>
      <c r="D296" s="9" t="s">
        <v>76</v>
      </c>
      <c r="E296" s="5" t="str">
        <f t="shared" si="13"/>
        <v>2017-01-01</v>
      </c>
      <c r="F296" s="9" t="s">
        <v>68</v>
      </c>
      <c r="G296" s="8"/>
      <c r="H296" s="8"/>
      <c r="I296" s="9" t="s">
        <v>40</v>
      </c>
      <c r="J296" s="9">
        <v>7</v>
      </c>
      <c r="K296" s="9">
        <v>13</v>
      </c>
      <c r="L296" s="9" t="s">
        <v>260</v>
      </c>
      <c r="M296" s="89">
        <f>IF(ISBLANK('test set refactored'!S296),"",'test set refactored'!S296)</f>
        <v>509460</v>
      </c>
      <c r="N296" s="8"/>
      <c r="O296" s="9" t="s">
        <v>222</v>
      </c>
      <c r="P296" s="8" t="s">
        <v>227</v>
      </c>
      <c r="Q296" s="67">
        <f t="shared" si="14"/>
        <v>509.46</v>
      </c>
      <c r="R296" s="9" t="s">
        <v>782</v>
      </c>
      <c r="S296" s="9" t="s">
        <v>730</v>
      </c>
      <c r="T296" s="8"/>
      <c r="U296" s="9"/>
      <c r="V296" s="8" t="e">
        <v>#N/A</v>
      </c>
      <c r="W296" s="8" t="e">
        <v>#N/A</v>
      </c>
      <c r="X296" s="9" t="s">
        <v>41</v>
      </c>
    </row>
    <row r="297" spans="1:24" x14ac:dyDescent="0.15">
      <c r="A297" s="9" t="s">
        <v>31</v>
      </c>
      <c r="B297" s="9" t="s">
        <v>30</v>
      </c>
      <c r="C297" s="9" t="s">
        <v>32</v>
      </c>
      <c r="D297" s="9" t="s">
        <v>78</v>
      </c>
      <c r="E297" s="5" t="str">
        <f t="shared" si="13"/>
        <v>2017-01-01</v>
      </c>
      <c r="F297" s="9" t="s">
        <v>68</v>
      </c>
      <c r="G297" s="8"/>
      <c r="H297" s="8"/>
      <c r="I297" s="9" t="s">
        <v>40</v>
      </c>
      <c r="J297" s="9">
        <v>7</v>
      </c>
      <c r="K297" s="9">
        <v>13</v>
      </c>
      <c r="L297" s="9" t="s">
        <v>261</v>
      </c>
      <c r="M297" s="89">
        <f>IF(ISBLANK('test set refactored'!S297),"",'test set refactored'!S297)</f>
        <v>521107</v>
      </c>
      <c r="N297" s="8"/>
      <c r="O297" s="9" t="s">
        <v>222</v>
      </c>
      <c r="P297" s="8" t="s">
        <v>227</v>
      </c>
      <c r="Q297" s="67">
        <f t="shared" si="14"/>
        <v>521.10699999999997</v>
      </c>
      <c r="R297" s="9" t="s">
        <v>782</v>
      </c>
      <c r="S297" s="9" t="s">
        <v>730</v>
      </c>
      <c r="T297" s="8"/>
      <c r="U297" s="9"/>
      <c r="V297" s="8" t="e">
        <v>#N/A</v>
      </c>
      <c r="W297" s="8" t="e">
        <v>#N/A</v>
      </c>
      <c r="X297" s="9" t="s">
        <v>41</v>
      </c>
    </row>
    <row r="298" spans="1:24" x14ac:dyDescent="0.15">
      <c r="A298" s="9" t="s">
        <v>31</v>
      </c>
      <c r="B298" s="9" t="s">
        <v>30</v>
      </c>
      <c r="C298" s="9" t="s">
        <v>32</v>
      </c>
      <c r="D298" s="9" t="s">
        <v>80</v>
      </c>
      <c r="E298" s="5" t="str">
        <f t="shared" si="13"/>
        <v>2017-01-01</v>
      </c>
      <c r="F298" s="9" t="s">
        <v>68</v>
      </c>
      <c r="G298" s="8"/>
      <c r="H298" s="8"/>
      <c r="I298" s="9" t="s">
        <v>40</v>
      </c>
      <c r="J298" s="9">
        <v>7</v>
      </c>
      <c r="K298" s="9">
        <v>13</v>
      </c>
      <c r="L298" s="9" t="s">
        <v>262</v>
      </c>
      <c r="M298" s="89">
        <f>IF(ISBLANK('test set refactored'!S298),"",'test set refactored'!S298)</f>
        <v>66714</v>
      </c>
      <c r="N298" s="8"/>
      <c r="O298" s="9" t="s">
        <v>222</v>
      </c>
      <c r="P298" s="8" t="s">
        <v>227</v>
      </c>
      <c r="Q298" s="67">
        <f t="shared" si="14"/>
        <v>66.713999999999999</v>
      </c>
      <c r="R298" s="9" t="s">
        <v>782</v>
      </c>
      <c r="S298" s="9" t="s">
        <v>730</v>
      </c>
      <c r="T298" s="8"/>
      <c r="U298" s="9"/>
      <c r="V298" s="8" t="e">
        <v>#N/A</v>
      </c>
      <c r="W298" s="8" t="e">
        <v>#N/A</v>
      </c>
      <c r="X298" s="9" t="s">
        <v>41</v>
      </c>
    </row>
    <row r="299" spans="1:24" x14ac:dyDescent="0.15">
      <c r="A299" s="9" t="s">
        <v>31</v>
      </c>
      <c r="B299" s="9" t="s">
        <v>30</v>
      </c>
      <c r="C299" s="9" t="s">
        <v>32</v>
      </c>
      <c r="D299" s="9" t="s">
        <v>95</v>
      </c>
      <c r="E299" s="5" t="str">
        <f t="shared" si="13"/>
        <v>2017-01-01</v>
      </c>
      <c r="F299" s="9" t="s">
        <v>68</v>
      </c>
      <c r="G299" s="8"/>
      <c r="H299" s="8"/>
      <c r="I299" s="9" t="s">
        <v>40</v>
      </c>
      <c r="J299" s="9">
        <v>7</v>
      </c>
      <c r="K299" s="9">
        <v>13</v>
      </c>
      <c r="L299" s="9" t="s">
        <v>263</v>
      </c>
      <c r="M299" s="89">
        <f>IF(ISBLANK('test set refactored'!S299),"",'test set refactored'!S299)</f>
        <v>2103092</v>
      </c>
      <c r="N299" s="8"/>
      <c r="O299" s="9" t="s">
        <v>222</v>
      </c>
      <c r="P299" s="8" t="s">
        <v>227</v>
      </c>
      <c r="Q299" s="67">
        <f t="shared" si="14"/>
        <v>2103.0920000000001</v>
      </c>
      <c r="R299" s="9" t="s">
        <v>782</v>
      </c>
      <c r="S299" s="9" t="s">
        <v>730</v>
      </c>
      <c r="T299" s="8"/>
      <c r="U299" s="9"/>
      <c r="V299" s="8" t="e">
        <v>#N/A</v>
      </c>
      <c r="W299" s="8" t="e">
        <v>#N/A</v>
      </c>
      <c r="X299" s="9" t="s">
        <v>41</v>
      </c>
    </row>
    <row r="300" spans="1:24" x14ac:dyDescent="0.15">
      <c r="A300" s="9" t="s">
        <v>31</v>
      </c>
      <c r="B300" s="9" t="s">
        <v>30</v>
      </c>
      <c r="C300" s="9" t="s">
        <v>32</v>
      </c>
      <c r="D300" s="9" t="s">
        <v>71</v>
      </c>
      <c r="E300" s="5" t="str">
        <f t="shared" si="13"/>
        <v>2017-01-01</v>
      </c>
      <c r="F300" s="9" t="s">
        <v>68</v>
      </c>
      <c r="G300" s="8"/>
      <c r="H300" s="8"/>
      <c r="I300" s="9" t="s">
        <v>40</v>
      </c>
      <c r="J300" s="9">
        <v>7</v>
      </c>
      <c r="K300" s="9">
        <v>13</v>
      </c>
      <c r="L300" s="9" t="s">
        <v>259</v>
      </c>
      <c r="M300" s="89">
        <f>IF(ISBLANK('test set refactored'!S300),"",'test set refactored'!S300)</f>
        <v>3200373</v>
      </c>
      <c r="N300" s="8"/>
      <c r="O300" s="9" t="s">
        <v>222</v>
      </c>
      <c r="P300" s="8" t="s">
        <v>227</v>
      </c>
      <c r="Q300" s="67">
        <f t="shared" si="14"/>
        <v>3200.373</v>
      </c>
      <c r="R300" s="9" t="s">
        <v>782</v>
      </c>
      <c r="S300" s="9" t="s">
        <v>730</v>
      </c>
      <c r="T300" s="8"/>
      <c r="U300" s="9"/>
      <c r="V300" s="8" t="e">
        <v>#N/A</v>
      </c>
      <c r="W300" s="8" t="e">
        <v>#N/A</v>
      </c>
      <c r="X300" s="9" t="s">
        <v>41</v>
      </c>
    </row>
    <row r="301" spans="1:24" x14ac:dyDescent="0.15">
      <c r="A301" s="9" t="s">
        <v>31</v>
      </c>
      <c r="B301" s="9" t="s">
        <v>30</v>
      </c>
      <c r="C301" s="9" t="s">
        <v>32</v>
      </c>
      <c r="D301" s="8"/>
      <c r="E301" s="5" t="str">
        <f t="shared" si="13"/>
        <v>2017-01-01</v>
      </c>
      <c r="F301" s="9" t="s">
        <v>68</v>
      </c>
      <c r="G301" s="8"/>
      <c r="H301" s="8"/>
      <c r="I301" s="9" t="s">
        <v>40</v>
      </c>
      <c r="J301" s="9">
        <v>2</v>
      </c>
      <c r="K301" s="9">
        <v>9</v>
      </c>
      <c r="L301" s="9" t="s">
        <v>228</v>
      </c>
      <c r="M301" s="89">
        <f>IF(ISBLANK('test set refactored'!S301),"",'test set refactored'!S301)</f>
        <v>3200373</v>
      </c>
      <c r="N301" s="8"/>
      <c r="O301" s="9" t="s">
        <v>222</v>
      </c>
      <c r="P301" s="8" t="s">
        <v>227</v>
      </c>
      <c r="Q301" s="67">
        <f t="shared" si="14"/>
        <v>3200.373</v>
      </c>
      <c r="R301" s="9" t="s">
        <v>782</v>
      </c>
      <c r="S301" s="9" t="s">
        <v>730</v>
      </c>
      <c r="T301" s="8"/>
      <c r="U301" s="9"/>
      <c r="V301" s="8" t="e">
        <v>#N/A</v>
      </c>
      <c r="W301" s="8" t="e">
        <v>#N/A</v>
      </c>
      <c r="X301" s="9" t="s">
        <v>41</v>
      </c>
    </row>
    <row r="302" spans="1:24" x14ac:dyDescent="0.15">
      <c r="A302" s="9" t="s">
        <v>31</v>
      </c>
      <c r="B302" s="9" t="s">
        <v>30</v>
      </c>
      <c r="C302" s="9" t="s">
        <v>32</v>
      </c>
      <c r="D302" s="9" t="s">
        <v>76</v>
      </c>
      <c r="E302" s="5" t="str">
        <f t="shared" si="13"/>
        <v>2017-01-01</v>
      </c>
      <c r="F302" s="9" t="s">
        <v>68</v>
      </c>
      <c r="G302" s="8"/>
      <c r="H302" s="8"/>
      <c r="I302" s="9" t="s">
        <v>40</v>
      </c>
      <c r="J302" s="9">
        <v>7</v>
      </c>
      <c r="K302" s="9">
        <v>13</v>
      </c>
      <c r="L302" s="9" t="s">
        <v>255</v>
      </c>
      <c r="M302" s="89">
        <f>IF(ISBLANK('test set refactored'!S302),"",'test set refactored'!S302)</f>
        <v>399080</v>
      </c>
      <c r="N302" s="8"/>
      <c r="O302" s="9" t="s">
        <v>222</v>
      </c>
      <c r="P302" s="8" t="s">
        <v>247</v>
      </c>
      <c r="Q302" s="67">
        <f t="shared" si="14"/>
        <v>399.08</v>
      </c>
      <c r="R302" s="9" t="s">
        <v>782</v>
      </c>
      <c r="S302" s="9" t="s">
        <v>730</v>
      </c>
      <c r="T302" s="8"/>
      <c r="U302" s="9"/>
      <c r="V302" s="8" t="e">
        <v>#N/A</v>
      </c>
      <c r="W302" s="8" t="e">
        <v>#N/A</v>
      </c>
      <c r="X302" s="9" t="s">
        <v>41</v>
      </c>
    </row>
    <row r="303" spans="1:24" x14ac:dyDescent="0.15">
      <c r="A303" s="9" t="s">
        <v>31</v>
      </c>
      <c r="B303" s="9" t="s">
        <v>30</v>
      </c>
      <c r="C303" s="9" t="s">
        <v>32</v>
      </c>
      <c r="D303" s="9" t="s">
        <v>78</v>
      </c>
      <c r="E303" s="5" t="str">
        <f t="shared" si="13"/>
        <v>2017-01-01</v>
      </c>
      <c r="F303" s="9" t="s">
        <v>68</v>
      </c>
      <c r="G303" s="8"/>
      <c r="H303" s="8"/>
      <c r="I303" s="9" t="s">
        <v>40</v>
      </c>
      <c r="J303" s="9">
        <v>7</v>
      </c>
      <c r="K303" s="9">
        <v>13</v>
      </c>
      <c r="L303" s="9" t="s">
        <v>256</v>
      </c>
      <c r="M303" s="89">
        <f>IF(ISBLANK('test set refactored'!S303),"",'test set refactored'!S303)</f>
        <v>189636</v>
      </c>
      <c r="N303" s="8"/>
      <c r="O303" s="9" t="s">
        <v>222</v>
      </c>
      <c r="P303" s="8" t="s">
        <v>247</v>
      </c>
      <c r="Q303" s="67">
        <f t="shared" si="14"/>
        <v>189.636</v>
      </c>
      <c r="R303" s="9" t="s">
        <v>782</v>
      </c>
      <c r="S303" s="9" t="s">
        <v>730</v>
      </c>
      <c r="T303" s="8"/>
      <c r="U303" s="9"/>
      <c r="V303" s="8" t="e">
        <v>#N/A</v>
      </c>
      <c r="W303" s="8" t="e">
        <v>#N/A</v>
      </c>
      <c r="X303" s="9" t="s">
        <v>41</v>
      </c>
    </row>
    <row r="304" spans="1:24" x14ac:dyDescent="0.15">
      <c r="A304" s="9" t="s">
        <v>31</v>
      </c>
      <c r="B304" s="9" t="s">
        <v>30</v>
      </c>
      <c r="C304" s="9" t="s">
        <v>32</v>
      </c>
      <c r="D304" s="9" t="s">
        <v>80</v>
      </c>
      <c r="E304" s="5" t="str">
        <f t="shared" si="13"/>
        <v>2017-01-01</v>
      </c>
      <c r="F304" s="9" t="s">
        <v>68</v>
      </c>
      <c r="G304" s="8"/>
      <c r="H304" s="8"/>
      <c r="I304" s="9" t="s">
        <v>40</v>
      </c>
      <c r="J304" s="9">
        <v>7</v>
      </c>
      <c r="K304" s="9">
        <v>13</v>
      </c>
      <c r="L304" s="9" t="s">
        <v>257</v>
      </c>
      <c r="M304" s="89">
        <f>IF(ISBLANK('test set refactored'!S304),"",'test set refactored'!S304)</f>
        <v>26577</v>
      </c>
      <c r="N304" s="8"/>
      <c r="O304" s="9" t="s">
        <v>222</v>
      </c>
      <c r="P304" s="8" t="s">
        <v>247</v>
      </c>
      <c r="Q304" s="67">
        <f t="shared" si="14"/>
        <v>26.577000000000002</v>
      </c>
      <c r="R304" s="9" t="s">
        <v>782</v>
      </c>
      <c r="S304" s="9" t="s">
        <v>730</v>
      </c>
      <c r="T304" s="8"/>
      <c r="U304" s="9"/>
      <c r="V304" s="8" t="e">
        <v>#N/A</v>
      </c>
      <c r="W304" s="8" t="e">
        <v>#N/A</v>
      </c>
      <c r="X304" s="9" t="s">
        <v>41</v>
      </c>
    </row>
    <row r="305" spans="1:24" x14ac:dyDescent="0.15">
      <c r="A305" s="9" t="s">
        <v>31</v>
      </c>
      <c r="B305" s="9" t="s">
        <v>30</v>
      </c>
      <c r="C305" s="9" t="s">
        <v>32</v>
      </c>
      <c r="D305" s="9" t="s">
        <v>95</v>
      </c>
      <c r="E305" s="5" t="str">
        <f t="shared" si="13"/>
        <v>2017-01-01</v>
      </c>
      <c r="F305" s="9" t="s">
        <v>68</v>
      </c>
      <c r="G305" s="8"/>
      <c r="H305" s="8"/>
      <c r="I305" s="9" t="s">
        <v>40</v>
      </c>
      <c r="J305" s="9">
        <v>7</v>
      </c>
      <c r="K305" s="9">
        <v>13</v>
      </c>
      <c r="L305" s="9" t="s">
        <v>258</v>
      </c>
      <c r="M305" s="89">
        <f>IF(ISBLANK('test set refactored'!S305),"",'test set refactored'!S305)</f>
        <v>1314048</v>
      </c>
      <c r="N305" s="8"/>
      <c r="O305" s="9" t="s">
        <v>222</v>
      </c>
      <c r="P305" s="8" t="s">
        <v>247</v>
      </c>
      <c r="Q305" s="67">
        <f t="shared" si="14"/>
        <v>1314.048</v>
      </c>
      <c r="R305" s="9" t="s">
        <v>782</v>
      </c>
      <c r="S305" s="9" t="s">
        <v>730</v>
      </c>
      <c r="T305" s="8"/>
      <c r="U305" s="9"/>
      <c r="V305" s="8" t="e">
        <v>#N/A</v>
      </c>
      <c r="W305" s="8" t="e">
        <v>#N/A</v>
      </c>
      <c r="X305" s="9" t="s">
        <v>41</v>
      </c>
    </row>
    <row r="306" spans="1:24" x14ac:dyDescent="0.15">
      <c r="A306" s="9" t="s">
        <v>31</v>
      </c>
      <c r="B306" s="9" t="s">
        <v>30</v>
      </c>
      <c r="C306" s="9" t="s">
        <v>32</v>
      </c>
      <c r="D306" s="9" t="s">
        <v>71</v>
      </c>
      <c r="E306" s="5" t="str">
        <f t="shared" si="13"/>
        <v>2017-01-01</v>
      </c>
      <c r="F306" s="9" t="s">
        <v>68</v>
      </c>
      <c r="G306" s="8"/>
      <c r="H306" s="8"/>
      <c r="I306" s="9" t="s">
        <v>40</v>
      </c>
      <c r="J306" s="9">
        <v>7</v>
      </c>
      <c r="K306" s="9">
        <v>13</v>
      </c>
      <c r="L306" s="9" t="s">
        <v>248</v>
      </c>
      <c r="M306" s="89">
        <f>IF(ISBLANK('test set refactored'!S306),"",'test set refactored'!S306)</f>
        <v>1929342</v>
      </c>
      <c r="N306" s="8"/>
      <c r="O306" s="9" t="s">
        <v>222</v>
      </c>
      <c r="P306" s="8" t="s">
        <v>247</v>
      </c>
      <c r="Q306" s="67">
        <f t="shared" si="14"/>
        <v>1929.3420000000001</v>
      </c>
      <c r="R306" s="9" t="s">
        <v>782</v>
      </c>
      <c r="S306" s="9" t="s">
        <v>730</v>
      </c>
      <c r="T306" s="8"/>
      <c r="U306" s="9"/>
      <c r="V306" s="8" t="e">
        <v>#N/A</v>
      </c>
      <c r="W306" s="8" t="e">
        <v>#N/A</v>
      </c>
      <c r="X306" s="9" t="s">
        <v>41</v>
      </c>
    </row>
    <row r="307" spans="1:24" x14ac:dyDescent="0.15">
      <c r="A307" s="9" t="s">
        <v>31</v>
      </c>
      <c r="B307" s="9" t="s">
        <v>30</v>
      </c>
      <c r="C307" s="9" t="s">
        <v>32</v>
      </c>
      <c r="D307" s="9"/>
      <c r="E307" s="5" t="str">
        <f t="shared" si="13"/>
        <v>2017-01-01</v>
      </c>
      <c r="F307" s="9" t="s">
        <v>68</v>
      </c>
      <c r="G307" s="8"/>
      <c r="H307" s="8"/>
      <c r="I307" s="9" t="s">
        <v>40</v>
      </c>
      <c r="J307" s="9">
        <v>7</v>
      </c>
      <c r="K307" s="9">
        <v>13</v>
      </c>
      <c r="L307" s="9" t="s">
        <v>251</v>
      </c>
      <c r="M307" s="89">
        <f>IF(ISBLANK('test set refactored'!S307),"",'test set refactored'!S307)</f>
        <v>2927</v>
      </c>
      <c r="N307" s="8"/>
      <c r="O307" s="9" t="s">
        <v>222</v>
      </c>
      <c r="P307" s="8" t="s">
        <v>247</v>
      </c>
      <c r="Q307" s="67">
        <f t="shared" si="14"/>
        <v>2.927</v>
      </c>
      <c r="R307" s="9" t="s">
        <v>782</v>
      </c>
      <c r="S307" s="9" t="s">
        <v>730</v>
      </c>
      <c r="T307" s="8"/>
      <c r="U307" s="9"/>
      <c r="V307" s="8" t="e">
        <v>#N/A</v>
      </c>
      <c r="W307" s="8" t="e">
        <v>#N/A</v>
      </c>
      <c r="X307" s="9" t="s">
        <v>41</v>
      </c>
    </row>
    <row r="308" spans="1:24" x14ac:dyDescent="0.15">
      <c r="A308" s="9" t="s">
        <v>31</v>
      </c>
      <c r="B308" s="9" t="s">
        <v>30</v>
      </c>
      <c r="C308" s="9" t="s">
        <v>32</v>
      </c>
      <c r="D308" s="9"/>
      <c r="E308" s="5" t="str">
        <f t="shared" si="13"/>
        <v>2017-01-01</v>
      </c>
      <c r="F308" s="9" t="s">
        <v>68</v>
      </c>
      <c r="G308" s="8"/>
      <c r="H308" s="8"/>
      <c r="I308" s="9" t="s">
        <v>40</v>
      </c>
      <c r="J308" s="9">
        <v>7</v>
      </c>
      <c r="K308" s="9">
        <v>13</v>
      </c>
      <c r="L308" s="9" t="s">
        <v>249</v>
      </c>
      <c r="M308" s="89">
        <f>IF(ISBLANK('test set refactored'!S308),"",'test set refactored'!S308)</f>
        <v>1813899</v>
      </c>
      <c r="N308" s="8"/>
      <c r="O308" s="9" t="s">
        <v>222</v>
      </c>
      <c r="P308" s="8" t="s">
        <v>247</v>
      </c>
      <c r="Q308" s="67">
        <f t="shared" si="14"/>
        <v>1813.8989999999999</v>
      </c>
      <c r="R308" s="9" t="s">
        <v>782</v>
      </c>
      <c r="S308" s="9" t="s">
        <v>730</v>
      </c>
      <c r="T308" s="8"/>
      <c r="U308" s="9"/>
      <c r="V308" s="8" t="e">
        <v>#N/A</v>
      </c>
      <c r="W308" s="8" t="e">
        <v>#N/A</v>
      </c>
      <c r="X308" s="9" t="s">
        <v>41</v>
      </c>
    </row>
    <row r="309" spans="1:24" x14ac:dyDescent="0.15">
      <c r="A309" s="9" t="s">
        <v>31</v>
      </c>
      <c r="B309" s="9" t="s">
        <v>30</v>
      </c>
      <c r="C309" s="9" t="s">
        <v>32</v>
      </c>
      <c r="D309" s="9"/>
      <c r="E309" s="5" t="str">
        <f t="shared" si="13"/>
        <v>2017-01-01</v>
      </c>
      <c r="F309" s="9" t="s">
        <v>68</v>
      </c>
      <c r="G309" s="8"/>
      <c r="H309" s="8"/>
      <c r="I309" s="9" t="s">
        <v>40</v>
      </c>
      <c r="J309" s="9">
        <v>7</v>
      </c>
      <c r="K309" s="9">
        <v>13</v>
      </c>
      <c r="L309" s="9" t="s">
        <v>254</v>
      </c>
      <c r="M309" s="89">
        <f>IF(ISBLANK('test set refactored'!S309),"",'test set refactored'!S309)</f>
        <v>109653</v>
      </c>
      <c r="N309" s="8"/>
      <c r="O309" s="9" t="s">
        <v>222</v>
      </c>
      <c r="P309" s="8" t="s">
        <v>247</v>
      </c>
      <c r="Q309" s="67">
        <f t="shared" si="14"/>
        <v>109.65300000000001</v>
      </c>
      <c r="R309" s="9" t="s">
        <v>782</v>
      </c>
      <c r="S309" s="9" t="s">
        <v>730</v>
      </c>
      <c r="T309" s="8"/>
      <c r="U309" s="9"/>
      <c r="V309" s="8" t="e">
        <v>#N/A</v>
      </c>
      <c r="W309" s="8" t="e">
        <v>#N/A</v>
      </c>
      <c r="X309" s="9" t="s">
        <v>41</v>
      </c>
    </row>
    <row r="310" spans="1:24" x14ac:dyDescent="0.15">
      <c r="A310" s="9" t="s">
        <v>31</v>
      </c>
      <c r="B310" s="9" t="s">
        <v>30</v>
      </c>
      <c r="C310" s="9" t="s">
        <v>32</v>
      </c>
      <c r="D310" s="9"/>
      <c r="E310" s="5" t="str">
        <f t="shared" si="13"/>
        <v>2017-01-01</v>
      </c>
      <c r="F310" s="9" t="s">
        <v>68</v>
      </c>
      <c r="G310" s="8"/>
      <c r="H310" s="8"/>
      <c r="I310" s="9" t="s">
        <v>40</v>
      </c>
      <c r="J310" s="9">
        <v>7</v>
      </c>
      <c r="K310" s="9">
        <v>13</v>
      </c>
      <c r="L310" s="9" t="s">
        <v>253</v>
      </c>
      <c r="M310" s="89">
        <f>IF(ISBLANK('test set refactored'!S310),"",'test set refactored'!S310)</f>
        <v>2864</v>
      </c>
      <c r="N310" s="8"/>
      <c r="O310" s="9" t="s">
        <v>222</v>
      </c>
      <c r="P310" s="8" t="s">
        <v>247</v>
      </c>
      <c r="Q310" s="67">
        <f t="shared" si="14"/>
        <v>2.8639999999999999</v>
      </c>
      <c r="R310" s="9" t="s">
        <v>782</v>
      </c>
      <c r="S310" s="9" t="s">
        <v>730</v>
      </c>
      <c r="T310" s="8"/>
      <c r="U310" s="9"/>
      <c r="V310" s="8" t="e">
        <v>#N/A</v>
      </c>
      <c r="W310" s="8" t="e">
        <v>#N/A</v>
      </c>
      <c r="X310" s="9" t="s">
        <v>41</v>
      </c>
    </row>
    <row r="311" spans="1:24" x14ac:dyDescent="0.15">
      <c r="A311" s="9" t="s">
        <v>31</v>
      </c>
      <c r="B311" s="9" t="s">
        <v>30</v>
      </c>
      <c r="C311" s="9" t="s">
        <v>32</v>
      </c>
      <c r="D311" s="9"/>
      <c r="E311" s="5" t="str">
        <f t="shared" si="13"/>
        <v>2017-01-01</v>
      </c>
      <c r="F311" s="9" t="s">
        <v>68</v>
      </c>
      <c r="G311" s="8"/>
      <c r="H311" s="8"/>
      <c r="I311" s="9" t="s">
        <v>40</v>
      </c>
      <c r="J311" s="9">
        <v>7</v>
      </c>
      <c r="K311" s="9">
        <v>13</v>
      </c>
      <c r="L311" s="9" t="s">
        <v>252</v>
      </c>
      <c r="M311" s="89">
        <f>IF(ISBLANK('test set refactored'!S311),"",'test set refactored'!S311)</f>
        <v>0</v>
      </c>
      <c r="N311" s="8"/>
      <c r="O311" s="9" t="s">
        <v>222</v>
      </c>
      <c r="P311" s="8" t="s">
        <v>247</v>
      </c>
      <c r="Q311" s="67">
        <f t="shared" si="14"/>
        <v>0</v>
      </c>
      <c r="R311" s="9" t="s">
        <v>782</v>
      </c>
      <c r="S311" s="9" t="s">
        <v>730</v>
      </c>
      <c r="T311" s="8"/>
      <c r="U311" s="9"/>
      <c r="V311" s="8" t="e">
        <v>#N/A</v>
      </c>
      <c r="W311" s="8" t="e">
        <v>#N/A</v>
      </c>
      <c r="X311" s="9" t="s">
        <v>41</v>
      </c>
    </row>
    <row r="312" spans="1:24" x14ac:dyDescent="0.15">
      <c r="A312" s="9" t="s">
        <v>31</v>
      </c>
      <c r="B312" s="9" t="s">
        <v>30</v>
      </c>
      <c r="C312" s="9" t="s">
        <v>32</v>
      </c>
      <c r="D312" s="9"/>
      <c r="E312" s="5" t="str">
        <f t="shared" si="13"/>
        <v>2017-01-01</v>
      </c>
      <c r="F312" s="9" t="s">
        <v>68</v>
      </c>
      <c r="G312" s="8"/>
      <c r="H312" s="8"/>
      <c r="I312" s="9" t="s">
        <v>40</v>
      </c>
      <c r="J312" s="9">
        <v>7</v>
      </c>
      <c r="K312" s="9">
        <v>13</v>
      </c>
      <c r="L312" s="9" t="s">
        <v>250</v>
      </c>
      <c r="M312" s="89">
        <f>IF(ISBLANK('test set refactored'!S312),"",'test set refactored'!S312)</f>
        <v>0</v>
      </c>
      <c r="N312" s="8"/>
      <c r="O312" s="9" t="s">
        <v>222</v>
      </c>
      <c r="P312" s="8" t="s">
        <v>247</v>
      </c>
      <c r="Q312" s="67">
        <f t="shared" si="14"/>
        <v>0</v>
      </c>
      <c r="R312" s="9" t="s">
        <v>782</v>
      </c>
      <c r="S312" s="9" t="s">
        <v>730</v>
      </c>
      <c r="T312" s="8"/>
      <c r="U312" s="9"/>
      <c r="V312" s="8" t="e">
        <v>#N/A</v>
      </c>
      <c r="W312" s="8" t="e">
        <v>#N/A</v>
      </c>
      <c r="X312" s="9" t="s">
        <v>41</v>
      </c>
    </row>
    <row r="313" spans="1:24" x14ac:dyDescent="0.15">
      <c r="A313" s="9" t="s">
        <v>31</v>
      </c>
      <c r="B313" s="9" t="s">
        <v>30</v>
      </c>
      <c r="C313" s="9" t="s">
        <v>32</v>
      </c>
      <c r="D313" s="8"/>
      <c r="E313" s="5" t="str">
        <f t="shared" si="13"/>
        <v>2017-01-01</v>
      </c>
      <c r="F313" s="9" t="s">
        <v>68</v>
      </c>
      <c r="G313" s="8"/>
      <c r="H313" s="8"/>
      <c r="I313" s="9" t="s">
        <v>40</v>
      </c>
      <c r="J313" s="9">
        <v>2</v>
      </c>
      <c r="K313" s="9">
        <v>9</v>
      </c>
      <c r="L313" s="9" t="s">
        <v>220</v>
      </c>
      <c r="M313" s="89">
        <f>IF(ISBLANK('test set refactored'!S313),"",'test set refactored'!S313)</f>
        <v>5129715</v>
      </c>
      <c r="N313" s="8"/>
      <c r="O313" s="9" t="s">
        <v>222</v>
      </c>
      <c r="P313" s="8" t="s">
        <v>219</v>
      </c>
      <c r="Q313" s="67">
        <f t="shared" si="14"/>
        <v>5129.7150000000001</v>
      </c>
      <c r="R313" s="9" t="s">
        <v>782</v>
      </c>
      <c r="S313" s="9" t="s">
        <v>730</v>
      </c>
      <c r="T313" s="8" t="s">
        <v>223</v>
      </c>
      <c r="U313" s="7" t="s">
        <v>733</v>
      </c>
      <c r="V313" s="8" t="s">
        <v>320</v>
      </c>
      <c r="W313" s="8" t="s">
        <v>320</v>
      </c>
      <c r="X313" s="9" t="s">
        <v>41</v>
      </c>
    </row>
    <row r="314" spans="1:24" x14ac:dyDescent="0.15">
      <c r="A314" s="7" t="s">
        <v>295</v>
      </c>
      <c r="B314" s="7" t="s">
        <v>294</v>
      </c>
      <c r="C314" s="7" t="s">
        <v>296</v>
      </c>
      <c r="D314" s="7" t="s">
        <v>299</v>
      </c>
      <c r="E314" s="5" t="str">
        <f t="shared" si="13"/>
        <v>2017-01-01</v>
      </c>
      <c r="F314" s="30" t="s">
        <v>68</v>
      </c>
      <c r="I314" s="7" t="s">
        <v>301</v>
      </c>
      <c r="J314">
        <v>88</v>
      </c>
      <c r="L314" t="s">
        <v>300</v>
      </c>
      <c r="M314" s="86">
        <f>IF(ISBLANK('test set refactored'!S314),"",'test set refactored'!S314)</f>
        <v>73</v>
      </c>
      <c r="O314" t="s">
        <v>313</v>
      </c>
      <c r="P314" t="s">
        <v>29</v>
      </c>
      <c r="Q314" s="69">
        <f>M314*1000000</f>
        <v>73000000</v>
      </c>
      <c r="R314" t="s">
        <v>39</v>
      </c>
      <c r="S314" s="26" t="s">
        <v>731</v>
      </c>
      <c r="T314" t="s">
        <v>669</v>
      </c>
      <c r="U314" s="7" t="s">
        <v>785</v>
      </c>
      <c r="V314" t="s">
        <v>322</v>
      </c>
      <c r="W314" t="s">
        <v>323</v>
      </c>
      <c r="X314" s="26" t="s">
        <v>275</v>
      </c>
    </row>
    <row r="315" spans="1:24" ht="28" x14ac:dyDescent="0.15">
      <c r="A315" s="7" t="s">
        <v>295</v>
      </c>
      <c r="B315" s="7" t="s">
        <v>294</v>
      </c>
      <c r="C315" s="7" t="s">
        <v>296</v>
      </c>
      <c r="D315" s="7" t="s">
        <v>299</v>
      </c>
      <c r="E315" s="5" t="str">
        <f t="shared" si="13"/>
        <v>2017-01-01</v>
      </c>
      <c r="F315" s="30" t="s">
        <v>68</v>
      </c>
      <c r="I315" s="7" t="s">
        <v>301</v>
      </c>
      <c r="J315">
        <v>88</v>
      </c>
      <c r="L315" t="s">
        <v>336</v>
      </c>
      <c r="M315" s="86">
        <f>IF(ISBLANK('test set refactored'!S315),"",'test set refactored'!S315)</f>
        <v>579</v>
      </c>
      <c r="O315" s="21" t="s">
        <v>803</v>
      </c>
      <c r="P315" t="s">
        <v>60</v>
      </c>
      <c r="Q315" s="72">
        <f>M315*1000000</f>
        <v>579000000</v>
      </c>
      <c r="R315" s="26" t="s">
        <v>39</v>
      </c>
      <c r="S315" s="26" t="s">
        <v>731</v>
      </c>
      <c r="V315" t="s">
        <v>633</v>
      </c>
      <c r="W315" t="s">
        <v>646</v>
      </c>
      <c r="X315" s="26" t="s">
        <v>275</v>
      </c>
    </row>
    <row r="316" spans="1:24" x14ac:dyDescent="0.15">
      <c r="A316" s="7" t="s">
        <v>295</v>
      </c>
      <c r="B316" s="7" t="s">
        <v>294</v>
      </c>
      <c r="C316" s="7" t="s">
        <v>296</v>
      </c>
      <c r="D316" s="7" t="s">
        <v>299</v>
      </c>
      <c r="E316" s="5" t="str">
        <f t="shared" si="13"/>
        <v>2017-01-01</v>
      </c>
      <c r="F316" s="30" t="s">
        <v>68</v>
      </c>
      <c r="I316" s="7" t="s">
        <v>301</v>
      </c>
      <c r="J316">
        <v>88</v>
      </c>
      <c r="L316" t="s">
        <v>404</v>
      </c>
      <c r="M316" s="86">
        <f>IF(ISBLANK('test set refactored'!S316),"",'test set refactored'!S316)</f>
        <v>79</v>
      </c>
      <c r="O316" s="26" t="s">
        <v>405</v>
      </c>
      <c r="P316" t="s">
        <v>403</v>
      </c>
      <c r="Q316" s="39">
        <f>M316*0.278</f>
        <v>21.962000000000003</v>
      </c>
      <c r="R316" s="26" t="s">
        <v>512</v>
      </c>
      <c r="S316" s="26" t="s">
        <v>731</v>
      </c>
      <c r="U316" s="26"/>
      <c r="V316" t="s">
        <v>561</v>
      </c>
      <c r="W316" t="s">
        <v>562</v>
      </c>
      <c r="X316" s="26" t="s">
        <v>275</v>
      </c>
    </row>
    <row r="317" spans="1:24" x14ac:dyDescent="0.15">
      <c r="A317" s="7" t="s">
        <v>295</v>
      </c>
      <c r="B317" s="7" t="s">
        <v>294</v>
      </c>
      <c r="C317" s="7" t="s">
        <v>296</v>
      </c>
      <c r="D317" s="7" t="s">
        <v>299</v>
      </c>
      <c r="E317" s="5" t="str">
        <f t="shared" si="13"/>
        <v>2017-01-01</v>
      </c>
      <c r="F317" s="30" t="s">
        <v>68</v>
      </c>
      <c r="I317" s="7" t="s">
        <v>301</v>
      </c>
      <c r="J317">
        <v>88</v>
      </c>
      <c r="L317" t="s">
        <v>424</v>
      </c>
      <c r="M317" s="86">
        <f>IF(ISBLANK('test set refactored'!S317),"",'test set refactored'!S317)</f>
        <v>0.16600000000000001</v>
      </c>
      <c r="O317" s="26" t="s">
        <v>425</v>
      </c>
      <c r="P317" t="s">
        <v>423</v>
      </c>
      <c r="Q317" s="39">
        <f>M317</f>
        <v>0.16600000000000001</v>
      </c>
      <c r="R317" s="26" t="str">
        <f>O317</f>
        <v>tonnes of CO2e/ tonne of hydrocarbon production available for sale</v>
      </c>
      <c r="S317" s="26" t="s">
        <v>731</v>
      </c>
      <c r="U317" s="26"/>
      <c r="V317" t="s">
        <v>320</v>
      </c>
      <c r="W317" t="s">
        <v>320</v>
      </c>
      <c r="X317" s="26" t="s">
        <v>275</v>
      </c>
    </row>
    <row r="318" spans="1:24" x14ac:dyDescent="0.15">
      <c r="A318" s="7" t="s">
        <v>295</v>
      </c>
      <c r="B318" s="7" t="s">
        <v>294</v>
      </c>
      <c r="C318" s="7" t="s">
        <v>296</v>
      </c>
      <c r="D318" s="7" t="s">
        <v>299</v>
      </c>
      <c r="E318" s="5" t="str">
        <f t="shared" si="13"/>
        <v>2017-01-01</v>
      </c>
      <c r="F318" s="30" t="s">
        <v>68</v>
      </c>
      <c r="I318" s="7" t="s">
        <v>301</v>
      </c>
      <c r="J318">
        <v>88</v>
      </c>
      <c r="L318" t="s">
        <v>427</v>
      </c>
      <c r="M318" s="86">
        <f>IF(ISBLANK('test set refactored'!S318),"",'test set refactored'!S318)</f>
        <v>1.1399999999999999</v>
      </c>
      <c r="O318" s="26" t="s">
        <v>428</v>
      </c>
      <c r="P318" t="s">
        <v>426</v>
      </c>
      <c r="Q318" s="39">
        <f>M318</f>
        <v>1.1399999999999999</v>
      </c>
      <c r="R318" s="26" t="str">
        <f>O318</f>
        <v>tonnes of CO2e/UEDC</v>
      </c>
      <c r="S318" s="26" t="s">
        <v>731</v>
      </c>
      <c r="U318" s="26"/>
      <c r="V318" t="s">
        <v>320</v>
      </c>
      <c r="W318" t="s">
        <v>320</v>
      </c>
      <c r="X318" s="26" t="s">
        <v>275</v>
      </c>
    </row>
    <row r="319" spans="1:24" x14ac:dyDescent="0.15">
      <c r="A319" s="7" t="s">
        <v>295</v>
      </c>
      <c r="B319" s="7" t="s">
        <v>294</v>
      </c>
      <c r="C319" s="7" t="s">
        <v>296</v>
      </c>
      <c r="D319" s="7" t="s">
        <v>299</v>
      </c>
      <c r="E319" s="5" t="str">
        <f t="shared" si="13"/>
        <v>2017-01-01</v>
      </c>
      <c r="F319" s="30" t="s">
        <v>68</v>
      </c>
      <c r="I319" s="7" t="s">
        <v>301</v>
      </c>
      <c r="J319">
        <v>88</v>
      </c>
      <c r="L319" t="s">
        <v>431</v>
      </c>
      <c r="M319" s="86">
        <f>IF(ISBLANK('test set refactored'!S319),"",'test set refactored'!S319)</f>
        <v>0.95</v>
      </c>
      <c r="O319" s="26" t="s">
        <v>432</v>
      </c>
      <c r="P319" t="s">
        <v>430</v>
      </c>
      <c r="Q319" s="39">
        <f>M319</f>
        <v>0.95</v>
      </c>
      <c r="R319" s="26" t="str">
        <f>O319</f>
        <v>tonnes of CO2e/tonne of high-value petrochemicals produced</v>
      </c>
      <c r="S319" s="26" t="s">
        <v>731</v>
      </c>
      <c r="U319" s="26"/>
      <c r="V319" t="s">
        <v>320</v>
      </c>
      <c r="W319" t="s">
        <v>320</v>
      </c>
      <c r="X319" s="26" t="s">
        <v>275</v>
      </c>
    </row>
    <row r="320" spans="1:24" x14ac:dyDescent="0.15">
      <c r="A320" s="7" t="s">
        <v>295</v>
      </c>
      <c r="B320" s="7" t="s">
        <v>294</v>
      </c>
      <c r="C320" s="7" t="s">
        <v>296</v>
      </c>
      <c r="D320" s="7" t="s">
        <v>299</v>
      </c>
      <c r="E320" s="5" t="str">
        <f t="shared" si="13"/>
        <v>2017-01-01</v>
      </c>
      <c r="F320" s="30" t="s">
        <v>68</v>
      </c>
      <c r="I320" s="7" t="s">
        <v>301</v>
      </c>
      <c r="J320">
        <v>88</v>
      </c>
      <c r="L320" t="s">
        <v>804</v>
      </c>
      <c r="M320" s="86">
        <f>IF(ISBLANK('test set refactored'!S320),"",'test set refactored'!S320)</f>
        <v>107</v>
      </c>
      <c r="O320" s="26" t="s">
        <v>815</v>
      </c>
      <c r="P320" t="s">
        <v>152</v>
      </c>
      <c r="Q320" s="73">
        <f>M320*1000</f>
        <v>107000</v>
      </c>
      <c r="R320" s="7" t="s">
        <v>784</v>
      </c>
      <c r="S320" t="s">
        <v>731</v>
      </c>
      <c r="T320" t="s">
        <v>670</v>
      </c>
      <c r="U320" s="7" t="s">
        <v>788</v>
      </c>
      <c r="V320" t="s">
        <v>320</v>
      </c>
      <c r="W320" t="s">
        <v>320</v>
      </c>
      <c r="X320" s="26" t="s">
        <v>275</v>
      </c>
    </row>
    <row r="321" spans="1:24" x14ac:dyDescent="0.15">
      <c r="A321" s="7" t="s">
        <v>295</v>
      </c>
      <c r="B321" s="7" t="s">
        <v>294</v>
      </c>
      <c r="C321" s="7" t="s">
        <v>296</v>
      </c>
      <c r="D321" s="7" t="s">
        <v>299</v>
      </c>
      <c r="E321" s="5" t="str">
        <f t="shared" si="13"/>
        <v>2017-01-01</v>
      </c>
      <c r="F321" s="30" t="s">
        <v>68</v>
      </c>
      <c r="I321" s="7" t="s">
        <v>301</v>
      </c>
      <c r="J321">
        <v>88</v>
      </c>
      <c r="L321" t="s">
        <v>805</v>
      </c>
      <c r="M321" s="86">
        <f>IF(ISBLANK('test set refactored'!S321),"",'test set refactored'!S321)</f>
        <v>81</v>
      </c>
      <c r="O321" s="26" t="s">
        <v>806</v>
      </c>
      <c r="P321" t="s">
        <v>145</v>
      </c>
      <c r="Q321" s="73">
        <f>M321*1000</f>
        <v>81000</v>
      </c>
      <c r="R321" s="7" t="s">
        <v>784</v>
      </c>
      <c r="S321" t="s">
        <v>731</v>
      </c>
      <c r="T321" t="s">
        <v>672</v>
      </c>
      <c r="U321" s="7" t="s">
        <v>788</v>
      </c>
      <c r="V321" t="s">
        <v>320</v>
      </c>
      <c r="W321" t="s">
        <v>320</v>
      </c>
      <c r="X321" s="26" t="s">
        <v>275</v>
      </c>
    </row>
    <row r="322" spans="1:24" x14ac:dyDescent="0.15">
      <c r="A322" s="7" t="s">
        <v>295</v>
      </c>
      <c r="B322" s="7" t="s">
        <v>294</v>
      </c>
      <c r="C322" s="7" t="s">
        <v>296</v>
      </c>
      <c r="D322" s="7" t="s">
        <v>299</v>
      </c>
      <c r="E322" s="5" t="str">
        <f t="shared" ref="E322:E385" si="15">_xlfn.CONCAT(SUBSTITUTE(F322,"FY","20"),"-01-01")</f>
        <v>2017-01-01</v>
      </c>
      <c r="F322" s="30" t="s">
        <v>68</v>
      </c>
      <c r="I322" s="7" t="s">
        <v>301</v>
      </c>
      <c r="J322">
        <v>88</v>
      </c>
      <c r="L322" t="s">
        <v>807</v>
      </c>
      <c r="M322" s="86">
        <f>IF(ISBLANK('test set refactored'!S322),"",'test set refactored'!S322)</f>
        <v>95</v>
      </c>
      <c r="O322" s="26" t="s">
        <v>806</v>
      </c>
      <c r="P322" t="s">
        <v>146</v>
      </c>
      <c r="Q322" s="73">
        <f>M322*1000</f>
        <v>95000</v>
      </c>
      <c r="R322" s="7" t="s">
        <v>784</v>
      </c>
      <c r="S322" t="s">
        <v>731</v>
      </c>
      <c r="T322" t="s">
        <v>673</v>
      </c>
      <c r="U322" s="7" t="s">
        <v>788</v>
      </c>
      <c r="V322" t="s">
        <v>320</v>
      </c>
      <c r="W322" t="s">
        <v>320</v>
      </c>
      <c r="X322" s="26" t="s">
        <v>275</v>
      </c>
    </row>
    <row r="323" spans="1:24" x14ac:dyDescent="0.15">
      <c r="A323" s="7" t="s">
        <v>295</v>
      </c>
      <c r="B323" s="7" t="s">
        <v>294</v>
      </c>
      <c r="C323" s="7" t="s">
        <v>296</v>
      </c>
      <c r="D323" s="7" t="s">
        <v>299</v>
      </c>
      <c r="E323" s="5" t="str">
        <f t="shared" si="15"/>
        <v>2017-01-01</v>
      </c>
      <c r="F323" s="30" t="s">
        <v>68</v>
      </c>
      <c r="I323" s="7" t="s">
        <v>301</v>
      </c>
      <c r="J323">
        <v>89</v>
      </c>
      <c r="L323" t="s">
        <v>369</v>
      </c>
      <c r="M323" s="86">
        <f>IF(ISBLANK('test set refactored'!S323),"",'test set refactored'!S323)</f>
        <v>7</v>
      </c>
      <c r="O323" s="26" t="s">
        <v>346</v>
      </c>
      <c r="P323" t="s">
        <v>156</v>
      </c>
      <c r="Q323" s="74">
        <f>M323</f>
        <v>7</v>
      </c>
      <c r="R323" s="7" t="s">
        <v>784</v>
      </c>
      <c r="S323" t="s">
        <v>731</v>
      </c>
      <c r="U323" s="7"/>
      <c r="V323" t="s">
        <v>320</v>
      </c>
      <c r="W323" t="s">
        <v>320</v>
      </c>
      <c r="X323" s="26" t="s">
        <v>275</v>
      </c>
    </row>
    <row r="324" spans="1:24" x14ac:dyDescent="0.15">
      <c r="A324" s="7" t="s">
        <v>295</v>
      </c>
      <c r="B324" s="7" t="s">
        <v>294</v>
      </c>
      <c r="C324" s="7" t="s">
        <v>296</v>
      </c>
      <c r="D324" s="7" t="s">
        <v>772</v>
      </c>
      <c r="E324" s="5" t="str">
        <f t="shared" si="15"/>
        <v>2017-01-01</v>
      </c>
      <c r="F324" s="30" t="s">
        <v>68</v>
      </c>
      <c r="I324" s="7" t="s">
        <v>301</v>
      </c>
      <c r="J324">
        <v>89</v>
      </c>
      <c r="L324" t="s">
        <v>368</v>
      </c>
      <c r="M324" s="86">
        <f>IF(ISBLANK('test set refactored'!S324),"",'test set refactored'!S324)</f>
        <v>0</v>
      </c>
      <c r="O324" s="26" t="s">
        <v>346</v>
      </c>
      <c r="P324" t="s">
        <v>156</v>
      </c>
      <c r="Q324" s="74">
        <f>M324</f>
        <v>0</v>
      </c>
      <c r="R324" s="7" t="s">
        <v>784</v>
      </c>
      <c r="S324" t="s">
        <v>731</v>
      </c>
      <c r="U324" s="7"/>
      <c r="V324" t="s">
        <v>320</v>
      </c>
      <c r="W324" t="s">
        <v>320</v>
      </c>
      <c r="X324" s="26" t="s">
        <v>275</v>
      </c>
    </row>
    <row r="325" spans="1:24" x14ac:dyDescent="0.15">
      <c r="A325" s="7" t="s">
        <v>295</v>
      </c>
      <c r="B325" s="7" t="s">
        <v>294</v>
      </c>
      <c r="C325" s="7" t="s">
        <v>296</v>
      </c>
      <c r="D325" s="7" t="s">
        <v>299</v>
      </c>
      <c r="E325" s="5" t="str">
        <f t="shared" si="15"/>
        <v>2017-01-01</v>
      </c>
      <c r="F325" s="30" t="s">
        <v>68</v>
      </c>
      <c r="I325" s="7" t="s">
        <v>301</v>
      </c>
      <c r="J325">
        <v>88</v>
      </c>
      <c r="L325" t="s">
        <v>370</v>
      </c>
      <c r="M325" s="86">
        <f>IF(ISBLANK('test set refactored'!S325),"",'test set refactored'!S325)</f>
        <v>22</v>
      </c>
      <c r="O325" s="26" t="s">
        <v>346</v>
      </c>
      <c r="P325" t="s">
        <v>86</v>
      </c>
      <c r="Q325" s="39">
        <f>M325</f>
        <v>22</v>
      </c>
      <c r="R325" t="s">
        <v>784</v>
      </c>
      <c r="S325" s="26" t="s">
        <v>731</v>
      </c>
      <c r="U325" s="26"/>
      <c r="V325" t="s">
        <v>320</v>
      </c>
      <c r="W325" t="s">
        <v>320</v>
      </c>
      <c r="X325" s="26" t="s">
        <v>275</v>
      </c>
    </row>
    <row r="326" spans="1:24" x14ac:dyDescent="0.15">
      <c r="A326" s="7" t="s">
        <v>295</v>
      </c>
      <c r="B326" s="7" t="s">
        <v>294</v>
      </c>
      <c r="C326" s="7" t="s">
        <v>296</v>
      </c>
      <c r="D326" s="7" t="s">
        <v>299</v>
      </c>
      <c r="E326" s="5" t="str">
        <f t="shared" si="15"/>
        <v>2017-01-01</v>
      </c>
      <c r="F326" s="30" t="s">
        <v>68</v>
      </c>
      <c r="I326" s="7" t="s">
        <v>301</v>
      </c>
      <c r="J326">
        <v>88</v>
      </c>
      <c r="L326" t="s">
        <v>374</v>
      </c>
      <c r="M326" s="86">
        <f>IF(ISBLANK('test set refactored'!S326),"",'test set refactored'!S326)</f>
        <v>70</v>
      </c>
      <c r="O326" s="26" t="s">
        <v>375</v>
      </c>
      <c r="P326" t="s">
        <v>70</v>
      </c>
      <c r="Q326" s="69">
        <f>M326*1000000</f>
        <v>70000000</v>
      </c>
      <c r="R326" t="s">
        <v>39</v>
      </c>
      <c r="S326" s="26" t="s">
        <v>731</v>
      </c>
      <c r="U326" s="26"/>
      <c r="V326" t="s">
        <v>320</v>
      </c>
      <c r="W326" t="s">
        <v>320</v>
      </c>
      <c r="X326" s="26" t="s">
        <v>275</v>
      </c>
    </row>
    <row r="327" spans="1:24" x14ac:dyDescent="0.15">
      <c r="A327" s="7" t="s">
        <v>295</v>
      </c>
      <c r="B327" s="7" t="s">
        <v>294</v>
      </c>
      <c r="C327" s="7" t="s">
        <v>296</v>
      </c>
      <c r="D327" s="7" t="s">
        <v>299</v>
      </c>
      <c r="E327" s="5" t="str">
        <f t="shared" si="15"/>
        <v>2017-01-01</v>
      </c>
      <c r="F327" s="30" t="s">
        <v>68</v>
      </c>
      <c r="I327" s="7" t="s">
        <v>301</v>
      </c>
      <c r="J327">
        <v>88</v>
      </c>
      <c r="L327" t="s">
        <v>808</v>
      </c>
      <c r="M327" s="86">
        <f>IF(ISBLANK('test set refactored'!S327),"",'test set refactored'!S327)</f>
        <v>123</v>
      </c>
      <c r="O327" s="26" t="s">
        <v>797</v>
      </c>
      <c r="P327" t="s">
        <v>74</v>
      </c>
      <c r="Q327" s="39">
        <f>1000*M327</f>
        <v>123000</v>
      </c>
      <c r="R327" t="s">
        <v>784</v>
      </c>
      <c r="S327" s="26" t="s">
        <v>731</v>
      </c>
      <c r="U327" s="26"/>
      <c r="V327" t="s">
        <v>320</v>
      </c>
      <c r="W327" t="s">
        <v>320</v>
      </c>
      <c r="X327" s="26" t="s">
        <v>275</v>
      </c>
    </row>
    <row r="328" spans="1:24" x14ac:dyDescent="0.15">
      <c r="A328" s="7" t="s">
        <v>295</v>
      </c>
      <c r="B328" s="7" t="s">
        <v>294</v>
      </c>
      <c r="C328" s="7" t="s">
        <v>296</v>
      </c>
      <c r="D328" s="7" t="s">
        <v>299</v>
      </c>
      <c r="E328" s="5" t="str">
        <f t="shared" si="15"/>
        <v>2017-01-01</v>
      </c>
      <c r="F328" s="30" t="s">
        <v>68</v>
      </c>
      <c r="I328" s="7" t="s">
        <v>301</v>
      </c>
      <c r="J328">
        <v>88</v>
      </c>
      <c r="L328" t="s">
        <v>809</v>
      </c>
      <c r="M328" s="86">
        <f>IF(ISBLANK('test set refactored'!S328),"",'test set refactored'!S328)</f>
        <v>1</v>
      </c>
      <c r="O328" s="26" t="s">
        <v>339</v>
      </c>
      <c r="P328" t="s">
        <v>84</v>
      </c>
      <c r="Q328" s="39">
        <f>1000*M328</f>
        <v>1000</v>
      </c>
      <c r="R328" t="s">
        <v>784</v>
      </c>
      <c r="S328" s="26" t="s">
        <v>731</v>
      </c>
      <c r="U328" s="26"/>
      <c r="V328" t="s">
        <v>320</v>
      </c>
      <c r="W328" t="s">
        <v>320</v>
      </c>
      <c r="X328" s="26" t="s">
        <v>275</v>
      </c>
    </row>
    <row r="329" spans="1:24" x14ac:dyDescent="0.15">
      <c r="A329" s="7" t="s">
        <v>295</v>
      </c>
      <c r="B329" s="7" t="s">
        <v>294</v>
      </c>
      <c r="C329" s="7" t="s">
        <v>296</v>
      </c>
      <c r="D329" s="7" t="s">
        <v>299</v>
      </c>
      <c r="E329" s="5" t="str">
        <f t="shared" si="15"/>
        <v>2017-01-01</v>
      </c>
      <c r="F329" s="30" t="s">
        <v>68</v>
      </c>
      <c r="I329" s="7" t="s">
        <v>301</v>
      </c>
      <c r="J329">
        <v>88</v>
      </c>
      <c r="L329" t="s">
        <v>412</v>
      </c>
      <c r="M329" s="86">
        <f>IF(ISBLANK('test set refactored'!S329),"",'test set refactored'!S329)</f>
        <v>19.600000000000001</v>
      </c>
      <c r="O329" t="s">
        <v>812</v>
      </c>
      <c r="P329" t="s">
        <v>411</v>
      </c>
      <c r="Q329" s="69">
        <f t="shared" ref="Q329:Q336" si="16">M329*1000000</f>
        <v>19600000</v>
      </c>
      <c r="R329" t="s">
        <v>39</v>
      </c>
      <c r="S329" s="26" t="s">
        <v>731</v>
      </c>
      <c r="V329" t="s">
        <v>320</v>
      </c>
      <c r="W329" t="s">
        <v>320</v>
      </c>
      <c r="X329" s="26" t="s">
        <v>275</v>
      </c>
    </row>
    <row r="330" spans="1:24" x14ac:dyDescent="0.15">
      <c r="A330" s="7" t="s">
        <v>295</v>
      </c>
      <c r="B330" s="7" t="s">
        <v>294</v>
      </c>
      <c r="C330" s="7" t="s">
        <v>296</v>
      </c>
      <c r="D330" s="7" t="s">
        <v>299</v>
      </c>
      <c r="E330" s="5" t="str">
        <f t="shared" si="15"/>
        <v>2017-01-01</v>
      </c>
      <c r="F330" s="30" t="s">
        <v>68</v>
      </c>
      <c r="I330" s="7" t="s">
        <v>301</v>
      </c>
      <c r="J330">
        <v>88</v>
      </c>
      <c r="L330" t="s">
        <v>414</v>
      </c>
      <c r="M330" s="86">
        <f>IF(ISBLANK('test set refactored'!S330),"",'test set refactored'!S330)</f>
        <v>12</v>
      </c>
      <c r="O330" t="s">
        <v>812</v>
      </c>
      <c r="P330" t="s">
        <v>413</v>
      </c>
      <c r="Q330" s="69">
        <f t="shared" si="16"/>
        <v>12000000</v>
      </c>
      <c r="R330" t="s">
        <v>39</v>
      </c>
      <c r="S330" s="26" t="s">
        <v>731</v>
      </c>
      <c r="V330" t="s">
        <v>320</v>
      </c>
      <c r="W330" t="s">
        <v>320</v>
      </c>
      <c r="X330" s="26" t="s">
        <v>275</v>
      </c>
    </row>
    <row r="331" spans="1:24" x14ac:dyDescent="0.15">
      <c r="A331" s="7" t="s">
        <v>295</v>
      </c>
      <c r="B331" s="7" t="s">
        <v>294</v>
      </c>
      <c r="C331" s="7" t="s">
        <v>296</v>
      </c>
      <c r="D331" s="7" t="s">
        <v>299</v>
      </c>
      <c r="E331" s="5" t="str">
        <f t="shared" si="15"/>
        <v>2017-01-01</v>
      </c>
      <c r="F331" s="30" t="s">
        <v>68</v>
      </c>
      <c r="I331" s="7" t="s">
        <v>301</v>
      </c>
      <c r="J331">
        <v>88</v>
      </c>
      <c r="L331" t="s">
        <v>416</v>
      </c>
      <c r="M331" s="86">
        <f>IF(ISBLANK('test set refactored'!S331),"",'test set refactored'!S331)</f>
        <v>41.1</v>
      </c>
      <c r="O331" t="s">
        <v>812</v>
      </c>
      <c r="P331" t="s">
        <v>415</v>
      </c>
      <c r="Q331" s="69">
        <f t="shared" si="16"/>
        <v>41100000</v>
      </c>
      <c r="R331" t="s">
        <v>39</v>
      </c>
      <c r="S331" s="26" t="s">
        <v>731</v>
      </c>
      <c r="V331" t="s">
        <v>320</v>
      </c>
      <c r="W331" t="s">
        <v>320</v>
      </c>
      <c r="X331" s="26" t="s">
        <v>275</v>
      </c>
    </row>
    <row r="332" spans="1:24" x14ac:dyDescent="0.15">
      <c r="A332" s="7" t="s">
        <v>295</v>
      </c>
      <c r="B332" s="7" t="s">
        <v>294</v>
      </c>
      <c r="C332" s="7" t="s">
        <v>296</v>
      </c>
      <c r="D332" s="7" t="s">
        <v>299</v>
      </c>
      <c r="E332" s="5" t="str">
        <f t="shared" si="15"/>
        <v>2017-01-01</v>
      </c>
      <c r="F332" s="30" t="s">
        <v>68</v>
      </c>
      <c r="I332" s="7" t="s">
        <v>301</v>
      </c>
      <c r="J332">
        <v>88</v>
      </c>
      <c r="L332" t="s">
        <v>409</v>
      </c>
      <c r="M332" s="86">
        <f>IF(ISBLANK('test set refactored'!S332),"",'test set refactored'!S332)</f>
        <v>3</v>
      </c>
      <c r="O332" t="s">
        <v>812</v>
      </c>
      <c r="P332" t="s">
        <v>408</v>
      </c>
      <c r="Q332" s="69">
        <f t="shared" si="16"/>
        <v>3000000</v>
      </c>
      <c r="R332" t="s">
        <v>39</v>
      </c>
      <c r="S332" s="26" t="s">
        <v>731</v>
      </c>
      <c r="V332" t="s">
        <v>320</v>
      </c>
      <c r="W332" t="s">
        <v>320</v>
      </c>
      <c r="X332" s="26" t="s">
        <v>275</v>
      </c>
    </row>
    <row r="333" spans="1:24" x14ac:dyDescent="0.15">
      <c r="A333" s="7" t="s">
        <v>295</v>
      </c>
      <c r="B333" s="7" t="s">
        <v>294</v>
      </c>
      <c r="C333" s="7" t="s">
        <v>296</v>
      </c>
      <c r="D333" s="7" t="s">
        <v>299</v>
      </c>
      <c r="E333" s="5" t="str">
        <f t="shared" si="15"/>
        <v>2017-01-01</v>
      </c>
      <c r="F333" s="30" t="s">
        <v>68</v>
      </c>
      <c r="I333" s="7" t="s">
        <v>301</v>
      </c>
      <c r="J333">
        <v>88</v>
      </c>
      <c r="L333" t="s">
        <v>407</v>
      </c>
      <c r="M333" s="86">
        <f>IF(ISBLANK('test set refactored'!S333),"",'test set refactored'!S333)</f>
        <v>12</v>
      </c>
      <c r="O333" t="s">
        <v>313</v>
      </c>
      <c r="P333" t="s">
        <v>406</v>
      </c>
      <c r="Q333" s="39">
        <f t="shared" si="16"/>
        <v>12000000</v>
      </c>
      <c r="R333" s="26" t="s">
        <v>39</v>
      </c>
      <c r="S333" s="26" t="s">
        <v>731</v>
      </c>
      <c r="V333" t="s">
        <v>381</v>
      </c>
      <c r="W333" t="s">
        <v>320</v>
      </c>
      <c r="X333" s="26" t="s">
        <v>275</v>
      </c>
    </row>
    <row r="334" spans="1:24" x14ac:dyDescent="0.15">
      <c r="A334" s="7" t="s">
        <v>295</v>
      </c>
      <c r="B334" s="7" t="s">
        <v>294</v>
      </c>
      <c r="C334" s="7" t="s">
        <v>296</v>
      </c>
      <c r="D334" s="7" t="s">
        <v>299</v>
      </c>
      <c r="E334" s="5" t="str">
        <f t="shared" si="15"/>
        <v>2017-01-01</v>
      </c>
      <c r="F334" s="30" t="s">
        <v>68</v>
      </c>
      <c r="I334" s="7" t="s">
        <v>301</v>
      </c>
      <c r="J334">
        <v>88</v>
      </c>
      <c r="L334" t="s">
        <v>418</v>
      </c>
      <c r="M334" s="86">
        <f>IF(ISBLANK('test set refactored'!S334),"",'test set refactored'!S334)</f>
        <v>1.4</v>
      </c>
      <c r="O334" t="s">
        <v>812</v>
      </c>
      <c r="P334" t="s">
        <v>417</v>
      </c>
      <c r="Q334" s="69">
        <f t="shared" si="16"/>
        <v>1400000</v>
      </c>
      <c r="R334" t="s">
        <v>39</v>
      </c>
      <c r="S334" s="26" t="s">
        <v>731</v>
      </c>
      <c r="V334" t="s">
        <v>320</v>
      </c>
      <c r="W334" t="s">
        <v>320</v>
      </c>
      <c r="X334" s="26" t="s">
        <v>275</v>
      </c>
    </row>
    <row r="335" spans="1:24" x14ac:dyDescent="0.15">
      <c r="A335" s="7" t="s">
        <v>295</v>
      </c>
      <c r="B335" s="7" t="s">
        <v>294</v>
      </c>
      <c r="C335" s="7" t="s">
        <v>296</v>
      </c>
      <c r="D335" s="7" t="s">
        <v>299</v>
      </c>
      <c r="E335" s="5" t="str">
        <f t="shared" si="15"/>
        <v>2017-01-01</v>
      </c>
      <c r="F335" s="30" t="s">
        <v>68</v>
      </c>
      <c r="I335" s="7" t="s">
        <v>301</v>
      </c>
      <c r="J335">
        <v>88</v>
      </c>
      <c r="L335" t="s">
        <v>420</v>
      </c>
      <c r="M335" s="86">
        <f>IF(ISBLANK('test set refactored'!S335),"",'test set refactored'!S335)</f>
        <v>2.4</v>
      </c>
      <c r="O335" t="s">
        <v>812</v>
      </c>
      <c r="P335" t="s">
        <v>419</v>
      </c>
      <c r="Q335" s="69">
        <f t="shared" si="16"/>
        <v>2400000</v>
      </c>
      <c r="R335" t="s">
        <v>39</v>
      </c>
      <c r="S335" s="26" t="s">
        <v>731</v>
      </c>
      <c r="V335" t="s">
        <v>320</v>
      </c>
      <c r="W335" t="s">
        <v>320</v>
      </c>
      <c r="X335" s="26" t="s">
        <v>275</v>
      </c>
    </row>
    <row r="336" spans="1:24" x14ac:dyDescent="0.15">
      <c r="A336" s="7" t="s">
        <v>295</v>
      </c>
      <c r="B336" s="7" t="s">
        <v>294</v>
      </c>
      <c r="C336" s="7" t="s">
        <v>296</v>
      </c>
      <c r="D336" s="7" t="s">
        <v>299</v>
      </c>
      <c r="E336" s="5" t="str">
        <f t="shared" si="15"/>
        <v>2017-01-01</v>
      </c>
      <c r="F336" s="30" t="s">
        <v>68</v>
      </c>
      <c r="I336" s="7" t="s">
        <v>301</v>
      </c>
      <c r="J336">
        <v>88</v>
      </c>
      <c r="L336" t="s">
        <v>422</v>
      </c>
      <c r="M336" s="86">
        <f>IF(ISBLANK('test set refactored'!S336),"",'test set refactored'!S336)</f>
        <v>7.5</v>
      </c>
      <c r="O336" t="s">
        <v>812</v>
      </c>
      <c r="P336" t="s">
        <v>421</v>
      </c>
      <c r="Q336" s="69">
        <f t="shared" si="16"/>
        <v>7500000</v>
      </c>
      <c r="R336" t="s">
        <v>39</v>
      </c>
      <c r="S336" s="26" t="s">
        <v>731</v>
      </c>
      <c r="V336" t="s">
        <v>320</v>
      </c>
      <c r="W336" t="s">
        <v>320</v>
      </c>
      <c r="X336" s="26" t="s">
        <v>275</v>
      </c>
    </row>
    <row r="337" spans="1:24" ht="15" x14ac:dyDescent="0.2">
      <c r="A337" s="18" t="s">
        <v>328</v>
      </c>
      <c r="B337" s="18" t="s">
        <v>327</v>
      </c>
      <c r="C337" s="18" t="s">
        <v>304</v>
      </c>
      <c r="D337" s="7" t="s">
        <v>825</v>
      </c>
      <c r="E337" s="5" t="str">
        <f t="shared" si="15"/>
        <v>2017-01-01</v>
      </c>
      <c r="F337" t="s">
        <v>68</v>
      </c>
      <c r="I337" t="s">
        <v>329</v>
      </c>
      <c r="J337">
        <v>3</v>
      </c>
      <c r="L337" t="s">
        <v>688</v>
      </c>
      <c r="M337" s="86" t="str">
        <f>IF(ISBLANK('test set refactored'!S337),"",'test set refactored'!S337)</f>
        <v/>
      </c>
      <c r="O337" s="21"/>
      <c r="P337" t="s">
        <v>444</v>
      </c>
      <c r="Q337" s="61"/>
      <c r="R337" s="21"/>
      <c r="S337" t="s">
        <v>321</v>
      </c>
      <c r="T337" t="s">
        <v>446</v>
      </c>
      <c r="U337" s="7" t="s">
        <v>743</v>
      </c>
      <c r="V337" t="s">
        <v>320</v>
      </c>
      <c r="W337" t="s">
        <v>320</v>
      </c>
      <c r="X337" t="s">
        <v>275</v>
      </c>
    </row>
    <row r="338" spans="1:24" ht="15" x14ac:dyDescent="0.2">
      <c r="A338" s="18" t="s">
        <v>328</v>
      </c>
      <c r="B338" s="18" t="s">
        <v>327</v>
      </c>
      <c r="C338" s="18" t="s">
        <v>304</v>
      </c>
      <c r="D338" s="7" t="s">
        <v>825</v>
      </c>
      <c r="E338" s="5" t="str">
        <f t="shared" si="15"/>
        <v>2017-01-01</v>
      </c>
      <c r="F338" t="s">
        <v>68</v>
      </c>
      <c r="I338" t="s">
        <v>329</v>
      </c>
      <c r="J338">
        <v>3</v>
      </c>
      <c r="L338" s="49" t="s">
        <v>689</v>
      </c>
      <c r="M338" s="90" t="str">
        <f>IF(ISBLANK('test set refactored'!S338),"",'test set refactored'!S338)</f>
        <v/>
      </c>
      <c r="O338" s="21"/>
      <c r="P338" t="s">
        <v>447</v>
      </c>
      <c r="Q338" s="61"/>
      <c r="R338" s="21"/>
      <c r="S338" t="s">
        <v>321</v>
      </c>
      <c r="T338" t="s">
        <v>449</v>
      </c>
      <c r="U338" s="7" t="s">
        <v>743</v>
      </c>
      <c r="V338" t="s">
        <v>320</v>
      </c>
      <c r="W338" t="s">
        <v>320</v>
      </c>
      <c r="X338" t="s">
        <v>275</v>
      </c>
    </row>
    <row r="339" spans="1:24" ht="15" x14ac:dyDescent="0.2">
      <c r="A339" s="18" t="s">
        <v>328</v>
      </c>
      <c r="B339" s="18" t="s">
        <v>327</v>
      </c>
      <c r="C339" s="18" t="s">
        <v>304</v>
      </c>
      <c r="D339" s="7" t="s">
        <v>825</v>
      </c>
      <c r="E339" s="5" t="str">
        <f t="shared" si="15"/>
        <v>2017-01-01</v>
      </c>
      <c r="F339" t="s">
        <v>68</v>
      </c>
      <c r="I339" t="s">
        <v>329</v>
      </c>
      <c r="J339">
        <v>3</v>
      </c>
      <c r="L339" t="s">
        <v>756</v>
      </c>
      <c r="M339" s="86" t="str">
        <f>IF(ISBLANK('test set refactored'!S339),"",'test set refactored'!S339)</f>
        <v/>
      </c>
      <c r="O339" s="21"/>
      <c r="P339" t="s">
        <v>538</v>
      </c>
      <c r="Q339" s="61"/>
      <c r="R339" s="21"/>
      <c r="S339" t="s">
        <v>321</v>
      </c>
      <c r="T339" t="s">
        <v>540</v>
      </c>
      <c r="U339" s="7" t="s">
        <v>743</v>
      </c>
      <c r="V339" t="s">
        <v>320</v>
      </c>
      <c r="W339" t="s">
        <v>320</v>
      </c>
      <c r="X339" t="s">
        <v>275</v>
      </c>
    </row>
    <row r="340" spans="1:24" ht="15" x14ac:dyDescent="0.2">
      <c r="A340" s="18" t="s">
        <v>328</v>
      </c>
      <c r="B340" s="18" t="s">
        <v>327</v>
      </c>
      <c r="C340" s="18" t="s">
        <v>304</v>
      </c>
      <c r="D340" s="7" t="s">
        <v>825</v>
      </c>
      <c r="E340" s="5" t="str">
        <f t="shared" si="15"/>
        <v>2017-01-01</v>
      </c>
      <c r="F340" t="s">
        <v>68</v>
      </c>
      <c r="I340" t="s">
        <v>329</v>
      </c>
      <c r="J340">
        <v>3</v>
      </c>
      <c r="L340" t="s">
        <v>714</v>
      </c>
      <c r="M340" s="86" t="str">
        <f>IF(ISBLANK('test set refactored'!S340),"",'test set refactored'!S340)</f>
        <v/>
      </c>
      <c r="O340" s="21"/>
      <c r="P340" t="s">
        <v>541</v>
      </c>
      <c r="Q340" s="61"/>
      <c r="R340" s="21"/>
      <c r="S340" t="s">
        <v>321</v>
      </c>
      <c r="T340" t="s">
        <v>544</v>
      </c>
      <c r="U340" s="7" t="s">
        <v>748</v>
      </c>
      <c r="V340" t="s">
        <v>320</v>
      </c>
      <c r="W340" t="s">
        <v>320</v>
      </c>
      <c r="X340" t="s">
        <v>275</v>
      </c>
    </row>
    <row r="341" spans="1:24" ht="15" x14ac:dyDescent="0.2">
      <c r="A341" s="18" t="s">
        <v>328</v>
      </c>
      <c r="B341" s="18" t="s">
        <v>327</v>
      </c>
      <c r="C341" s="18" t="s">
        <v>304</v>
      </c>
      <c r="D341" s="7" t="s">
        <v>825</v>
      </c>
      <c r="E341" s="5" t="str">
        <f t="shared" si="15"/>
        <v>2017-01-01</v>
      </c>
      <c r="F341" t="s">
        <v>68</v>
      </c>
      <c r="I341" t="s">
        <v>329</v>
      </c>
      <c r="J341">
        <v>3</v>
      </c>
      <c r="L341" s="49" t="s">
        <v>567</v>
      </c>
      <c r="M341" s="86">
        <f>IF(ISBLANK('test set refactored'!S341),"",'test set refactored'!S341)</f>
        <v>6</v>
      </c>
      <c r="O341" s="21" t="s">
        <v>499</v>
      </c>
      <c r="P341" t="s">
        <v>497</v>
      </c>
      <c r="Q341" s="63">
        <f>M341</f>
        <v>6</v>
      </c>
      <c r="R341" s="19" t="str">
        <f>O341</f>
        <v>minutes</v>
      </c>
      <c r="S341" t="s">
        <v>321</v>
      </c>
      <c r="T341" t="s">
        <v>547</v>
      </c>
      <c r="U341" s="7" t="s">
        <v>749</v>
      </c>
      <c r="V341" t="s">
        <v>320</v>
      </c>
      <c r="W341" t="s">
        <v>320</v>
      </c>
      <c r="X341" t="s">
        <v>275</v>
      </c>
    </row>
    <row r="342" spans="1:24" ht="15" x14ac:dyDescent="0.2">
      <c r="A342" s="18" t="s">
        <v>328</v>
      </c>
      <c r="B342" s="18" t="s">
        <v>327</v>
      </c>
      <c r="C342" s="18" t="s">
        <v>304</v>
      </c>
      <c r="D342" s="7" t="s">
        <v>825</v>
      </c>
      <c r="E342" s="5" t="str">
        <f t="shared" si="15"/>
        <v>2017-01-01</v>
      </c>
      <c r="F342" t="s">
        <v>68</v>
      </c>
      <c r="I342" t="s">
        <v>329</v>
      </c>
      <c r="J342">
        <v>3</v>
      </c>
      <c r="L342" s="49" t="s">
        <v>568</v>
      </c>
      <c r="M342" s="86">
        <f>IF(ISBLANK('test set refactored'!S342),"",'test set refactored'!S342)</f>
        <v>0.09</v>
      </c>
      <c r="O342" s="21" t="s">
        <v>587</v>
      </c>
      <c r="P342" t="s">
        <v>503</v>
      </c>
      <c r="Q342" s="27">
        <f>M342</f>
        <v>0.09</v>
      </c>
      <c r="R342" t="str">
        <f>O342</f>
        <v>times</v>
      </c>
      <c r="S342" t="s">
        <v>321</v>
      </c>
      <c r="T342" t="s">
        <v>549</v>
      </c>
      <c r="U342" s="7" t="s">
        <v>749</v>
      </c>
      <c r="V342" t="s">
        <v>320</v>
      </c>
      <c r="W342" t="s">
        <v>320</v>
      </c>
      <c r="X342" t="s">
        <v>275</v>
      </c>
    </row>
    <row r="343" spans="1:24" ht="15" x14ac:dyDescent="0.2">
      <c r="A343" s="18" t="s">
        <v>328</v>
      </c>
      <c r="B343" s="18" t="s">
        <v>327</v>
      </c>
      <c r="C343" s="18" t="s">
        <v>304</v>
      </c>
      <c r="D343" s="7" t="s">
        <v>825</v>
      </c>
      <c r="E343" s="5" t="str">
        <f t="shared" si="15"/>
        <v>2017-01-01</v>
      </c>
      <c r="F343" t="s">
        <v>68</v>
      </c>
      <c r="I343" t="s">
        <v>329</v>
      </c>
      <c r="J343">
        <v>3</v>
      </c>
      <c r="L343" s="49" t="s">
        <v>569</v>
      </c>
      <c r="M343" s="86">
        <f>IF(ISBLANK('test set refactored'!S343),"",'test set refactored'!S343)</f>
        <v>66.66</v>
      </c>
      <c r="O343" s="21" t="s">
        <v>588</v>
      </c>
      <c r="P343" t="s">
        <v>507</v>
      </c>
      <c r="Q343" s="63">
        <f>M343</f>
        <v>66.66</v>
      </c>
      <c r="R343" s="19" t="str">
        <f>O343</f>
        <v>minutes/times</v>
      </c>
      <c r="S343" t="s">
        <v>321</v>
      </c>
      <c r="T343" t="s">
        <v>551</v>
      </c>
      <c r="U343" s="7" t="s">
        <v>749</v>
      </c>
      <c r="V343" t="s">
        <v>320</v>
      </c>
      <c r="W343" t="s">
        <v>320</v>
      </c>
      <c r="X343" t="s">
        <v>275</v>
      </c>
    </row>
    <row r="344" spans="1:24" ht="15" x14ac:dyDescent="0.2">
      <c r="A344" s="18" t="s">
        <v>328</v>
      </c>
      <c r="B344" s="18" t="s">
        <v>327</v>
      </c>
      <c r="C344" s="18" t="s">
        <v>304</v>
      </c>
      <c r="D344" s="7" t="s">
        <v>825</v>
      </c>
      <c r="E344" s="5" t="str">
        <f t="shared" si="15"/>
        <v>2017-01-01</v>
      </c>
      <c r="F344" t="s">
        <v>68</v>
      </c>
      <c r="I344" t="s">
        <v>329</v>
      </c>
      <c r="J344">
        <v>3</v>
      </c>
      <c r="L344" t="s">
        <v>715</v>
      </c>
      <c r="M344" s="86" t="str">
        <f>IF(ISBLANK('test set refactored'!S344),"",'test set refactored'!S344)</f>
        <v/>
      </c>
      <c r="O344" s="21" t="s">
        <v>577</v>
      </c>
      <c r="P344" t="s">
        <v>552</v>
      </c>
      <c r="Q344" s="61"/>
      <c r="R344" s="21"/>
      <c r="S344" t="s">
        <v>321</v>
      </c>
      <c r="T344" t="s">
        <v>554</v>
      </c>
      <c r="U344" s="7" t="s">
        <v>749</v>
      </c>
      <c r="V344" t="s">
        <v>320</v>
      </c>
      <c r="W344" t="s">
        <v>320</v>
      </c>
      <c r="X344" t="s">
        <v>275</v>
      </c>
    </row>
    <row r="345" spans="1:24" ht="15" x14ac:dyDescent="0.2">
      <c r="A345" s="18" t="s">
        <v>328</v>
      </c>
      <c r="B345" s="18" t="s">
        <v>327</v>
      </c>
      <c r="C345" s="18" t="s">
        <v>304</v>
      </c>
      <c r="D345" s="7" t="s">
        <v>825</v>
      </c>
      <c r="E345" s="5" t="str">
        <f t="shared" si="15"/>
        <v>2017-01-01</v>
      </c>
      <c r="F345" t="s">
        <v>68</v>
      </c>
      <c r="I345" t="s">
        <v>329</v>
      </c>
      <c r="J345">
        <v>3</v>
      </c>
      <c r="L345" s="49" t="s">
        <v>706</v>
      </c>
      <c r="M345" s="90" t="str">
        <f>IF(ISBLANK('test set refactored'!S345),"",'test set refactored'!S345)</f>
        <v/>
      </c>
      <c r="O345" s="21"/>
      <c r="P345" t="s">
        <v>493</v>
      </c>
      <c r="Q345" s="61"/>
      <c r="R345" s="21"/>
      <c r="S345" t="s">
        <v>321</v>
      </c>
      <c r="T345" t="s">
        <v>494</v>
      </c>
      <c r="U345" s="7" t="s">
        <v>537</v>
      </c>
      <c r="V345" t="s">
        <v>320</v>
      </c>
      <c r="W345" t="s">
        <v>320</v>
      </c>
      <c r="X345" t="s">
        <v>275</v>
      </c>
    </row>
    <row r="346" spans="1:24" ht="15" x14ac:dyDescent="0.2">
      <c r="A346" s="18" t="s">
        <v>328</v>
      </c>
      <c r="B346" s="18" t="s">
        <v>327</v>
      </c>
      <c r="C346" s="18" t="s">
        <v>304</v>
      </c>
      <c r="D346" s="7" t="s">
        <v>825</v>
      </c>
      <c r="E346" s="5" t="str">
        <f t="shared" si="15"/>
        <v>2017-01-01</v>
      </c>
      <c r="F346" t="s">
        <v>68</v>
      </c>
      <c r="I346" t="s">
        <v>329</v>
      </c>
      <c r="J346">
        <v>3</v>
      </c>
      <c r="L346" t="s">
        <v>707</v>
      </c>
      <c r="M346" s="90" t="str">
        <f>IF(ISBLANK('test set refactored'!S346),"",'test set refactored'!S346)</f>
        <v/>
      </c>
      <c r="O346" s="21"/>
      <c r="P346" t="s">
        <v>495</v>
      </c>
      <c r="Q346" s="61"/>
      <c r="R346" s="21"/>
      <c r="S346" t="s">
        <v>321</v>
      </c>
      <c r="T346" t="s">
        <v>496</v>
      </c>
      <c r="U346" s="7" t="s">
        <v>537</v>
      </c>
      <c r="V346" t="s">
        <v>320</v>
      </c>
      <c r="W346" t="s">
        <v>320</v>
      </c>
      <c r="X346" t="s">
        <v>275</v>
      </c>
    </row>
    <row r="347" spans="1:24" ht="15" x14ac:dyDescent="0.2">
      <c r="A347" s="18" t="s">
        <v>328</v>
      </c>
      <c r="B347" s="18" t="s">
        <v>327</v>
      </c>
      <c r="C347" s="18" t="s">
        <v>304</v>
      </c>
      <c r="D347" s="7" t="s">
        <v>825</v>
      </c>
      <c r="E347" s="5" t="str">
        <f t="shared" si="15"/>
        <v>2017-01-01</v>
      </c>
      <c r="F347" t="s">
        <v>68</v>
      </c>
      <c r="I347" t="s">
        <v>329</v>
      </c>
      <c r="J347">
        <v>3</v>
      </c>
      <c r="L347" s="49" t="s">
        <v>708</v>
      </c>
      <c r="M347" s="90" t="str">
        <f>IF(ISBLANK('test set refactored'!S347),"",'test set refactored'!S347)</f>
        <v/>
      </c>
      <c r="O347" s="21"/>
      <c r="P347" t="s">
        <v>516</v>
      </c>
      <c r="Q347" s="61"/>
      <c r="R347" s="21"/>
      <c r="S347" t="s">
        <v>321</v>
      </c>
      <c r="T347" t="s">
        <v>520</v>
      </c>
      <c r="U347" s="7" t="s">
        <v>746</v>
      </c>
      <c r="V347" t="s">
        <v>320</v>
      </c>
      <c r="W347" t="s">
        <v>320</v>
      </c>
      <c r="X347" t="s">
        <v>275</v>
      </c>
    </row>
    <row r="348" spans="1:24" ht="15" x14ac:dyDescent="0.2">
      <c r="A348" s="18" t="s">
        <v>328</v>
      </c>
      <c r="B348" s="18" t="s">
        <v>327</v>
      </c>
      <c r="C348" s="18" t="s">
        <v>304</v>
      </c>
      <c r="D348" s="7" t="s">
        <v>825</v>
      </c>
      <c r="E348" s="5" t="str">
        <f t="shared" si="15"/>
        <v>2017-01-01</v>
      </c>
      <c r="F348" t="s">
        <v>68</v>
      </c>
      <c r="I348" t="s">
        <v>329</v>
      </c>
      <c r="J348">
        <v>3</v>
      </c>
      <c r="L348" t="s">
        <v>709</v>
      </c>
      <c r="M348" s="91" t="str">
        <f>IF(ISBLANK('test set refactored'!S348),"",'test set refactored'!S348)</f>
        <v/>
      </c>
      <c r="O348" s="21" t="s">
        <v>539</v>
      </c>
      <c r="P348" t="s">
        <v>521</v>
      </c>
      <c r="Q348" s="61"/>
      <c r="R348" s="21"/>
      <c r="S348" t="s">
        <v>321</v>
      </c>
      <c r="T348" t="s">
        <v>522</v>
      </c>
      <c r="U348" s="7" t="s">
        <v>746</v>
      </c>
      <c r="V348" t="s">
        <v>320</v>
      </c>
      <c r="W348" t="s">
        <v>320</v>
      </c>
      <c r="X348" t="s">
        <v>275</v>
      </c>
    </row>
    <row r="349" spans="1:24" ht="15" x14ac:dyDescent="0.2">
      <c r="A349" s="18" t="s">
        <v>328</v>
      </c>
      <c r="B349" s="18" t="s">
        <v>327</v>
      </c>
      <c r="C349" s="18" t="s">
        <v>304</v>
      </c>
      <c r="D349" s="7" t="s">
        <v>825</v>
      </c>
      <c r="E349" s="5" t="str">
        <f t="shared" si="15"/>
        <v>2017-01-01</v>
      </c>
      <c r="F349" t="s">
        <v>68</v>
      </c>
      <c r="I349" t="s">
        <v>329</v>
      </c>
      <c r="J349">
        <v>3</v>
      </c>
      <c r="L349" t="s">
        <v>710</v>
      </c>
      <c r="M349" s="86" t="str">
        <f>IF(ISBLANK('test set refactored'!S349),"",'test set refactored'!S349)</f>
        <v/>
      </c>
      <c r="O349" s="21"/>
      <c r="P349" t="s">
        <v>523</v>
      </c>
      <c r="Q349" s="61"/>
      <c r="R349" s="21"/>
      <c r="S349" t="s">
        <v>321</v>
      </c>
      <c r="T349" t="s">
        <v>525</v>
      </c>
      <c r="U349" s="7" t="s">
        <v>747</v>
      </c>
      <c r="V349" t="s">
        <v>320</v>
      </c>
      <c r="W349" t="s">
        <v>320</v>
      </c>
      <c r="X349" t="s">
        <v>275</v>
      </c>
    </row>
    <row r="350" spans="1:24" ht="15" x14ac:dyDescent="0.2">
      <c r="A350" s="18" t="s">
        <v>328</v>
      </c>
      <c r="B350" s="18" t="s">
        <v>327</v>
      </c>
      <c r="C350" s="18" t="s">
        <v>304</v>
      </c>
      <c r="D350" s="7" t="s">
        <v>825</v>
      </c>
      <c r="E350" s="5" t="str">
        <f t="shared" si="15"/>
        <v>2017-01-01</v>
      </c>
      <c r="F350" t="s">
        <v>68</v>
      </c>
      <c r="I350" t="s">
        <v>329</v>
      </c>
      <c r="J350">
        <v>3</v>
      </c>
      <c r="L350" t="s">
        <v>711</v>
      </c>
      <c r="M350" s="86" t="str">
        <f>IF(ISBLANK('test set refactored'!S350),"",'test set refactored'!S350)</f>
        <v/>
      </c>
      <c r="O350" s="21"/>
      <c r="P350" t="s">
        <v>526</v>
      </c>
      <c r="Q350" s="61"/>
      <c r="R350" s="21"/>
      <c r="S350" t="s">
        <v>321</v>
      </c>
      <c r="T350" t="s">
        <v>527</v>
      </c>
      <c r="U350" s="7" t="s">
        <v>747</v>
      </c>
      <c r="V350" t="s">
        <v>320</v>
      </c>
      <c r="W350" t="s">
        <v>320</v>
      </c>
      <c r="X350" t="s">
        <v>275</v>
      </c>
    </row>
    <row r="351" spans="1:24" ht="15" x14ac:dyDescent="0.2">
      <c r="A351" s="18" t="s">
        <v>328</v>
      </c>
      <c r="B351" s="18" t="s">
        <v>327</v>
      </c>
      <c r="C351" s="18" t="s">
        <v>304</v>
      </c>
      <c r="D351" s="7" t="s">
        <v>825</v>
      </c>
      <c r="E351" s="5" t="str">
        <f t="shared" si="15"/>
        <v>2017-01-01</v>
      </c>
      <c r="F351" t="s">
        <v>68</v>
      </c>
      <c r="I351" t="s">
        <v>329</v>
      </c>
      <c r="J351">
        <v>3</v>
      </c>
      <c r="L351" s="49" t="s">
        <v>698</v>
      </c>
      <c r="M351" s="86">
        <f>IF(ISBLANK('test set refactored'!S351),"",'test set refactored'!S351)</f>
        <v>25.3</v>
      </c>
      <c r="O351" s="21" t="s">
        <v>821</v>
      </c>
      <c r="P351" t="s">
        <v>475</v>
      </c>
      <c r="Q351" s="27">
        <f t="shared" ref="Q351:Q356" si="17">M351</f>
        <v>25.3</v>
      </c>
      <c r="R351" t="str">
        <f t="shared" ref="R351:R356" si="18">O351</f>
        <v>JPY</v>
      </c>
      <c r="S351" t="s">
        <v>321</v>
      </c>
      <c r="T351" t="s">
        <v>477</v>
      </c>
      <c r="U351" s="7" t="s">
        <v>744</v>
      </c>
      <c r="V351" t="s">
        <v>320</v>
      </c>
      <c r="W351" t="s">
        <v>320</v>
      </c>
      <c r="X351" t="s">
        <v>275</v>
      </c>
    </row>
    <row r="352" spans="1:24" ht="15" x14ac:dyDescent="0.2">
      <c r="A352" s="18" t="s">
        <v>328</v>
      </c>
      <c r="B352" s="18" t="s">
        <v>327</v>
      </c>
      <c r="C352" s="18" t="s">
        <v>304</v>
      </c>
      <c r="D352" s="7" t="s">
        <v>825</v>
      </c>
      <c r="E352" s="5" t="str">
        <f t="shared" si="15"/>
        <v>2017-01-01</v>
      </c>
      <c r="F352" t="s">
        <v>68</v>
      </c>
      <c r="I352" t="s">
        <v>329</v>
      </c>
      <c r="J352">
        <v>3</v>
      </c>
      <c r="L352" s="49" t="s">
        <v>699</v>
      </c>
      <c r="M352" s="86">
        <f>IF(ISBLANK('test set refactored'!S352),"",'test set refactored'!S352)</f>
        <v>19.829999999999998</v>
      </c>
      <c r="O352" s="21" t="s">
        <v>821</v>
      </c>
      <c r="P352" t="s">
        <v>478</v>
      </c>
      <c r="Q352" s="27">
        <f t="shared" si="17"/>
        <v>19.829999999999998</v>
      </c>
      <c r="R352" t="str">
        <f t="shared" si="18"/>
        <v>JPY</v>
      </c>
      <c r="S352" t="s">
        <v>321</v>
      </c>
      <c r="T352" t="s">
        <v>479</v>
      </c>
      <c r="U352" s="7" t="s">
        <v>744</v>
      </c>
      <c r="V352" t="s">
        <v>320</v>
      </c>
      <c r="W352" t="s">
        <v>320</v>
      </c>
      <c r="X352" t="s">
        <v>275</v>
      </c>
    </row>
    <row r="353" spans="1:24" ht="15" x14ac:dyDescent="0.2">
      <c r="A353" s="18" t="s">
        <v>328</v>
      </c>
      <c r="B353" s="18" t="s">
        <v>327</v>
      </c>
      <c r="C353" s="18" t="s">
        <v>304</v>
      </c>
      <c r="D353" s="7" t="s">
        <v>825</v>
      </c>
      <c r="E353" s="5" t="str">
        <f t="shared" si="15"/>
        <v>2017-01-01</v>
      </c>
      <c r="F353" t="s">
        <v>68</v>
      </c>
      <c r="I353" t="s">
        <v>329</v>
      </c>
      <c r="J353">
        <v>3</v>
      </c>
      <c r="L353" s="49" t="s">
        <v>700</v>
      </c>
      <c r="M353" s="86">
        <f>IF(ISBLANK('test set refactored'!S353),"",'test set refactored'!S353)</f>
        <v>19.829999999999998</v>
      </c>
      <c r="O353" s="21" t="s">
        <v>821</v>
      </c>
      <c r="P353" t="s">
        <v>480</v>
      </c>
      <c r="Q353" s="27">
        <f t="shared" si="17"/>
        <v>19.829999999999998</v>
      </c>
      <c r="R353" t="str">
        <f t="shared" si="18"/>
        <v>JPY</v>
      </c>
      <c r="S353" t="s">
        <v>321</v>
      </c>
      <c r="T353" t="s">
        <v>481</v>
      </c>
      <c r="U353" s="7" t="s">
        <v>744</v>
      </c>
      <c r="V353" t="s">
        <v>320</v>
      </c>
      <c r="W353" t="s">
        <v>320</v>
      </c>
      <c r="X353" t="s">
        <v>275</v>
      </c>
    </row>
    <row r="354" spans="1:24" ht="15" x14ac:dyDescent="0.2">
      <c r="A354" s="18" t="s">
        <v>328</v>
      </c>
      <c r="B354" s="18" t="s">
        <v>327</v>
      </c>
      <c r="C354" s="18" t="s">
        <v>304</v>
      </c>
      <c r="D354" s="7" t="s">
        <v>825</v>
      </c>
      <c r="E354" s="5" t="str">
        <f t="shared" si="15"/>
        <v>2017-01-01</v>
      </c>
      <c r="F354" t="s">
        <v>68</v>
      </c>
      <c r="I354" t="s">
        <v>329</v>
      </c>
      <c r="J354">
        <v>3</v>
      </c>
      <c r="L354" s="49" t="s">
        <v>701</v>
      </c>
      <c r="M354" s="86">
        <f>IF(ISBLANK('test set refactored'!S354),"",'test set refactored'!S354)</f>
        <v>12367</v>
      </c>
      <c r="O354" s="21" t="s">
        <v>821</v>
      </c>
      <c r="P354" t="s">
        <v>482</v>
      </c>
      <c r="Q354" s="27">
        <f t="shared" si="17"/>
        <v>12367</v>
      </c>
      <c r="R354" t="str">
        <f t="shared" si="18"/>
        <v>JPY</v>
      </c>
      <c r="S354" t="s">
        <v>321</v>
      </c>
      <c r="T354" t="s">
        <v>484</v>
      </c>
      <c r="U354" s="7" t="s">
        <v>745</v>
      </c>
      <c r="V354" t="s">
        <v>320</v>
      </c>
      <c r="W354" t="s">
        <v>320</v>
      </c>
      <c r="X354" t="s">
        <v>275</v>
      </c>
    </row>
    <row r="355" spans="1:24" ht="15" x14ac:dyDescent="0.2">
      <c r="A355" s="18" t="s">
        <v>328</v>
      </c>
      <c r="B355" s="18" t="s">
        <v>327</v>
      </c>
      <c r="C355" s="18" t="s">
        <v>304</v>
      </c>
      <c r="D355" s="7" t="s">
        <v>825</v>
      </c>
      <c r="E355" s="5" t="str">
        <f t="shared" si="15"/>
        <v>2017-01-01</v>
      </c>
      <c r="F355" t="s">
        <v>68</v>
      </c>
      <c r="I355" t="s">
        <v>329</v>
      </c>
      <c r="J355">
        <v>3</v>
      </c>
      <c r="L355" s="49" t="s">
        <v>702</v>
      </c>
      <c r="M355" s="86">
        <f>IF(ISBLANK('test set refactored'!S355),"",'test set refactored'!S355)</f>
        <v>26738</v>
      </c>
      <c r="O355" s="21" t="s">
        <v>821</v>
      </c>
      <c r="P355" t="s">
        <v>485</v>
      </c>
      <c r="Q355" s="27">
        <f t="shared" si="17"/>
        <v>26738</v>
      </c>
      <c r="R355" t="str">
        <f t="shared" si="18"/>
        <v>JPY</v>
      </c>
      <c r="S355" t="s">
        <v>321</v>
      </c>
      <c r="T355" t="s">
        <v>487</v>
      </c>
      <c r="U355" s="7" t="s">
        <v>745</v>
      </c>
      <c r="V355" t="s">
        <v>320</v>
      </c>
      <c r="W355" t="s">
        <v>320</v>
      </c>
      <c r="X355" t="s">
        <v>275</v>
      </c>
    </row>
    <row r="356" spans="1:24" ht="15" x14ac:dyDescent="0.2">
      <c r="A356" s="18" t="s">
        <v>328</v>
      </c>
      <c r="B356" s="18" t="s">
        <v>327</v>
      </c>
      <c r="C356" s="18" t="s">
        <v>304</v>
      </c>
      <c r="D356" s="7" t="s">
        <v>825</v>
      </c>
      <c r="E356" s="5" t="str">
        <f t="shared" si="15"/>
        <v>2017-01-01</v>
      </c>
      <c r="F356" t="s">
        <v>68</v>
      </c>
      <c r="I356" t="s">
        <v>329</v>
      </c>
      <c r="J356">
        <v>3</v>
      </c>
      <c r="L356" s="49" t="s">
        <v>703</v>
      </c>
      <c r="M356" s="86">
        <f>IF(ISBLANK('test set refactored'!S356),"",'test set refactored'!S356)</f>
        <v>21928</v>
      </c>
      <c r="O356" s="21" t="s">
        <v>577</v>
      </c>
      <c r="P356" t="s">
        <v>488</v>
      </c>
      <c r="Q356" s="27">
        <f t="shared" si="17"/>
        <v>21928</v>
      </c>
      <c r="R356" t="str">
        <f t="shared" si="18"/>
        <v>number</v>
      </c>
      <c r="S356" t="s">
        <v>321</v>
      </c>
      <c r="T356" t="s">
        <v>490</v>
      </c>
      <c r="U356" s="7" t="s">
        <v>743</v>
      </c>
      <c r="V356" t="s">
        <v>320</v>
      </c>
      <c r="W356" t="s">
        <v>320</v>
      </c>
      <c r="X356" t="s">
        <v>275</v>
      </c>
    </row>
    <row r="357" spans="1:24" ht="15" x14ac:dyDescent="0.2">
      <c r="A357" s="18" t="s">
        <v>328</v>
      </c>
      <c r="B357" s="18" t="s">
        <v>327</v>
      </c>
      <c r="C357" s="18" t="s">
        <v>304</v>
      </c>
      <c r="D357" s="7" t="s">
        <v>825</v>
      </c>
      <c r="E357" s="5" t="str">
        <f t="shared" si="15"/>
        <v>2017-01-01</v>
      </c>
      <c r="F357" t="s">
        <v>68</v>
      </c>
      <c r="I357" t="s">
        <v>329</v>
      </c>
      <c r="J357">
        <v>3</v>
      </c>
      <c r="L357" t="s">
        <v>704</v>
      </c>
      <c r="M357" s="90" t="str">
        <f>IF(ISBLANK('test set refactored'!S357),"",'test set refactored'!S357)</f>
        <v/>
      </c>
      <c r="O357" s="21"/>
      <c r="P357" t="s">
        <v>491</v>
      </c>
      <c r="Q357" s="61"/>
      <c r="R357" s="21"/>
      <c r="S357" t="s">
        <v>321</v>
      </c>
      <c r="T357" t="s">
        <v>492</v>
      </c>
      <c r="U357" s="7" t="s">
        <v>743</v>
      </c>
      <c r="V357" t="s">
        <v>320</v>
      </c>
      <c r="W357" t="s">
        <v>320</v>
      </c>
      <c r="X357" t="s">
        <v>275</v>
      </c>
    </row>
    <row r="358" spans="1:24" ht="15" x14ac:dyDescent="0.2">
      <c r="A358" s="18" t="s">
        <v>328</v>
      </c>
      <c r="B358" s="18" t="s">
        <v>327</v>
      </c>
      <c r="C358" s="18" t="s">
        <v>304</v>
      </c>
      <c r="D358" s="7" t="s">
        <v>825</v>
      </c>
      <c r="E358" s="5" t="str">
        <f t="shared" si="15"/>
        <v>2017-01-01</v>
      </c>
      <c r="F358" t="s">
        <v>68</v>
      </c>
      <c r="I358" t="s">
        <v>329</v>
      </c>
      <c r="J358">
        <v>3</v>
      </c>
      <c r="L358" t="s">
        <v>712</v>
      </c>
      <c r="M358" s="91" t="str">
        <f>IF(ISBLANK('test set refactored'!S358),"",'test set refactored'!S358)</f>
        <v/>
      </c>
      <c r="O358" s="21" t="s">
        <v>539</v>
      </c>
      <c r="P358" t="s">
        <v>530</v>
      </c>
      <c r="Q358" s="61"/>
      <c r="R358" s="21"/>
      <c r="S358" t="s">
        <v>321</v>
      </c>
      <c r="T358" t="s">
        <v>532</v>
      </c>
      <c r="U358" s="7" t="s">
        <v>742</v>
      </c>
      <c r="V358" t="s">
        <v>320</v>
      </c>
      <c r="W358" t="s">
        <v>320</v>
      </c>
      <c r="X358" t="s">
        <v>275</v>
      </c>
    </row>
    <row r="359" spans="1:24" ht="15" x14ac:dyDescent="0.2">
      <c r="A359" s="18" t="s">
        <v>328</v>
      </c>
      <c r="B359" s="18" t="s">
        <v>327</v>
      </c>
      <c r="C359" s="18" t="s">
        <v>304</v>
      </c>
      <c r="D359" s="7" t="s">
        <v>825</v>
      </c>
      <c r="E359" s="5" t="str">
        <f t="shared" si="15"/>
        <v>2017-01-01</v>
      </c>
      <c r="F359" t="s">
        <v>68</v>
      </c>
      <c r="I359" t="s">
        <v>329</v>
      </c>
      <c r="J359">
        <v>3</v>
      </c>
      <c r="L359" t="s">
        <v>307</v>
      </c>
      <c r="M359" s="86">
        <f>IF(ISBLANK('test set refactored'!S359),"",'test set refactored'!S359)</f>
        <v>84300000</v>
      </c>
      <c r="O359" t="s">
        <v>326</v>
      </c>
      <c r="P359" t="s">
        <v>29</v>
      </c>
      <c r="Q359" s="71">
        <f>M359</f>
        <v>84300000</v>
      </c>
      <c r="R359" s="7" t="s">
        <v>39</v>
      </c>
      <c r="S359" t="s">
        <v>321</v>
      </c>
      <c r="T359" t="s">
        <v>309</v>
      </c>
      <c r="U359" s="7" t="s">
        <v>786</v>
      </c>
      <c r="V359" t="s">
        <v>322</v>
      </c>
      <c r="W359" t="s">
        <v>323</v>
      </c>
      <c r="X359" t="s">
        <v>275</v>
      </c>
    </row>
    <row r="360" spans="1:24" ht="15" x14ac:dyDescent="0.2">
      <c r="A360" s="18" t="s">
        <v>328</v>
      </c>
      <c r="B360" s="18" t="s">
        <v>327</v>
      </c>
      <c r="C360" s="18" t="s">
        <v>304</v>
      </c>
      <c r="D360" s="7" t="s">
        <v>825</v>
      </c>
      <c r="E360" s="5" t="str">
        <f t="shared" si="15"/>
        <v>2017-01-01</v>
      </c>
      <c r="F360" t="s">
        <v>68</v>
      </c>
      <c r="I360" t="s">
        <v>329</v>
      </c>
      <c r="J360">
        <v>3</v>
      </c>
      <c r="L360" t="s">
        <v>752</v>
      </c>
      <c r="M360" s="91" t="str">
        <f>IF(ISBLANK('test set refactored'!S360),"",'test set refactored'!S360)</f>
        <v/>
      </c>
      <c r="O360" s="21" t="s">
        <v>539</v>
      </c>
      <c r="P360" t="s">
        <v>442</v>
      </c>
      <c r="Q360" s="61"/>
      <c r="R360" s="21"/>
      <c r="S360" t="s">
        <v>321</v>
      </c>
      <c r="T360" t="s">
        <v>443</v>
      </c>
      <c r="U360" s="7" t="s">
        <v>742</v>
      </c>
      <c r="V360" t="s">
        <v>320</v>
      </c>
      <c r="W360" t="s">
        <v>320</v>
      </c>
      <c r="X360" t="s">
        <v>275</v>
      </c>
    </row>
    <row r="361" spans="1:24" ht="15" x14ac:dyDescent="0.2">
      <c r="A361" s="18" t="s">
        <v>328</v>
      </c>
      <c r="B361" s="18" t="s">
        <v>327</v>
      </c>
      <c r="C361" s="18" t="s">
        <v>304</v>
      </c>
      <c r="D361" s="7" t="s">
        <v>825</v>
      </c>
      <c r="E361" s="5" t="str">
        <f t="shared" si="15"/>
        <v>2017-01-01</v>
      </c>
      <c r="F361" t="s">
        <v>68</v>
      </c>
      <c r="I361" t="s">
        <v>329</v>
      </c>
      <c r="J361">
        <v>3</v>
      </c>
      <c r="L361" t="s">
        <v>735</v>
      </c>
      <c r="M361" s="86">
        <f>IF(ISBLANK('test set refactored'!S361),"",'test set refactored'!S361)</f>
        <v>18000</v>
      </c>
      <c r="O361" t="s">
        <v>346</v>
      </c>
      <c r="P361" t="s">
        <v>152</v>
      </c>
      <c r="Q361" s="74">
        <f>M361</f>
        <v>18000</v>
      </c>
      <c r="R361" s="7" t="s">
        <v>784</v>
      </c>
      <c r="S361" t="s">
        <v>321</v>
      </c>
      <c r="T361" t="s">
        <v>342</v>
      </c>
      <c r="U361" s="7" t="s">
        <v>789</v>
      </c>
      <c r="V361" t="s">
        <v>320</v>
      </c>
      <c r="W361" t="s">
        <v>320</v>
      </c>
      <c r="X361" t="s">
        <v>275</v>
      </c>
    </row>
    <row r="362" spans="1:24" ht="15" x14ac:dyDescent="0.2">
      <c r="A362" s="18" t="s">
        <v>328</v>
      </c>
      <c r="B362" s="18" t="s">
        <v>327</v>
      </c>
      <c r="C362" s="18" t="s">
        <v>304</v>
      </c>
      <c r="D362" s="7" t="s">
        <v>825</v>
      </c>
      <c r="E362" s="5" t="str">
        <f t="shared" si="15"/>
        <v>2017-01-01</v>
      </c>
      <c r="F362" t="s">
        <v>68</v>
      </c>
      <c r="I362" t="s">
        <v>329</v>
      </c>
      <c r="J362">
        <v>3</v>
      </c>
      <c r="L362" t="s">
        <v>737</v>
      </c>
      <c r="M362" s="86" t="str">
        <f>IF(ISBLANK('test set refactored'!S362),"",'test set refactored'!S362)</f>
        <v/>
      </c>
      <c r="P362" t="s">
        <v>774</v>
      </c>
      <c r="S362" t="s">
        <v>321</v>
      </c>
      <c r="T362" t="s">
        <v>353</v>
      </c>
      <c r="U362" s="7" t="s">
        <v>789</v>
      </c>
      <c r="V362" t="s">
        <v>320</v>
      </c>
      <c r="W362" t="s">
        <v>320</v>
      </c>
      <c r="X362" t="s">
        <v>275</v>
      </c>
    </row>
    <row r="363" spans="1:24" ht="15" x14ac:dyDescent="0.2">
      <c r="A363" s="18" t="s">
        <v>328</v>
      </c>
      <c r="B363" s="18" t="s">
        <v>327</v>
      </c>
      <c r="C363" s="18" t="s">
        <v>304</v>
      </c>
      <c r="D363" s="7" t="s">
        <v>825</v>
      </c>
      <c r="E363" s="5" t="str">
        <f t="shared" si="15"/>
        <v>2017-01-01</v>
      </c>
      <c r="F363" t="s">
        <v>68</v>
      </c>
      <c r="I363" t="s">
        <v>329</v>
      </c>
      <c r="J363">
        <v>3</v>
      </c>
      <c r="L363" t="s">
        <v>739</v>
      </c>
      <c r="M363" s="86">
        <f>IF(ISBLANK('test set refactored'!S363),"",'test set refactored'!S363)</f>
        <v>7000</v>
      </c>
      <c r="P363" t="s">
        <v>145</v>
      </c>
      <c r="Q363" s="74">
        <f>M363</f>
        <v>7000</v>
      </c>
      <c r="R363" s="7" t="s">
        <v>784</v>
      </c>
      <c r="S363" t="s">
        <v>321</v>
      </c>
      <c r="T363" t="s">
        <v>361</v>
      </c>
      <c r="U363" s="7" t="s">
        <v>789</v>
      </c>
      <c r="V363" t="s">
        <v>320</v>
      </c>
      <c r="W363" t="s">
        <v>320</v>
      </c>
      <c r="X363" t="s">
        <v>275</v>
      </c>
    </row>
    <row r="364" spans="1:24" ht="15" x14ac:dyDescent="0.2">
      <c r="A364" s="18" t="s">
        <v>328</v>
      </c>
      <c r="B364" s="18" t="s">
        <v>327</v>
      </c>
      <c r="C364" s="18" t="s">
        <v>304</v>
      </c>
      <c r="D364" s="7" t="s">
        <v>825</v>
      </c>
      <c r="E364" s="5" t="str">
        <f t="shared" si="15"/>
        <v>2017-01-01</v>
      </c>
      <c r="F364" t="s">
        <v>68</v>
      </c>
      <c r="I364" t="s">
        <v>329</v>
      </c>
      <c r="J364">
        <v>3</v>
      </c>
      <c r="L364" t="s">
        <v>755</v>
      </c>
      <c r="M364" s="86" t="str">
        <f>IF(ISBLANK('test set refactored'!S364),"",'test set refactored'!S364)</f>
        <v/>
      </c>
      <c r="P364" t="s">
        <v>450</v>
      </c>
      <c r="S364" t="s">
        <v>321</v>
      </c>
      <c r="T364" t="s">
        <v>452</v>
      </c>
      <c r="U364" s="7" t="s">
        <v>789</v>
      </c>
      <c r="V364" t="s">
        <v>320</v>
      </c>
      <c r="W364" t="s">
        <v>320</v>
      </c>
      <c r="X364" t="s">
        <v>275</v>
      </c>
    </row>
    <row r="365" spans="1:24" ht="15" x14ac:dyDescent="0.2">
      <c r="A365" s="18" t="s">
        <v>328</v>
      </c>
      <c r="B365" s="18" t="s">
        <v>327</v>
      </c>
      <c r="C365" s="18" t="s">
        <v>304</v>
      </c>
      <c r="D365" s="7" t="s">
        <v>825</v>
      </c>
      <c r="E365" s="5" t="str">
        <f t="shared" si="15"/>
        <v>2017-01-01</v>
      </c>
      <c r="F365" t="s">
        <v>68</v>
      </c>
      <c r="I365" t="s">
        <v>329</v>
      </c>
      <c r="J365">
        <v>3</v>
      </c>
      <c r="L365" t="s">
        <v>759</v>
      </c>
      <c r="M365" s="86" t="str">
        <f>IF(ISBLANK('test set refactored'!S365),"",'test set refactored'!S365)</f>
        <v/>
      </c>
      <c r="P365" t="s">
        <v>453</v>
      </c>
      <c r="S365" t="s">
        <v>321</v>
      </c>
      <c r="T365" t="s">
        <v>456</v>
      </c>
      <c r="U365" s="7" t="s">
        <v>789</v>
      </c>
      <c r="V365" t="s">
        <v>320</v>
      </c>
      <c r="W365" t="s">
        <v>320</v>
      </c>
      <c r="X365" t="s">
        <v>275</v>
      </c>
    </row>
    <row r="366" spans="1:24" ht="15" x14ac:dyDescent="0.2">
      <c r="A366" s="18" t="s">
        <v>328</v>
      </c>
      <c r="B366" s="18" t="s">
        <v>327</v>
      </c>
      <c r="C366" s="18" t="s">
        <v>304</v>
      </c>
      <c r="D366" s="7" t="s">
        <v>825</v>
      </c>
      <c r="E366" s="5" t="str">
        <f t="shared" si="15"/>
        <v>2017-01-01</v>
      </c>
      <c r="F366" t="s">
        <v>68</v>
      </c>
      <c r="I366" t="s">
        <v>329</v>
      </c>
      <c r="J366">
        <v>3</v>
      </c>
      <c r="L366" t="s">
        <v>434</v>
      </c>
      <c r="M366" s="90" t="str">
        <f>IF(ISBLANK('test set refactored'!S366),"",'test set refactored'!S366)</f>
        <v/>
      </c>
      <c r="O366" s="21"/>
      <c r="P366" t="s">
        <v>433</v>
      </c>
      <c r="Q366" s="72"/>
      <c r="R366" s="21"/>
      <c r="S366" t="s">
        <v>321</v>
      </c>
      <c r="T366" t="s">
        <v>435</v>
      </c>
      <c r="U366" s="7" t="s">
        <v>786</v>
      </c>
      <c r="V366" t="s">
        <v>320</v>
      </c>
      <c r="W366" t="s">
        <v>320</v>
      </c>
      <c r="X366" t="s">
        <v>275</v>
      </c>
    </row>
    <row r="367" spans="1:24" ht="15" x14ac:dyDescent="0.2">
      <c r="A367" s="18" t="s">
        <v>328</v>
      </c>
      <c r="B367" s="18" t="s">
        <v>327</v>
      </c>
      <c r="C367" s="18" t="s">
        <v>304</v>
      </c>
      <c r="D367" s="7" t="s">
        <v>825</v>
      </c>
      <c r="E367" s="5" t="str">
        <f t="shared" si="15"/>
        <v>2017-01-01</v>
      </c>
      <c r="F367" t="s">
        <v>68</v>
      </c>
      <c r="I367" t="s">
        <v>329</v>
      </c>
      <c r="J367">
        <v>3</v>
      </c>
      <c r="L367" t="s">
        <v>437</v>
      </c>
      <c r="M367" s="90" t="str">
        <f>IF(ISBLANK('test set refactored'!S367),"",'test set refactored'!S367)</f>
        <v/>
      </c>
      <c r="O367" s="21"/>
      <c r="P367" t="s">
        <v>436</v>
      </c>
      <c r="Q367" s="72"/>
      <c r="R367" s="21"/>
      <c r="S367" t="s">
        <v>321</v>
      </c>
      <c r="T367" t="s">
        <v>438</v>
      </c>
      <c r="U367" s="7" t="s">
        <v>786</v>
      </c>
      <c r="V367" t="s">
        <v>320</v>
      </c>
      <c r="W367" t="s">
        <v>320</v>
      </c>
      <c r="X367" t="s">
        <v>275</v>
      </c>
    </row>
    <row r="368" spans="1:24" ht="15" x14ac:dyDescent="0.2">
      <c r="A368" s="18" t="s">
        <v>328</v>
      </c>
      <c r="B368" s="18" t="s">
        <v>327</v>
      </c>
      <c r="C368" s="18" t="s">
        <v>304</v>
      </c>
      <c r="D368" s="7" t="s">
        <v>825</v>
      </c>
      <c r="E368" s="5" t="str">
        <f t="shared" si="15"/>
        <v>2017-01-01</v>
      </c>
      <c r="F368" t="s">
        <v>68</v>
      </c>
      <c r="I368" t="s">
        <v>329</v>
      </c>
      <c r="J368">
        <v>3</v>
      </c>
      <c r="L368" s="49" t="s">
        <v>440</v>
      </c>
      <c r="M368" s="86">
        <f>IF(ISBLANK('test set refactored'!S368),"",'test set refactored'!S368)</f>
        <v>115000000</v>
      </c>
      <c r="O368" s="21" t="s">
        <v>326</v>
      </c>
      <c r="P368" t="s">
        <v>439</v>
      </c>
      <c r="Q368" s="71">
        <f>M368</f>
        <v>115000000</v>
      </c>
      <c r="R368" s="7" t="s">
        <v>39</v>
      </c>
      <c r="S368" t="s">
        <v>321</v>
      </c>
      <c r="T368" t="s">
        <v>441</v>
      </c>
      <c r="U368" s="7" t="s">
        <v>792</v>
      </c>
      <c r="V368" t="s">
        <v>320</v>
      </c>
      <c r="W368" t="s">
        <v>320</v>
      </c>
      <c r="X368" t="s">
        <v>275</v>
      </c>
    </row>
    <row r="369" spans="1:24" ht="15" x14ac:dyDescent="0.2">
      <c r="A369" s="18" t="s">
        <v>328</v>
      </c>
      <c r="B369" s="18" t="s">
        <v>327</v>
      </c>
      <c r="C369" s="18" t="s">
        <v>304</v>
      </c>
      <c r="D369" s="7" t="s">
        <v>825</v>
      </c>
      <c r="E369" s="5" t="str">
        <f t="shared" si="15"/>
        <v>2017-01-01</v>
      </c>
      <c r="F369" t="s">
        <v>68</v>
      </c>
      <c r="I369" t="s">
        <v>329</v>
      </c>
      <c r="J369">
        <v>3</v>
      </c>
      <c r="L369" t="s">
        <v>395</v>
      </c>
      <c r="M369" s="86">
        <f>IF(ISBLANK('test set refactored'!S369),"",'test set refactored'!S369)</f>
        <v>9634</v>
      </c>
      <c r="O369" s="21" t="s">
        <v>397</v>
      </c>
      <c r="P369" t="s">
        <v>224</v>
      </c>
      <c r="Q369" s="69">
        <f>M369/1000</f>
        <v>9.6340000000000003</v>
      </c>
      <c r="R369" t="s">
        <v>782</v>
      </c>
      <c r="S369" t="s">
        <v>321</v>
      </c>
      <c r="T369" t="s">
        <v>391</v>
      </c>
      <c r="U369" s="7" t="s">
        <v>733</v>
      </c>
      <c r="V369" t="s">
        <v>320</v>
      </c>
      <c r="W369" t="s">
        <v>320</v>
      </c>
      <c r="X369" t="s">
        <v>275</v>
      </c>
    </row>
    <row r="370" spans="1:24" ht="15" x14ac:dyDescent="0.2">
      <c r="A370" s="18" t="s">
        <v>328</v>
      </c>
      <c r="B370" s="18" t="s">
        <v>327</v>
      </c>
      <c r="C370" s="18" t="s">
        <v>304</v>
      </c>
      <c r="D370" s="7" t="s">
        <v>825</v>
      </c>
      <c r="E370" s="5" t="str">
        <f t="shared" si="15"/>
        <v>2017-01-01</v>
      </c>
      <c r="F370" t="s">
        <v>68</v>
      </c>
      <c r="I370" t="s">
        <v>329</v>
      </c>
      <c r="J370">
        <v>3</v>
      </c>
      <c r="L370" t="s">
        <v>754</v>
      </c>
      <c r="M370" s="90" t="str">
        <f>IF(ISBLANK('test set refactored'!S370),"",'test set refactored'!S370)</f>
        <v/>
      </c>
      <c r="O370" s="21"/>
      <c r="P370" t="s">
        <v>473</v>
      </c>
      <c r="Q370" s="61"/>
      <c r="R370" s="21"/>
      <c r="S370" t="s">
        <v>321</v>
      </c>
      <c r="T370" t="s">
        <v>474</v>
      </c>
      <c r="U370" s="7" t="s">
        <v>733</v>
      </c>
      <c r="V370" t="s">
        <v>320</v>
      </c>
      <c r="W370" t="s">
        <v>320</v>
      </c>
      <c r="X370" t="s">
        <v>275</v>
      </c>
    </row>
    <row r="371" spans="1:24" ht="15" x14ac:dyDescent="0.2">
      <c r="A371" s="18" t="s">
        <v>328</v>
      </c>
      <c r="B371" s="18" t="s">
        <v>327</v>
      </c>
      <c r="C371" s="18" t="s">
        <v>304</v>
      </c>
      <c r="D371" s="7" t="s">
        <v>825</v>
      </c>
      <c r="E371" s="5" t="str">
        <f t="shared" si="15"/>
        <v>2017-01-01</v>
      </c>
      <c r="F371" t="s">
        <v>68</v>
      </c>
      <c r="I371" t="s">
        <v>329</v>
      </c>
      <c r="J371">
        <v>3</v>
      </c>
      <c r="L371" t="s">
        <v>402</v>
      </c>
      <c r="M371" s="86">
        <f>IF(ISBLANK('test set refactored'!S371),"",'test set refactored'!S371)</f>
        <v>63761486</v>
      </c>
      <c r="O371" s="21" t="s">
        <v>397</v>
      </c>
      <c r="P371" t="s">
        <v>219</v>
      </c>
      <c r="Q371" s="69">
        <f>M371/1000</f>
        <v>63761.485999999997</v>
      </c>
      <c r="R371" t="s">
        <v>782</v>
      </c>
      <c r="S371" t="s">
        <v>321</v>
      </c>
      <c r="T371" t="s">
        <v>399</v>
      </c>
      <c r="U371" s="7" t="s">
        <v>733</v>
      </c>
      <c r="V371" t="s">
        <v>320</v>
      </c>
      <c r="W371" t="s">
        <v>320</v>
      </c>
      <c r="X371" t="s">
        <v>275</v>
      </c>
    </row>
    <row r="372" spans="1:24" ht="15" x14ac:dyDescent="0.2">
      <c r="A372" s="18" t="s">
        <v>328</v>
      </c>
      <c r="B372" s="18" t="s">
        <v>327</v>
      </c>
      <c r="C372" s="18" t="s">
        <v>304</v>
      </c>
      <c r="D372" s="7" t="s">
        <v>825</v>
      </c>
      <c r="E372" s="5" t="str">
        <f t="shared" si="15"/>
        <v>2017-01-01</v>
      </c>
      <c r="F372" t="s">
        <v>68</v>
      </c>
      <c r="I372" t="s">
        <v>329</v>
      </c>
      <c r="J372">
        <v>3</v>
      </c>
      <c r="L372" t="s">
        <v>753</v>
      </c>
      <c r="M372" s="90" t="str">
        <f>IF(ISBLANK('test set refactored'!S372),"",'test set refactored'!S372)</f>
        <v/>
      </c>
      <c r="O372" s="21"/>
      <c r="P372" t="s">
        <v>471</v>
      </c>
      <c r="Q372" s="61"/>
      <c r="R372" s="21"/>
      <c r="S372" t="s">
        <v>321</v>
      </c>
      <c r="T372" t="s">
        <v>472</v>
      </c>
      <c r="U372" s="7" t="s">
        <v>733</v>
      </c>
      <c r="V372" t="s">
        <v>320</v>
      </c>
      <c r="W372" t="s">
        <v>320</v>
      </c>
      <c r="X372" t="s">
        <v>275</v>
      </c>
    </row>
    <row r="373" spans="1:24" ht="15" x14ac:dyDescent="0.2">
      <c r="A373" s="18" t="s">
        <v>328</v>
      </c>
      <c r="B373" s="18" t="s">
        <v>327</v>
      </c>
      <c r="C373" s="18" t="s">
        <v>304</v>
      </c>
      <c r="D373" s="7" t="s">
        <v>825</v>
      </c>
      <c r="E373" s="5" t="str">
        <f t="shared" si="15"/>
        <v>2017-01-01</v>
      </c>
      <c r="F373" t="s">
        <v>68</v>
      </c>
      <c r="I373" t="s">
        <v>329</v>
      </c>
      <c r="J373">
        <v>3</v>
      </c>
      <c r="L373" t="s">
        <v>757</v>
      </c>
      <c r="M373" s="86">
        <f>IF(ISBLANK('test set refactored'!S373),"",'test set refactored'!S373)</f>
        <v>0</v>
      </c>
      <c r="O373" s="21" t="s">
        <v>577</v>
      </c>
      <c r="P373" t="s">
        <v>555</v>
      </c>
      <c r="Q373" s="27">
        <f>M373</f>
        <v>0</v>
      </c>
      <c r="R373" t="str">
        <f>O373</f>
        <v>number</v>
      </c>
      <c r="S373" t="s">
        <v>321</v>
      </c>
      <c r="T373" t="s">
        <v>556</v>
      </c>
      <c r="U373" s="7" t="s">
        <v>748</v>
      </c>
      <c r="V373" t="s">
        <v>320</v>
      </c>
      <c r="W373" t="s">
        <v>320</v>
      </c>
      <c r="X373" t="s">
        <v>275</v>
      </c>
    </row>
    <row r="374" spans="1:24" ht="15" x14ac:dyDescent="0.2">
      <c r="A374" s="18" t="s">
        <v>328</v>
      </c>
      <c r="B374" s="18" t="s">
        <v>327</v>
      </c>
      <c r="C374" s="18" t="s">
        <v>304</v>
      </c>
      <c r="D374" s="7" t="s">
        <v>825</v>
      </c>
      <c r="E374" s="5" t="str">
        <f t="shared" si="15"/>
        <v>2017-01-01</v>
      </c>
      <c r="F374" t="s">
        <v>68</v>
      </c>
      <c r="I374" t="s">
        <v>329</v>
      </c>
      <c r="J374">
        <v>3</v>
      </c>
      <c r="L374" t="s">
        <v>758</v>
      </c>
      <c r="M374" s="91" t="str">
        <f>IF(ISBLANK('test set refactored'!S374),"",'test set refactored'!S374)</f>
        <v/>
      </c>
      <c r="O374" s="21" t="s">
        <v>539</v>
      </c>
      <c r="P374" t="s">
        <v>557</v>
      </c>
      <c r="Q374" s="61"/>
      <c r="R374" s="21"/>
      <c r="S374" t="s">
        <v>321</v>
      </c>
      <c r="T374" t="s">
        <v>558</v>
      </c>
      <c r="U374" s="7" t="s">
        <v>742</v>
      </c>
      <c r="V374" t="s">
        <v>320</v>
      </c>
      <c r="W374" t="s">
        <v>320</v>
      </c>
      <c r="X374" t="s">
        <v>275</v>
      </c>
    </row>
    <row r="375" spans="1:24" ht="15" x14ac:dyDescent="0.2">
      <c r="A375" s="18" t="s">
        <v>280</v>
      </c>
      <c r="B375" s="18" t="s">
        <v>279</v>
      </c>
      <c r="C375" s="18" t="s">
        <v>266</v>
      </c>
      <c r="D375" s="7" t="s">
        <v>826</v>
      </c>
      <c r="E375" s="5" t="str">
        <f t="shared" si="15"/>
        <v>2017-01-01</v>
      </c>
      <c r="F375" t="s">
        <v>68</v>
      </c>
      <c r="I375" t="s">
        <v>282</v>
      </c>
      <c r="J375">
        <v>103</v>
      </c>
      <c r="L375" t="s">
        <v>307</v>
      </c>
      <c r="M375" s="86">
        <f>IF(ISBLANK('test set refactored'!S375),"",'test set refactored'!S375)</f>
        <v>12.4</v>
      </c>
      <c r="O375" s="21" t="s">
        <v>313</v>
      </c>
      <c r="P375" t="s">
        <v>29</v>
      </c>
      <c r="Q375" s="72">
        <f>M375*1000000</f>
        <v>12400000</v>
      </c>
      <c r="R375" s="7" t="s">
        <v>39</v>
      </c>
      <c r="S375" t="s">
        <v>276</v>
      </c>
      <c r="T375" t="s">
        <v>331</v>
      </c>
      <c r="U375" s="7" t="s">
        <v>786</v>
      </c>
      <c r="V375" t="s">
        <v>322</v>
      </c>
      <c r="W375" t="s">
        <v>323</v>
      </c>
      <c r="X375" t="s">
        <v>275</v>
      </c>
    </row>
    <row r="376" spans="1:24" ht="15" x14ac:dyDescent="0.2">
      <c r="A376" s="18" t="s">
        <v>280</v>
      </c>
      <c r="B376" s="18" t="s">
        <v>279</v>
      </c>
      <c r="C376" s="18" t="s">
        <v>266</v>
      </c>
      <c r="D376" s="7" t="s">
        <v>826</v>
      </c>
      <c r="E376" s="5" t="str">
        <f t="shared" si="15"/>
        <v>2017-01-01</v>
      </c>
      <c r="F376" t="s">
        <v>68</v>
      </c>
      <c r="I376" t="s">
        <v>282</v>
      </c>
      <c r="J376">
        <v>109</v>
      </c>
      <c r="L376" t="s">
        <v>736</v>
      </c>
      <c r="M376" s="86">
        <f>IF(ISBLANK('test set refactored'!S376),"",'test set refactored'!S376)</f>
        <v>86.8</v>
      </c>
      <c r="O376" s="21" t="s">
        <v>349</v>
      </c>
      <c r="P376" t="s">
        <v>152</v>
      </c>
      <c r="Q376" s="74">
        <f>M376*1000</f>
        <v>86800</v>
      </c>
      <c r="R376" s="7" t="s">
        <v>784</v>
      </c>
      <c r="S376" t="s">
        <v>276</v>
      </c>
      <c r="T376" t="s">
        <v>348</v>
      </c>
      <c r="U376" s="7" t="s">
        <v>788</v>
      </c>
      <c r="V376" t="s">
        <v>320</v>
      </c>
      <c r="W376" t="s">
        <v>320</v>
      </c>
      <c r="X376" t="s">
        <v>275</v>
      </c>
    </row>
    <row r="377" spans="1:24" ht="15" x14ac:dyDescent="0.2">
      <c r="A377" s="18" t="s">
        <v>280</v>
      </c>
      <c r="B377" s="18" t="s">
        <v>279</v>
      </c>
      <c r="C377" s="18" t="s">
        <v>266</v>
      </c>
      <c r="D377" s="7" t="s">
        <v>826</v>
      </c>
      <c r="E377" s="5" t="str">
        <f t="shared" si="15"/>
        <v>2017-01-01</v>
      </c>
      <c r="F377" t="s">
        <v>68</v>
      </c>
      <c r="I377" t="s">
        <v>282</v>
      </c>
      <c r="J377">
        <v>108</v>
      </c>
      <c r="L377" t="s">
        <v>738</v>
      </c>
      <c r="M377" s="86">
        <f>IF(ISBLANK('test set refactored'!S377),"",'test set refactored'!S377)</f>
        <v>10.4</v>
      </c>
      <c r="O377" s="21" t="s">
        <v>349</v>
      </c>
      <c r="P377" t="s">
        <v>774</v>
      </c>
      <c r="Q377" s="74">
        <f>M377*1000</f>
        <v>10400</v>
      </c>
      <c r="R377" s="7" t="s">
        <v>784</v>
      </c>
      <c r="S377" t="s">
        <v>276</v>
      </c>
      <c r="T377" t="s">
        <v>356</v>
      </c>
      <c r="U377" s="7" t="s">
        <v>788</v>
      </c>
      <c r="V377" t="s">
        <v>320</v>
      </c>
      <c r="W377" t="s">
        <v>320</v>
      </c>
      <c r="X377" t="s">
        <v>275</v>
      </c>
    </row>
    <row r="378" spans="1:24" ht="15" x14ac:dyDescent="0.2">
      <c r="A378" s="18" t="s">
        <v>280</v>
      </c>
      <c r="B378" s="18" t="s">
        <v>279</v>
      </c>
      <c r="C378" s="18" t="s">
        <v>266</v>
      </c>
      <c r="D378" s="7" t="s">
        <v>826</v>
      </c>
      <c r="E378" s="5" t="str">
        <f t="shared" si="15"/>
        <v>2017-01-01</v>
      </c>
      <c r="F378" t="s">
        <v>68</v>
      </c>
      <c r="I378" t="s">
        <v>282</v>
      </c>
      <c r="J378">
        <v>109</v>
      </c>
      <c r="L378" t="s">
        <v>740</v>
      </c>
      <c r="M378" s="86">
        <f>IF(ISBLANK('test set refactored'!S378),"",'test set refactored'!S378)</f>
        <v>291.8</v>
      </c>
      <c r="O378" s="21" t="s">
        <v>349</v>
      </c>
      <c r="P378" t="s">
        <v>145</v>
      </c>
      <c r="Q378" s="74">
        <f>M378*1000</f>
        <v>291800</v>
      </c>
      <c r="R378" s="7" t="s">
        <v>784</v>
      </c>
      <c r="S378" t="s">
        <v>276</v>
      </c>
      <c r="T378" t="s">
        <v>365</v>
      </c>
      <c r="U378" s="7" t="s">
        <v>788</v>
      </c>
      <c r="V378" t="s">
        <v>320</v>
      </c>
      <c r="W378" t="s">
        <v>320</v>
      </c>
      <c r="X378" t="s">
        <v>275</v>
      </c>
    </row>
    <row r="379" spans="1:24" x14ac:dyDescent="0.15">
      <c r="A379" t="s">
        <v>316</v>
      </c>
      <c r="B379" t="s">
        <v>315</v>
      </c>
      <c r="C379" t="s">
        <v>304</v>
      </c>
      <c r="D379" t="s">
        <v>82</v>
      </c>
      <c r="E379" s="5" t="str">
        <f t="shared" si="15"/>
        <v>2018-01-01</v>
      </c>
      <c r="F379" t="s">
        <v>36</v>
      </c>
      <c r="I379" t="s">
        <v>317</v>
      </c>
      <c r="L379" s="19" t="s">
        <v>545</v>
      </c>
      <c r="M379" s="87">
        <f>IF(ISBLANK('test set refactored'!S379),"",'test set refactored'!S379)</f>
        <v>256.60000000000002</v>
      </c>
      <c r="O379" s="19" t="s">
        <v>546</v>
      </c>
      <c r="P379" t="s">
        <v>497</v>
      </c>
      <c r="Q379" s="63">
        <f t="shared" ref="Q379:Q386" si="19">M379</f>
        <v>256.60000000000002</v>
      </c>
      <c r="R379" s="19" t="str">
        <f>O379</f>
        <v>Minutes</v>
      </c>
      <c r="S379" t="s">
        <v>321</v>
      </c>
      <c r="T379" t="s">
        <v>547</v>
      </c>
      <c r="U379" s="7" t="s">
        <v>749</v>
      </c>
      <c r="V379" t="s">
        <v>320</v>
      </c>
      <c r="W379" t="s">
        <v>320</v>
      </c>
      <c r="X379" t="s">
        <v>275</v>
      </c>
    </row>
    <row r="380" spans="1:24" x14ac:dyDescent="0.15">
      <c r="A380" t="s">
        <v>316</v>
      </c>
      <c r="B380" t="s">
        <v>315</v>
      </c>
      <c r="C380" t="s">
        <v>304</v>
      </c>
      <c r="D380" t="s">
        <v>82</v>
      </c>
      <c r="E380" s="5" t="str">
        <f t="shared" si="15"/>
        <v>2018-01-01</v>
      </c>
      <c r="F380" t="s">
        <v>36</v>
      </c>
      <c r="I380" t="s">
        <v>317</v>
      </c>
      <c r="L380" s="19" t="s">
        <v>548</v>
      </c>
      <c r="M380" s="87">
        <f>IF(ISBLANK('test set refactored'!S380),"",'test set refactored'!S380)</f>
        <v>1.5309999999999999</v>
      </c>
      <c r="O380" s="19" t="s">
        <v>546</v>
      </c>
      <c r="P380" t="s">
        <v>503</v>
      </c>
      <c r="Q380" s="63">
        <f t="shared" si="19"/>
        <v>1.5309999999999999</v>
      </c>
      <c r="R380" s="19" t="str">
        <f>O380</f>
        <v>Minutes</v>
      </c>
      <c r="S380" t="s">
        <v>321</v>
      </c>
      <c r="T380" t="s">
        <v>549</v>
      </c>
      <c r="U380" s="7" t="s">
        <v>749</v>
      </c>
      <c r="V380" t="s">
        <v>320</v>
      </c>
      <c r="W380" t="s">
        <v>320</v>
      </c>
      <c r="X380" t="s">
        <v>275</v>
      </c>
    </row>
    <row r="381" spans="1:24" x14ac:dyDescent="0.15">
      <c r="A381" t="s">
        <v>316</v>
      </c>
      <c r="B381" t="s">
        <v>315</v>
      </c>
      <c r="C381" t="s">
        <v>304</v>
      </c>
      <c r="D381" t="s">
        <v>82</v>
      </c>
      <c r="E381" s="5" t="str">
        <f t="shared" si="15"/>
        <v>2018-01-01</v>
      </c>
      <c r="F381" t="s">
        <v>36</v>
      </c>
      <c r="I381" t="s">
        <v>317</v>
      </c>
      <c r="L381" s="19" t="s">
        <v>550</v>
      </c>
      <c r="M381" s="87">
        <f>IF(ISBLANK('test set refactored'!S381),"",'test set refactored'!S381)</f>
        <v>167.7</v>
      </c>
      <c r="O381" s="19" t="s">
        <v>546</v>
      </c>
      <c r="P381" t="s">
        <v>507</v>
      </c>
      <c r="Q381" s="63">
        <f t="shared" si="19"/>
        <v>167.7</v>
      </c>
      <c r="R381" s="19" t="str">
        <f>O381</f>
        <v>Minutes</v>
      </c>
      <c r="S381" t="s">
        <v>321</v>
      </c>
      <c r="T381" t="s">
        <v>551</v>
      </c>
      <c r="U381" s="7" t="s">
        <v>749</v>
      </c>
      <c r="V381" t="s">
        <v>320</v>
      </c>
      <c r="W381" t="s">
        <v>320</v>
      </c>
      <c r="X381" t="s">
        <v>275</v>
      </c>
    </row>
    <row r="382" spans="1:24" x14ac:dyDescent="0.15">
      <c r="A382" t="s">
        <v>316</v>
      </c>
      <c r="B382" t="s">
        <v>315</v>
      </c>
      <c r="C382" t="s">
        <v>304</v>
      </c>
      <c r="D382" t="s">
        <v>82</v>
      </c>
      <c r="E382" s="5" t="str">
        <f t="shared" si="15"/>
        <v>2018-01-01</v>
      </c>
      <c r="F382" t="s">
        <v>36</v>
      </c>
      <c r="I382" t="s">
        <v>317</v>
      </c>
      <c r="L382" s="19" t="s">
        <v>802</v>
      </c>
      <c r="M382" s="86">
        <f>IF(ISBLANK('test set refactored'!S382),"",'test set refactored'!S382)</f>
        <v>75361246</v>
      </c>
      <c r="O382" t="s">
        <v>341</v>
      </c>
      <c r="P382" t="s">
        <v>29</v>
      </c>
      <c r="Q382" s="71">
        <f t="shared" si="19"/>
        <v>75361246</v>
      </c>
      <c r="R382" s="34" t="s">
        <v>39</v>
      </c>
      <c r="S382" t="s">
        <v>321</v>
      </c>
      <c r="T382" s="5" t="s">
        <v>309</v>
      </c>
      <c r="U382" s="7" t="s">
        <v>786</v>
      </c>
      <c r="V382" t="s">
        <v>322</v>
      </c>
      <c r="W382" t="s">
        <v>323</v>
      </c>
      <c r="X382" t="s">
        <v>275</v>
      </c>
    </row>
    <row r="383" spans="1:24" x14ac:dyDescent="0.15">
      <c r="A383" t="s">
        <v>316</v>
      </c>
      <c r="B383" t="s">
        <v>315</v>
      </c>
      <c r="C383" t="s">
        <v>304</v>
      </c>
      <c r="D383" t="s">
        <v>82</v>
      </c>
      <c r="E383" s="5" t="str">
        <f t="shared" si="15"/>
        <v>2018-01-01</v>
      </c>
      <c r="F383" t="s">
        <v>36</v>
      </c>
      <c r="I383" t="s">
        <v>317</v>
      </c>
      <c r="L383" s="19" t="s">
        <v>793</v>
      </c>
      <c r="M383" s="86">
        <f>IF(ISBLANK('test set refactored'!S383),"",'test set refactored'!S383)</f>
        <v>5.6230000000000004E-3</v>
      </c>
      <c r="O383" t="s">
        <v>820</v>
      </c>
      <c r="P383" t="s">
        <v>403</v>
      </c>
      <c r="Q383" s="27">
        <f t="shared" si="19"/>
        <v>5.6230000000000004E-3</v>
      </c>
      <c r="R383" t="str">
        <f>O383</f>
        <v>mtCO2e/USD</v>
      </c>
      <c r="S383" t="s">
        <v>321</v>
      </c>
      <c r="T383" t="s">
        <v>342</v>
      </c>
      <c r="U383" s="7" t="s">
        <v>789</v>
      </c>
      <c r="V383" t="s">
        <v>561</v>
      </c>
      <c r="W383" t="s">
        <v>562</v>
      </c>
      <c r="X383" t="s">
        <v>275</v>
      </c>
    </row>
    <row r="384" spans="1:24" x14ac:dyDescent="0.15">
      <c r="A384" t="s">
        <v>316</v>
      </c>
      <c r="B384" t="s">
        <v>315</v>
      </c>
      <c r="C384" t="s">
        <v>304</v>
      </c>
      <c r="D384" t="s">
        <v>82</v>
      </c>
      <c r="E384" s="5" t="str">
        <f t="shared" si="15"/>
        <v>2018-01-01</v>
      </c>
      <c r="F384" t="s">
        <v>36</v>
      </c>
      <c r="I384" t="s">
        <v>317</v>
      </c>
      <c r="L384" s="19" t="s">
        <v>794</v>
      </c>
      <c r="M384" s="86">
        <f>IF(ISBLANK('test set refactored'!S384),"",'test set refactored'!S384)</f>
        <v>0.82930000000000004</v>
      </c>
      <c r="O384" t="s">
        <v>512</v>
      </c>
      <c r="P384" t="s">
        <v>511</v>
      </c>
      <c r="Q384" s="27">
        <f t="shared" si="19"/>
        <v>0.82930000000000004</v>
      </c>
      <c r="R384" t="str">
        <f>O384</f>
        <v>mtCO2e/MWh generated</v>
      </c>
      <c r="S384" t="s">
        <v>321</v>
      </c>
      <c r="T384" t="s">
        <v>342</v>
      </c>
      <c r="U384" s="7" t="s">
        <v>789</v>
      </c>
      <c r="V384" t="s">
        <v>561</v>
      </c>
      <c r="W384" t="s">
        <v>564</v>
      </c>
      <c r="X384" t="s">
        <v>275</v>
      </c>
    </row>
    <row r="385" spans="1:24" x14ac:dyDescent="0.15">
      <c r="A385" t="s">
        <v>316</v>
      </c>
      <c r="B385" t="s">
        <v>315</v>
      </c>
      <c r="C385" t="s">
        <v>304</v>
      </c>
      <c r="D385" t="s">
        <v>82</v>
      </c>
      <c r="E385" s="5" t="str">
        <f t="shared" si="15"/>
        <v>2018-01-01</v>
      </c>
      <c r="F385" t="s">
        <v>36</v>
      </c>
      <c r="I385" t="s">
        <v>317</v>
      </c>
      <c r="L385" s="19" t="s">
        <v>343</v>
      </c>
      <c r="M385" s="86">
        <f>IF(ISBLANK('test set refactored'!S385),"",'test set refactored'!S385)</f>
        <v>45282</v>
      </c>
      <c r="O385" t="s">
        <v>789</v>
      </c>
      <c r="P385" t="s">
        <v>152</v>
      </c>
      <c r="Q385" s="74">
        <f t="shared" si="19"/>
        <v>45282</v>
      </c>
      <c r="R385" s="7" t="s">
        <v>784</v>
      </c>
      <c r="S385" t="s">
        <v>321</v>
      </c>
      <c r="T385" t="s">
        <v>342</v>
      </c>
      <c r="U385" s="7" t="s">
        <v>789</v>
      </c>
      <c r="V385" t="s">
        <v>320</v>
      </c>
      <c r="W385" t="s">
        <v>320</v>
      </c>
      <c r="X385" t="s">
        <v>275</v>
      </c>
    </row>
    <row r="386" spans="1:24" x14ac:dyDescent="0.15">
      <c r="A386" t="s">
        <v>316</v>
      </c>
      <c r="B386" t="s">
        <v>315</v>
      </c>
      <c r="C386" t="s">
        <v>304</v>
      </c>
      <c r="D386" t="s">
        <v>82</v>
      </c>
      <c r="E386" s="5" t="str">
        <f t="shared" ref="E386:E449" si="20">_xlfn.CONCAT(SUBSTITUTE(F386,"FY","20"),"-01-01")</f>
        <v>2018-01-01</v>
      </c>
      <c r="F386" t="s">
        <v>36</v>
      </c>
      <c r="I386" t="s">
        <v>317</v>
      </c>
      <c r="L386" s="19" t="s">
        <v>362</v>
      </c>
      <c r="M386" s="86">
        <f>IF(ISBLANK('test set refactored'!S386),"",'test set refactored'!S386)</f>
        <v>62274</v>
      </c>
      <c r="O386" t="s">
        <v>789</v>
      </c>
      <c r="P386" t="s">
        <v>145</v>
      </c>
      <c r="Q386" s="74">
        <f t="shared" si="19"/>
        <v>62274</v>
      </c>
      <c r="R386" s="7" t="s">
        <v>784</v>
      </c>
      <c r="S386" t="s">
        <v>321</v>
      </c>
      <c r="T386" t="s">
        <v>361</v>
      </c>
      <c r="U386" s="7" t="s">
        <v>789</v>
      </c>
      <c r="V386" t="s">
        <v>320</v>
      </c>
      <c r="W386" t="s">
        <v>320</v>
      </c>
      <c r="X386" t="s">
        <v>275</v>
      </c>
    </row>
    <row r="387" spans="1:24" x14ac:dyDescent="0.15">
      <c r="A387" t="s">
        <v>316</v>
      </c>
      <c r="B387" t="s">
        <v>315</v>
      </c>
      <c r="C387" t="s">
        <v>304</v>
      </c>
      <c r="D387" t="s">
        <v>82</v>
      </c>
      <c r="E387" s="5" t="str">
        <f t="shared" si="20"/>
        <v>2018-01-01</v>
      </c>
      <c r="F387" t="s">
        <v>36</v>
      </c>
      <c r="I387" t="s">
        <v>515</v>
      </c>
      <c r="J387">
        <v>4</v>
      </c>
      <c r="L387" t="s">
        <v>755</v>
      </c>
      <c r="M387" s="86">
        <f>IF(ISBLANK('test set refactored'!S387),"",'test set refactored'!S387)</f>
        <v>314229</v>
      </c>
      <c r="O387" s="19" t="s">
        <v>514</v>
      </c>
      <c r="P387" t="s">
        <v>450</v>
      </c>
      <c r="Q387" s="63"/>
      <c r="R387" s="19"/>
      <c r="S387" t="s">
        <v>321</v>
      </c>
      <c r="T387" t="s">
        <v>452</v>
      </c>
      <c r="U387" s="7" t="s">
        <v>789</v>
      </c>
      <c r="V387" t="s">
        <v>320</v>
      </c>
      <c r="W387" t="s">
        <v>320</v>
      </c>
      <c r="X387" t="s">
        <v>275</v>
      </c>
    </row>
    <row r="388" spans="1:24" x14ac:dyDescent="0.15">
      <c r="A388" t="s">
        <v>316</v>
      </c>
      <c r="B388" t="s">
        <v>315</v>
      </c>
      <c r="C388" t="s">
        <v>304</v>
      </c>
      <c r="D388" t="s">
        <v>82</v>
      </c>
      <c r="E388" s="5" t="str">
        <f t="shared" si="20"/>
        <v>2018-01-01</v>
      </c>
      <c r="F388" t="s">
        <v>36</v>
      </c>
      <c r="I388" t="s">
        <v>317</v>
      </c>
      <c r="L388" s="19" t="s">
        <v>513</v>
      </c>
      <c r="M388" s="86">
        <f>IF(ISBLANK('test set refactored'!S388),"",'test set refactored'!S388)</f>
        <v>179.2</v>
      </c>
      <c r="O388" t="s">
        <v>455</v>
      </c>
      <c r="P388" t="s">
        <v>453</v>
      </c>
      <c r="Q388" s="27">
        <f t="shared" ref="Q388:Q394" si="21">M388</f>
        <v>179.2</v>
      </c>
      <c r="R388" t="str">
        <f>O388</f>
        <v>kg</v>
      </c>
      <c r="S388" t="s">
        <v>321</v>
      </c>
      <c r="T388" t="s">
        <v>456</v>
      </c>
      <c r="U388" s="7" t="s">
        <v>789</v>
      </c>
      <c r="V388" t="s">
        <v>320</v>
      </c>
      <c r="W388" t="s">
        <v>320</v>
      </c>
      <c r="X388" t="s">
        <v>275</v>
      </c>
    </row>
    <row r="389" spans="1:24" x14ac:dyDescent="0.15">
      <c r="A389" t="s">
        <v>316</v>
      </c>
      <c r="B389" t="s">
        <v>315</v>
      </c>
      <c r="C389" t="s">
        <v>304</v>
      </c>
      <c r="D389" t="s">
        <v>82</v>
      </c>
      <c r="E389" s="5" t="str">
        <f t="shared" si="20"/>
        <v>2018-01-01</v>
      </c>
      <c r="F389" t="s">
        <v>36</v>
      </c>
      <c r="I389" t="s">
        <v>317</v>
      </c>
      <c r="L389" s="19" t="s">
        <v>371</v>
      </c>
      <c r="M389" s="86">
        <f>IF(ISBLANK('test set refactored'!S389),"",'test set refactored'!S389)</f>
        <v>163408</v>
      </c>
      <c r="O389" t="s">
        <v>39</v>
      </c>
      <c r="P389" t="s">
        <v>90</v>
      </c>
      <c r="Q389" s="71">
        <f t="shared" si="21"/>
        <v>163408</v>
      </c>
      <c r="R389" s="7" t="s">
        <v>39</v>
      </c>
      <c r="S389" t="s">
        <v>321</v>
      </c>
      <c r="V389" t="s">
        <v>320</v>
      </c>
      <c r="W389" t="s">
        <v>320</v>
      </c>
      <c r="X389" t="s">
        <v>275</v>
      </c>
    </row>
    <row r="390" spans="1:24" x14ac:dyDescent="0.15">
      <c r="A390" t="s">
        <v>316</v>
      </c>
      <c r="B390" t="s">
        <v>315</v>
      </c>
      <c r="C390" t="s">
        <v>304</v>
      </c>
      <c r="D390" t="s">
        <v>82</v>
      </c>
      <c r="E390" s="5" t="str">
        <f t="shared" si="20"/>
        <v>2018-01-01</v>
      </c>
      <c r="F390" t="s">
        <v>36</v>
      </c>
      <c r="I390" t="s">
        <v>317</v>
      </c>
      <c r="L390" s="19" t="s">
        <v>376</v>
      </c>
      <c r="M390" s="86">
        <f>IF(ISBLANK('test set refactored'!S390),"",'test set refactored'!S390)</f>
        <v>74661649</v>
      </c>
      <c r="O390" s="26" t="s">
        <v>39</v>
      </c>
      <c r="P390" t="s">
        <v>70</v>
      </c>
      <c r="Q390" s="71">
        <f t="shared" si="21"/>
        <v>74661649</v>
      </c>
      <c r="R390" s="7" t="s">
        <v>39</v>
      </c>
      <c r="S390" t="s">
        <v>321</v>
      </c>
      <c r="V390" t="s">
        <v>320</v>
      </c>
      <c r="W390" t="s">
        <v>320</v>
      </c>
      <c r="X390" t="s">
        <v>275</v>
      </c>
    </row>
    <row r="391" spans="1:24" x14ac:dyDescent="0.15">
      <c r="A391" t="s">
        <v>316</v>
      </c>
      <c r="B391" t="s">
        <v>315</v>
      </c>
      <c r="C391" t="s">
        <v>304</v>
      </c>
      <c r="D391" t="s">
        <v>82</v>
      </c>
      <c r="E391" s="5" t="str">
        <f t="shared" si="20"/>
        <v>2018-01-01</v>
      </c>
      <c r="F391" t="s">
        <v>36</v>
      </c>
      <c r="I391" t="s">
        <v>317</v>
      </c>
      <c r="L391" s="19" t="s">
        <v>377</v>
      </c>
      <c r="M391" s="86">
        <f>IF(ISBLANK('test set refactored'!S391),"",'test set refactored'!S391)</f>
        <v>225741</v>
      </c>
      <c r="O391" t="s">
        <v>39</v>
      </c>
      <c r="P391" t="s">
        <v>74</v>
      </c>
      <c r="Q391" s="71">
        <f t="shared" si="21"/>
        <v>225741</v>
      </c>
      <c r="R391" s="7" t="s">
        <v>39</v>
      </c>
      <c r="S391" t="s">
        <v>321</v>
      </c>
      <c r="V391" t="s">
        <v>320</v>
      </c>
      <c r="W391" t="s">
        <v>320</v>
      </c>
      <c r="X391" t="s">
        <v>275</v>
      </c>
    </row>
    <row r="392" spans="1:24" x14ac:dyDescent="0.15">
      <c r="A392" t="s">
        <v>316</v>
      </c>
      <c r="B392" t="s">
        <v>315</v>
      </c>
      <c r="C392" t="s">
        <v>304</v>
      </c>
      <c r="D392" t="s">
        <v>82</v>
      </c>
      <c r="E392" s="5" t="str">
        <f t="shared" si="20"/>
        <v>2018-01-01</v>
      </c>
      <c r="F392" t="s">
        <v>36</v>
      </c>
      <c r="I392" t="s">
        <v>317</v>
      </c>
      <c r="L392" s="19" t="s">
        <v>378</v>
      </c>
      <c r="M392" s="86">
        <f>IF(ISBLANK('test set refactored'!S392),"",'test set refactored'!S392)</f>
        <v>310447</v>
      </c>
      <c r="O392" t="s">
        <v>39</v>
      </c>
      <c r="P392" t="s">
        <v>84</v>
      </c>
      <c r="Q392" s="71">
        <f t="shared" si="21"/>
        <v>310447</v>
      </c>
      <c r="R392" s="7" t="s">
        <v>39</v>
      </c>
      <c r="S392" t="s">
        <v>321</v>
      </c>
      <c r="V392" t="s">
        <v>320</v>
      </c>
      <c r="W392" t="s">
        <v>320</v>
      </c>
      <c r="X392" t="s">
        <v>275</v>
      </c>
    </row>
    <row r="393" spans="1:24" x14ac:dyDescent="0.15">
      <c r="A393" t="s">
        <v>316</v>
      </c>
      <c r="B393" t="s">
        <v>315</v>
      </c>
      <c r="C393" t="s">
        <v>304</v>
      </c>
      <c r="D393" t="s">
        <v>82</v>
      </c>
      <c r="E393" s="5" t="str">
        <f t="shared" si="20"/>
        <v>2018-01-01</v>
      </c>
      <c r="F393" t="s">
        <v>36</v>
      </c>
      <c r="I393" t="s">
        <v>317</v>
      </c>
      <c r="L393" s="19" t="s">
        <v>810</v>
      </c>
      <c r="M393" s="86">
        <f>IF(ISBLANK('test set refactored'!S393),"",'test set refactored'!S393)</f>
        <v>15739423</v>
      </c>
      <c r="O393" t="s">
        <v>39</v>
      </c>
      <c r="P393" t="s">
        <v>42</v>
      </c>
      <c r="Q393" s="71">
        <f t="shared" si="21"/>
        <v>15739423</v>
      </c>
      <c r="R393" s="7" t="s">
        <v>39</v>
      </c>
      <c r="S393" t="s">
        <v>321</v>
      </c>
      <c r="V393" t="s">
        <v>381</v>
      </c>
      <c r="W393" t="s">
        <v>382</v>
      </c>
      <c r="X393" t="s">
        <v>275</v>
      </c>
    </row>
    <row r="394" spans="1:24" x14ac:dyDescent="0.15">
      <c r="A394" t="s">
        <v>316</v>
      </c>
      <c r="B394" t="s">
        <v>315</v>
      </c>
      <c r="C394" t="s">
        <v>304</v>
      </c>
      <c r="D394" t="s">
        <v>82</v>
      </c>
      <c r="E394" s="5" t="str">
        <f t="shared" si="20"/>
        <v>2018-01-01</v>
      </c>
      <c r="F394" t="s">
        <v>36</v>
      </c>
      <c r="I394" t="s">
        <v>317</v>
      </c>
      <c r="L394" s="19" t="s">
        <v>811</v>
      </c>
      <c r="M394" s="86">
        <f>IF(ISBLANK('test set refactored'!S394),"",'test set refactored'!S394)</f>
        <v>14479514</v>
      </c>
      <c r="O394" t="s">
        <v>39</v>
      </c>
      <c r="P394" t="s">
        <v>44</v>
      </c>
      <c r="Q394" s="71">
        <f t="shared" si="21"/>
        <v>14479514</v>
      </c>
      <c r="R394" s="7" t="s">
        <v>39</v>
      </c>
      <c r="S394" t="s">
        <v>321</v>
      </c>
      <c r="V394" t="s">
        <v>381</v>
      </c>
      <c r="W394" t="s">
        <v>385</v>
      </c>
      <c r="X394" t="s">
        <v>275</v>
      </c>
    </row>
    <row r="395" spans="1:24" x14ac:dyDescent="0.15">
      <c r="A395" t="s">
        <v>316</v>
      </c>
      <c r="B395" t="s">
        <v>315</v>
      </c>
      <c r="C395" t="s">
        <v>304</v>
      </c>
      <c r="D395" t="s">
        <v>82</v>
      </c>
      <c r="E395" s="5" t="str">
        <f t="shared" si="20"/>
        <v>2018-01-01</v>
      </c>
      <c r="F395" t="s">
        <v>36</v>
      </c>
      <c r="I395" t="s">
        <v>317</v>
      </c>
      <c r="L395" s="19" t="s">
        <v>392</v>
      </c>
      <c r="M395" s="87">
        <f>IF(ISBLANK('test set refactored'!S395),"",'test set refactored'!S395)</f>
        <v>182463954.27900004</v>
      </c>
      <c r="O395" s="19" t="s">
        <v>393</v>
      </c>
      <c r="P395" t="s">
        <v>224</v>
      </c>
      <c r="Q395" s="75">
        <f>M395/1000</f>
        <v>182463.95427900006</v>
      </c>
      <c r="R395" s="19" t="s">
        <v>782</v>
      </c>
      <c r="S395" t="s">
        <v>321</v>
      </c>
      <c r="T395" t="s">
        <v>391</v>
      </c>
      <c r="U395" s="7" t="s">
        <v>733</v>
      </c>
      <c r="V395" t="s">
        <v>320</v>
      </c>
      <c r="W395" t="s">
        <v>320</v>
      </c>
      <c r="X395" t="s">
        <v>275</v>
      </c>
    </row>
    <row r="396" spans="1:24" x14ac:dyDescent="0.15">
      <c r="A396" t="s">
        <v>316</v>
      </c>
      <c r="B396" t="s">
        <v>315</v>
      </c>
      <c r="C396" t="s">
        <v>304</v>
      </c>
      <c r="D396" t="s">
        <v>82</v>
      </c>
      <c r="E396" s="5" t="str">
        <f t="shared" si="20"/>
        <v>2018-01-01</v>
      </c>
      <c r="F396" t="s">
        <v>36</v>
      </c>
      <c r="I396" t="s">
        <v>317</v>
      </c>
      <c r="L396" s="19" t="s">
        <v>400</v>
      </c>
      <c r="M396" s="87">
        <f>IF(ISBLANK('test set refactored'!S396),"",'test set refactored'!S396)</f>
        <v>5765507246.5060005</v>
      </c>
      <c r="O396" s="19" t="s">
        <v>393</v>
      </c>
      <c r="P396" t="s">
        <v>219</v>
      </c>
      <c r="Q396" s="75">
        <f>M396/1000</f>
        <v>5765507.2465060009</v>
      </c>
      <c r="R396" s="19" t="s">
        <v>782</v>
      </c>
      <c r="S396" t="s">
        <v>321</v>
      </c>
      <c r="T396" t="s">
        <v>399</v>
      </c>
      <c r="U396" s="7" t="s">
        <v>733</v>
      </c>
      <c r="V396" t="s">
        <v>320</v>
      </c>
      <c r="W396" t="s">
        <v>320</v>
      </c>
      <c r="X396" t="s">
        <v>275</v>
      </c>
    </row>
    <row r="397" spans="1:24" ht="15" x14ac:dyDescent="0.2">
      <c r="A397" s="18" t="s">
        <v>265</v>
      </c>
      <c r="B397" s="18" t="s">
        <v>264</v>
      </c>
      <c r="C397" s="18" t="s">
        <v>266</v>
      </c>
      <c r="D397" s="18" t="s">
        <v>823</v>
      </c>
      <c r="E397" s="5" t="str">
        <f t="shared" si="20"/>
        <v>2018-01-01</v>
      </c>
      <c r="F397" s="23" t="s">
        <v>36</v>
      </c>
      <c r="I397" t="s">
        <v>274</v>
      </c>
      <c r="J397">
        <v>3</v>
      </c>
      <c r="L397" s="19" t="s">
        <v>271</v>
      </c>
      <c r="M397" s="86">
        <f>IF(ISBLANK('test set refactored'!S397),"",'test set refactored'!S397)</f>
        <v>150</v>
      </c>
      <c r="O397" s="21" t="s">
        <v>272</v>
      </c>
      <c r="P397" t="s">
        <v>105</v>
      </c>
      <c r="Q397" s="61">
        <f>M397*277778</f>
        <v>41666700</v>
      </c>
      <c r="R397" s="21" t="s">
        <v>108</v>
      </c>
      <c r="S397" t="s">
        <v>276</v>
      </c>
      <c r="T397" t="s">
        <v>277</v>
      </c>
      <c r="U397" s="7" t="s">
        <v>732</v>
      </c>
      <c r="V397" t="s">
        <v>320</v>
      </c>
      <c r="W397" t="s">
        <v>320</v>
      </c>
      <c r="X397" t="s">
        <v>275</v>
      </c>
    </row>
    <row r="398" spans="1:24" ht="15" x14ac:dyDescent="0.2">
      <c r="A398" s="18" t="s">
        <v>265</v>
      </c>
      <c r="B398" s="18" t="s">
        <v>264</v>
      </c>
      <c r="C398" s="18" t="s">
        <v>266</v>
      </c>
      <c r="D398" s="18" t="s">
        <v>823</v>
      </c>
      <c r="E398" s="5" t="str">
        <f t="shared" si="20"/>
        <v>2018-01-01</v>
      </c>
      <c r="F398" s="23" t="s">
        <v>36</v>
      </c>
      <c r="I398" t="s">
        <v>274</v>
      </c>
      <c r="J398">
        <v>3</v>
      </c>
      <c r="L398" s="19" t="s">
        <v>592</v>
      </c>
      <c r="M398" s="90">
        <f>IF(ISBLANK('test set refactored'!S398),"",'test set refactored'!S398)</f>
        <v>31</v>
      </c>
      <c r="O398" s="21" t="s">
        <v>272</v>
      </c>
      <c r="P398" t="s">
        <v>591</v>
      </c>
      <c r="Q398" s="61">
        <f>M398*277778</f>
        <v>8611118</v>
      </c>
      <c r="R398" s="21" t="s">
        <v>108</v>
      </c>
      <c r="S398" t="s">
        <v>276</v>
      </c>
      <c r="T398" t="s">
        <v>593</v>
      </c>
      <c r="U398" s="7" t="s">
        <v>732</v>
      </c>
      <c r="V398" t="s">
        <v>320</v>
      </c>
      <c r="W398" t="s">
        <v>320</v>
      </c>
      <c r="X398" t="s">
        <v>275</v>
      </c>
    </row>
    <row r="399" spans="1:24" ht="15" x14ac:dyDescent="0.2">
      <c r="A399" s="18" t="s">
        <v>265</v>
      </c>
      <c r="B399" s="18" t="s">
        <v>264</v>
      </c>
      <c r="C399" s="18" t="s">
        <v>266</v>
      </c>
      <c r="D399" s="18" t="s">
        <v>823</v>
      </c>
      <c r="E399" s="5" t="str">
        <f t="shared" si="20"/>
        <v>2018-01-01</v>
      </c>
      <c r="F399" s="23" t="s">
        <v>36</v>
      </c>
      <c r="I399" t="s">
        <v>274</v>
      </c>
      <c r="J399">
        <v>3</v>
      </c>
      <c r="L399" s="19" t="s">
        <v>595</v>
      </c>
      <c r="M399" s="90">
        <f>IF(ISBLANK('test set refactored'!S399),"",'test set refactored'!S399)</f>
        <v>0.05</v>
      </c>
      <c r="O399" s="21" t="s">
        <v>272</v>
      </c>
      <c r="P399" t="s">
        <v>594</v>
      </c>
      <c r="Q399" s="61">
        <f>M399*277778</f>
        <v>13888.900000000001</v>
      </c>
      <c r="R399" s="21" t="s">
        <v>108</v>
      </c>
      <c r="S399" t="s">
        <v>276</v>
      </c>
      <c r="T399" t="s">
        <v>596</v>
      </c>
      <c r="U399" s="7" t="s">
        <v>732</v>
      </c>
      <c r="V399" t="s">
        <v>320</v>
      </c>
      <c r="W399" t="s">
        <v>320</v>
      </c>
      <c r="X399" t="s">
        <v>275</v>
      </c>
    </row>
    <row r="400" spans="1:24" ht="15" x14ac:dyDescent="0.2">
      <c r="A400" s="18" t="s">
        <v>265</v>
      </c>
      <c r="B400" s="18" t="s">
        <v>264</v>
      </c>
      <c r="C400" s="18" t="s">
        <v>266</v>
      </c>
      <c r="D400" s="18" t="s">
        <v>823</v>
      </c>
      <c r="E400" s="5" t="str">
        <f t="shared" si="20"/>
        <v>2018-01-01</v>
      </c>
      <c r="F400" s="23" t="s">
        <v>36</v>
      </c>
      <c r="I400" t="s">
        <v>274</v>
      </c>
      <c r="J400">
        <v>3</v>
      </c>
      <c r="L400" s="19" t="s">
        <v>330</v>
      </c>
      <c r="M400" s="86">
        <f>IF(ISBLANK('test set refactored'!S400),"",'test set refactored'!S400)</f>
        <v>10.6</v>
      </c>
      <c r="O400" s="21" t="s">
        <v>39</v>
      </c>
      <c r="P400" t="s">
        <v>29</v>
      </c>
      <c r="Q400" s="72">
        <f>M400</f>
        <v>10.6</v>
      </c>
      <c r="R400" s="7" t="s">
        <v>39</v>
      </c>
      <c r="S400" t="s">
        <v>276</v>
      </c>
      <c r="T400" t="s">
        <v>331</v>
      </c>
      <c r="U400" s="7" t="s">
        <v>786</v>
      </c>
      <c r="V400" t="s">
        <v>322</v>
      </c>
      <c r="W400" t="s">
        <v>323</v>
      </c>
      <c r="X400" t="s">
        <v>275</v>
      </c>
    </row>
    <row r="401" spans="1:24" ht="15" x14ac:dyDescent="0.2">
      <c r="A401" s="18" t="s">
        <v>265</v>
      </c>
      <c r="B401" s="18" t="s">
        <v>264</v>
      </c>
      <c r="C401" s="18" t="s">
        <v>266</v>
      </c>
      <c r="D401" s="18" t="s">
        <v>823</v>
      </c>
      <c r="E401" s="5" t="str">
        <f t="shared" si="20"/>
        <v>2018-01-01</v>
      </c>
      <c r="F401" s="23" t="s">
        <v>36</v>
      </c>
      <c r="I401" t="s">
        <v>274</v>
      </c>
      <c r="J401">
        <v>3</v>
      </c>
      <c r="L401" s="19" t="s">
        <v>606</v>
      </c>
      <c r="M401" s="86">
        <f>IF(ISBLANK('test set refactored'!S401),"",'test set refactored'!S401)</f>
        <v>159960</v>
      </c>
      <c r="O401" s="21" t="s">
        <v>603</v>
      </c>
      <c r="P401" t="s">
        <v>605</v>
      </c>
      <c r="Q401" s="69">
        <f>M401</f>
        <v>159960</v>
      </c>
      <c r="R401" t="s">
        <v>782</v>
      </c>
      <c r="S401" t="s">
        <v>276</v>
      </c>
      <c r="T401" t="s">
        <v>607</v>
      </c>
      <c r="U401" s="7" t="s">
        <v>733</v>
      </c>
      <c r="V401" t="s">
        <v>320</v>
      </c>
      <c r="W401" t="s">
        <v>320</v>
      </c>
      <c r="X401" t="s">
        <v>275</v>
      </c>
    </row>
    <row r="402" spans="1:24" ht="15" x14ac:dyDescent="0.2">
      <c r="A402" s="18" t="s">
        <v>265</v>
      </c>
      <c r="B402" s="18" t="s">
        <v>264</v>
      </c>
      <c r="C402" s="18" t="s">
        <v>266</v>
      </c>
      <c r="D402" s="18" t="s">
        <v>823</v>
      </c>
      <c r="E402" s="5" t="str">
        <f t="shared" si="20"/>
        <v>2018-01-01</v>
      </c>
      <c r="F402" s="23" t="s">
        <v>36</v>
      </c>
      <c r="I402" t="s">
        <v>274</v>
      </c>
      <c r="J402">
        <v>3</v>
      </c>
      <c r="L402" s="19" t="s">
        <v>602</v>
      </c>
      <c r="M402" s="86">
        <f>IF(ISBLANK('test set refactored'!S402),"",'test set refactored'!S402)</f>
        <v>339870</v>
      </c>
      <c r="O402" s="21" t="s">
        <v>603</v>
      </c>
      <c r="P402" t="s">
        <v>601</v>
      </c>
      <c r="Q402" s="69">
        <f>M402</f>
        <v>339870</v>
      </c>
      <c r="R402" t="s">
        <v>782</v>
      </c>
      <c r="S402" t="s">
        <v>276</v>
      </c>
      <c r="T402" t="s">
        <v>604</v>
      </c>
      <c r="U402" s="7" t="s">
        <v>733</v>
      </c>
      <c r="V402" t="s">
        <v>320</v>
      </c>
      <c r="W402" t="s">
        <v>320</v>
      </c>
      <c r="X402" t="s">
        <v>275</v>
      </c>
    </row>
    <row r="403" spans="1:24" ht="15" x14ac:dyDescent="0.2">
      <c r="A403" s="18" t="s">
        <v>265</v>
      </c>
      <c r="B403" s="18" t="s">
        <v>264</v>
      </c>
      <c r="C403" s="18" t="s">
        <v>266</v>
      </c>
      <c r="D403" s="18" t="s">
        <v>823</v>
      </c>
      <c r="E403" s="5" t="str">
        <f t="shared" si="20"/>
        <v>2018-01-01</v>
      </c>
      <c r="F403" s="23" t="s">
        <v>36</v>
      </c>
      <c r="I403" t="s">
        <v>274</v>
      </c>
      <c r="J403">
        <v>3</v>
      </c>
      <c r="L403" t="s">
        <v>726</v>
      </c>
      <c r="M403" s="90">
        <f>IF(ISBLANK('test set refactored'!S403),"",'test set refactored'!S403)</f>
        <v>0</v>
      </c>
      <c r="O403" s="21" t="s">
        <v>448</v>
      </c>
      <c r="P403" t="s">
        <v>608</v>
      </c>
      <c r="Q403" s="27">
        <f>M403</f>
        <v>0</v>
      </c>
      <c r="R403" t="s">
        <v>448</v>
      </c>
      <c r="S403" t="s">
        <v>276</v>
      </c>
      <c r="T403" t="s">
        <v>609</v>
      </c>
      <c r="U403" s="7" t="s">
        <v>733</v>
      </c>
      <c r="V403" t="s">
        <v>320</v>
      </c>
      <c r="W403" t="s">
        <v>320</v>
      </c>
      <c r="X403" t="s">
        <v>275</v>
      </c>
    </row>
    <row r="404" spans="1:24" ht="15" x14ac:dyDescent="0.2">
      <c r="A404" s="18" t="s">
        <v>265</v>
      </c>
      <c r="B404" s="18" t="s">
        <v>264</v>
      </c>
      <c r="C404" s="18" t="s">
        <v>266</v>
      </c>
      <c r="D404" s="18" t="s">
        <v>823</v>
      </c>
      <c r="E404" s="5" t="str">
        <f t="shared" si="20"/>
        <v>2018-01-01</v>
      </c>
      <c r="F404" s="23" t="s">
        <v>36</v>
      </c>
      <c r="I404" t="s">
        <v>274</v>
      </c>
      <c r="J404">
        <v>3</v>
      </c>
      <c r="L404" t="s">
        <v>762</v>
      </c>
      <c r="M404" s="90">
        <f>IF(ISBLANK('test set refactored'!S404),"",'test set refactored'!S404)</f>
        <v>0</v>
      </c>
      <c r="O404" s="21" t="s">
        <v>448</v>
      </c>
      <c r="P404" t="s">
        <v>610</v>
      </c>
      <c r="Q404" s="27">
        <f>M404</f>
        <v>0</v>
      </c>
      <c r="R404" t="s">
        <v>448</v>
      </c>
      <c r="S404" t="s">
        <v>276</v>
      </c>
      <c r="T404" t="s">
        <v>611</v>
      </c>
      <c r="U404" s="7" t="s">
        <v>733</v>
      </c>
      <c r="V404" t="s">
        <v>320</v>
      </c>
      <c r="W404" t="s">
        <v>320</v>
      </c>
      <c r="X404" t="s">
        <v>275</v>
      </c>
    </row>
    <row r="405" spans="1:24" ht="15" x14ac:dyDescent="0.2">
      <c r="A405" s="18" t="s">
        <v>284</v>
      </c>
      <c r="B405" s="18" t="s">
        <v>283</v>
      </c>
      <c r="C405" s="18" t="s">
        <v>285</v>
      </c>
      <c r="D405" s="18" t="s">
        <v>824</v>
      </c>
      <c r="E405" s="5" t="str">
        <f t="shared" si="20"/>
        <v>2018-01-01</v>
      </c>
      <c r="F405" t="s">
        <v>36</v>
      </c>
      <c r="I405" t="s">
        <v>291</v>
      </c>
      <c r="J405">
        <v>209</v>
      </c>
      <c r="L405" t="s">
        <v>668</v>
      </c>
      <c r="M405" s="86">
        <f>IF(ISBLANK('test set refactored'!S405),"",'test set refactored'!S405)</f>
        <v>65582</v>
      </c>
      <c r="O405" s="21" t="s">
        <v>814</v>
      </c>
      <c r="P405" t="s">
        <v>105</v>
      </c>
      <c r="Q405" s="61">
        <f>M405*277.778</f>
        <v>18217236.796</v>
      </c>
      <c r="R405" s="21" t="s">
        <v>108</v>
      </c>
      <c r="S405" t="s">
        <v>292</v>
      </c>
      <c r="T405" t="s">
        <v>293</v>
      </c>
      <c r="U405" s="7" t="s">
        <v>732</v>
      </c>
      <c r="V405" t="s">
        <v>320</v>
      </c>
      <c r="W405" t="s">
        <v>320</v>
      </c>
      <c r="X405" t="s">
        <v>275</v>
      </c>
    </row>
    <row r="406" spans="1:24" ht="29" x14ac:dyDescent="0.2">
      <c r="A406" s="18" t="s">
        <v>284</v>
      </c>
      <c r="B406" s="18" t="s">
        <v>283</v>
      </c>
      <c r="C406" s="18" t="s">
        <v>285</v>
      </c>
      <c r="D406" s="18" t="s">
        <v>824</v>
      </c>
      <c r="E406" s="5" t="str">
        <f t="shared" si="20"/>
        <v>2018-01-01</v>
      </c>
      <c r="F406" t="s">
        <v>36</v>
      </c>
      <c r="I406" t="s">
        <v>291</v>
      </c>
      <c r="J406">
        <v>209</v>
      </c>
      <c r="L406" t="s">
        <v>307</v>
      </c>
      <c r="M406" s="86">
        <f>IF(ISBLANK('test set refactored'!S406),"",'test set refactored'!S406)</f>
        <v>43.4</v>
      </c>
      <c r="O406" s="21" t="s">
        <v>803</v>
      </c>
      <c r="P406" t="s">
        <v>29</v>
      </c>
      <c r="Q406" s="72">
        <f>M406*1000000</f>
        <v>43400000</v>
      </c>
      <c r="R406" s="7" t="s">
        <v>39</v>
      </c>
      <c r="S406" t="s">
        <v>292</v>
      </c>
      <c r="T406" t="s">
        <v>335</v>
      </c>
      <c r="U406" s="7" t="s">
        <v>786</v>
      </c>
      <c r="V406" t="s">
        <v>322</v>
      </c>
      <c r="W406" t="s">
        <v>323</v>
      </c>
      <c r="X406" t="s">
        <v>275</v>
      </c>
    </row>
    <row r="407" spans="1:24" ht="15" x14ac:dyDescent="0.2">
      <c r="A407" s="18" t="s">
        <v>284</v>
      </c>
      <c r="B407" s="18" t="s">
        <v>283</v>
      </c>
      <c r="C407" s="18" t="s">
        <v>285</v>
      </c>
      <c r="D407" s="18" t="s">
        <v>824</v>
      </c>
      <c r="E407" s="5" t="str">
        <f t="shared" si="20"/>
        <v>2018-01-01</v>
      </c>
      <c r="F407" s="42" t="s">
        <v>36</v>
      </c>
      <c r="I407" t="s">
        <v>291</v>
      </c>
      <c r="J407">
        <v>210</v>
      </c>
      <c r="L407" t="s">
        <v>736</v>
      </c>
      <c r="M407" s="86">
        <f>IF(ISBLANK('test set refactored'!S407),"",'test set refactored'!S407)</f>
        <v>56228</v>
      </c>
      <c r="O407" s="21" t="s">
        <v>350</v>
      </c>
      <c r="P407" t="s">
        <v>152</v>
      </c>
      <c r="Q407" s="74">
        <f>M407</f>
        <v>56228</v>
      </c>
      <c r="R407" s="7" t="s">
        <v>784</v>
      </c>
      <c r="S407" t="s">
        <v>292</v>
      </c>
      <c r="T407" t="s">
        <v>351</v>
      </c>
      <c r="U407" s="7" t="s">
        <v>788</v>
      </c>
      <c r="V407" t="s">
        <v>320</v>
      </c>
      <c r="W407" t="s">
        <v>320</v>
      </c>
      <c r="X407" t="s">
        <v>275</v>
      </c>
    </row>
    <row r="408" spans="1:24" ht="15" x14ac:dyDescent="0.2">
      <c r="A408" s="18" t="s">
        <v>284</v>
      </c>
      <c r="B408" s="18" t="s">
        <v>283</v>
      </c>
      <c r="C408" s="18" t="s">
        <v>285</v>
      </c>
      <c r="D408" s="18" t="s">
        <v>824</v>
      </c>
      <c r="E408" s="5" t="str">
        <f t="shared" si="20"/>
        <v>2018-01-01</v>
      </c>
      <c r="F408" s="42" t="s">
        <v>36</v>
      </c>
      <c r="I408" t="s">
        <v>291</v>
      </c>
      <c r="J408">
        <v>210</v>
      </c>
      <c r="L408" t="s">
        <v>738</v>
      </c>
      <c r="M408" s="86">
        <f>IF(ISBLANK('test set refactored'!S408),"",'test set refactored'!S408)</f>
        <v>1911</v>
      </c>
      <c r="O408" s="21" t="s">
        <v>350</v>
      </c>
      <c r="P408" t="s">
        <v>774</v>
      </c>
      <c r="Q408" s="74">
        <f>M408</f>
        <v>1911</v>
      </c>
      <c r="R408" s="7" t="s">
        <v>784</v>
      </c>
      <c r="S408" t="s">
        <v>292</v>
      </c>
      <c r="T408" t="s">
        <v>359</v>
      </c>
      <c r="U408" s="7" t="s">
        <v>788</v>
      </c>
      <c r="V408" t="s">
        <v>320</v>
      </c>
      <c r="W408" t="s">
        <v>320</v>
      </c>
      <c r="X408" t="s">
        <v>275</v>
      </c>
    </row>
    <row r="409" spans="1:24" ht="15" x14ac:dyDescent="0.2">
      <c r="A409" s="18" t="s">
        <v>284</v>
      </c>
      <c r="B409" s="18" t="s">
        <v>283</v>
      </c>
      <c r="C409" s="18" t="s">
        <v>285</v>
      </c>
      <c r="D409" s="18" t="s">
        <v>824</v>
      </c>
      <c r="E409" s="5" t="str">
        <f t="shared" si="20"/>
        <v>2018-01-01</v>
      </c>
      <c r="F409" s="42" t="s">
        <v>36</v>
      </c>
      <c r="I409" t="s">
        <v>291</v>
      </c>
      <c r="J409">
        <v>210</v>
      </c>
      <c r="L409" t="s">
        <v>740</v>
      </c>
      <c r="M409" s="86">
        <f>IF(ISBLANK('test set refactored'!S409),"",'test set refactored'!S409)</f>
        <v>11543</v>
      </c>
      <c r="O409" s="21" t="s">
        <v>350</v>
      </c>
      <c r="P409" t="s">
        <v>145</v>
      </c>
      <c r="Q409" s="74">
        <f>M409</f>
        <v>11543</v>
      </c>
      <c r="R409" s="7" t="s">
        <v>784</v>
      </c>
      <c r="S409" t="s">
        <v>292</v>
      </c>
      <c r="T409" t="s">
        <v>366</v>
      </c>
      <c r="U409" s="7" t="s">
        <v>788</v>
      </c>
      <c r="V409" t="s">
        <v>320</v>
      </c>
      <c r="W409" t="s">
        <v>320</v>
      </c>
      <c r="X409" t="s">
        <v>275</v>
      </c>
    </row>
    <row r="410" spans="1:24" x14ac:dyDescent="0.15">
      <c r="A410" s="23" t="s">
        <v>311</v>
      </c>
      <c r="B410" s="23" t="s">
        <v>310</v>
      </c>
      <c r="C410" s="23" t="s">
        <v>304</v>
      </c>
      <c r="D410" s="23" t="s">
        <v>827</v>
      </c>
      <c r="E410" s="5" t="str">
        <f t="shared" si="20"/>
        <v>2018-01-01</v>
      </c>
      <c r="F410" s="23" t="s">
        <v>36</v>
      </c>
      <c r="G410" s="23"/>
      <c r="H410" s="23"/>
      <c r="I410" s="35" t="s">
        <v>314</v>
      </c>
      <c r="J410" s="23"/>
      <c r="K410" s="23"/>
      <c r="L410" s="23" t="s">
        <v>312</v>
      </c>
      <c r="M410" s="88">
        <f>IF(ISBLANK('test set refactored'!S410),"",'test set refactored'!S410)</f>
        <v>4.58</v>
      </c>
      <c r="N410" s="23"/>
      <c r="O410" s="23" t="s">
        <v>313</v>
      </c>
      <c r="P410" t="s">
        <v>29</v>
      </c>
      <c r="Q410" s="70">
        <f>M410*1000000</f>
        <v>4580000</v>
      </c>
      <c r="R410" s="34" t="s">
        <v>39</v>
      </c>
      <c r="S410" s="23" t="s">
        <v>321</v>
      </c>
      <c r="T410" s="23"/>
      <c r="U410" s="34"/>
      <c r="V410" s="23" t="s">
        <v>322</v>
      </c>
      <c r="W410" s="23" t="s">
        <v>323</v>
      </c>
      <c r="X410" s="23" t="s">
        <v>275</v>
      </c>
    </row>
    <row r="411" spans="1:24" x14ac:dyDescent="0.15">
      <c r="A411" s="6" t="s">
        <v>31</v>
      </c>
      <c r="B411" s="6" t="s">
        <v>30</v>
      </c>
      <c r="C411" s="6" t="s">
        <v>32</v>
      </c>
      <c r="D411" s="6" t="s">
        <v>71</v>
      </c>
      <c r="E411" s="5" t="str">
        <f t="shared" si="20"/>
        <v>2018-01-01</v>
      </c>
      <c r="F411" s="6" t="s">
        <v>36</v>
      </c>
      <c r="G411" s="5"/>
      <c r="H411" s="5"/>
      <c r="I411" s="6" t="s">
        <v>40</v>
      </c>
      <c r="J411" s="6">
        <v>5</v>
      </c>
      <c r="K411" s="5"/>
      <c r="L411" s="6" t="s">
        <v>158</v>
      </c>
      <c r="M411" s="92">
        <f>IF(ISBLANK('test set refactored'!S411),"",'test set refactored'!S411)</f>
        <v>7564271</v>
      </c>
      <c r="N411" s="5"/>
      <c r="O411" s="6" t="s">
        <v>108</v>
      </c>
      <c r="P411" s="5" t="s">
        <v>105</v>
      </c>
      <c r="Q411" s="57">
        <f t="shared" ref="Q411:Q442" si="22">M411</f>
        <v>7564271</v>
      </c>
      <c r="R411" s="6" t="s">
        <v>108</v>
      </c>
      <c r="S411" s="6" t="s">
        <v>730</v>
      </c>
      <c r="T411" s="5"/>
      <c r="U411" s="6"/>
      <c r="V411" s="5" t="s">
        <v>320</v>
      </c>
      <c r="W411" s="5" t="s">
        <v>320</v>
      </c>
      <c r="X411" s="6" t="s">
        <v>41</v>
      </c>
    </row>
    <row r="412" spans="1:24" x14ac:dyDescent="0.15">
      <c r="A412" s="6" t="s">
        <v>31</v>
      </c>
      <c r="B412" s="6" t="s">
        <v>30</v>
      </c>
      <c r="C412" s="6" t="s">
        <v>32</v>
      </c>
      <c r="D412" s="5"/>
      <c r="E412" s="5" t="str">
        <f t="shared" si="20"/>
        <v>2018-01-01</v>
      </c>
      <c r="F412" s="6" t="s">
        <v>36</v>
      </c>
      <c r="G412" s="5"/>
      <c r="H412" s="5"/>
      <c r="I412" s="6" t="s">
        <v>40</v>
      </c>
      <c r="J412" s="6">
        <v>2</v>
      </c>
      <c r="K412" s="5"/>
      <c r="L412" s="6" t="s">
        <v>106</v>
      </c>
      <c r="M412" s="92">
        <f>IF(ISBLANK('test set refactored'!S412),"",'test set refactored'!S412)</f>
        <v>7955318</v>
      </c>
      <c r="N412" s="5"/>
      <c r="O412" s="6" t="s">
        <v>108</v>
      </c>
      <c r="P412" s="5" t="s">
        <v>105</v>
      </c>
      <c r="Q412" s="57">
        <f t="shared" si="22"/>
        <v>7955318</v>
      </c>
      <c r="R412" s="6" t="s">
        <v>108</v>
      </c>
      <c r="S412" s="6" t="s">
        <v>730</v>
      </c>
      <c r="T412" s="5" t="s">
        <v>658</v>
      </c>
      <c r="U412" s="7" t="s">
        <v>732</v>
      </c>
      <c r="V412" s="5" t="s">
        <v>320</v>
      </c>
      <c r="W412" s="5" t="s">
        <v>320</v>
      </c>
      <c r="X412" s="6" t="s">
        <v>41</v>
      </c>
    </row>
    <row r="413" spans="1:24" x14ac:dyDescent="0.15">
      <c r="A413" s="6" t="s">
        <v>31</v>
      </c>
      <c r="B413" s="6" t="s">
        <v>30</v>
      </c>
      <c r="C413" s="6" t="s">
        <v>32</v>
      </c>
      <c r="D413" s="5"/>
      <c r="E413" s="5" t="str">
        <f t="shared" si="20"/>
        <v>2018-01-01</v>
      </c>
      <c r="F413" s="6" t="s">
        <v>36</v>
      </c>
      <c r="G413" s="5"/>
      <c r="H413" s="5"/>
      <c r="I413" s="6" t="s">
        <v>40</v>
      </c>
      <c r="J413" s="6">
        <v>2</v>
      </c>
      <c r="K413" s="14">
        <v>6</v>
      </c>
      <c r="L413" s="6" t="s">
        <v>112</v>
      </c>
      <c r="M413" s="92">
        <f>IF(ISBLANK('test set refactored'!S413),"",'test set refactored'!S413)</f>
        <v>391047</v>
      </c>
      <c r="N413" s="5"/>
      <c r="O413" s="6" t="s">
        <v>108</v>
      </c>
      <c r="P413" s="5" t="s">
        <v>111</v>
      </c>
      <c r="Q413" s="57">
        <f t="shared" si="22"/>
        <v>391047</v>
      </c>
      <c r="R413" s="6" t="s">
        <v>108</v>
      </c>
      <c r="S413" s="6" t="s">
        <v>730</v>
      </c>
      <c r="T413" s="5"/>
      <c r="U413" s="6"/>
      <c r="V413" s="5" t="s">
        <v>320</v>
      </c>
      <c r="W413" s="5" t="s">
        <v>320</v>
      </c>
      <c r="X413" s="6" t="s">
        <v>41</v>
      </c>
    </row>
    <row r="414" spans="1:24" x14ac:dyDescent="0.15">
      <c r="A414" s="6" t="s">
        <v>31</v>
      </c>
      <c r="B414" s="6" t="s">
        <v>30</v>
      </c>
      <c r="C414" s="6" t="s">
        <v>32</v>
      </c>
      <c r="D414" s="5"/>
      <c r="E414" s="5" t="str">
        <f t="shared" si="20"/>
        <v>2018-01-01</v>
      </c>
      <c r="F414" s="6" t="s">
        <v>36</v>
      </c>
      <c r="G414" s="5"/>
      <c r="H414" s="5"/>
      <c r="I414" s="6" t="s">
        <v>40</v>
      </c>
      <c r="J414" s="6">
        <v>2</v>
      </c>
      <c r="K414" s="5"/>
      <c r="L414" s="6" t="s">
        <v>116</v>
      </c>
      <c r="M414" s="92">
        <f>IF(ISBLANK('test set refactored'!S414),"",'test set refactored'!S414)</f>
        <v>5767570</v>
      </c>
      <c r="N414" s="5"/>
      <c r="O414" s="6" t="s">
        <v>108</v>
      </c>
      <c r="P414" s="5" t="s">
        <v>115</v>
      </c>
      <c r="Q414" s="57">
        <f t="shared" si="22"/>
        <v>5767570</v>
      </c>
      <c r="R414" s="6" t="s">
        <v>108</v>
      </c>
      <c r="S414" s="6" t="s">
        <v>730</v>
      </c>
      <c r="T414" s="5"/>
      <c r="U414" s="6"/>
      <c r="V414" s="5" t="s">
        <v>320</v>
      </c>
      <c r="W414" s="5" t="s">
        <v>320</v>
      </c>
      <c r="X414" s="6" t="s">
        <v>41</v>
      </c>
    </row>
    <row r="415" spans="1:24" x14ac:dyDescent="0.15">
      <c r="A415" s="6" t="s">
        <v>31</v>
      </c>
      <c r="B415" s="6" t="s">
        <v>30</v>
      </c>
      <c r="C415" s="6" t="s">
        <v>32</v>
      </c>
      <c r="D415" s="5"/>
      <c r="E415" s="5" t="str">
        <f t="shared" si="20"/>
        <v>2018-01-01</v>
      </c>
      <c r="F415" s="6" t="s">
        <v>36</v>
      </c>
      <c r="G415" s="5"/>
      <c r="H415" s="5"/>
      <c r="I415" s="6" t="s">
        <v>40</v>
      </c>
      <c r="J415" s="6">
        <v>2</v>
      </c>
      <c r="K415" s="5"/>
      <c r="L415" s="6" t="s">
        <v>118</v>
      </c>
      <c r="M415" s="92">
        <f>IF(ISBLANK('test set refactored'!S415),"",'test set refactored'!S415)</f>
        <v>1796301</v>
      </c>
      <c r="N415" s="5"/>
      <c r="O415" s="6" t="s">
        <v>108</v>
      </c>
      <c r="P415" s="5" t="s">
        <v>117</v>
      </c>
      <c r="Q415" s="57">
        <f t="shared" si="22"/>
        <v>1796301</v>
      </c>
      <c r="R415" s="6" t="s">
        <v>108</v>
      </c>
      <c r="S415" s="6" t="s">
        <v>730</v>
      </c>
      <c r="T415" s="5"/>
      <c r="U415" s="6"/>
      <c r="V415" s="5" t="s">
        <v>320</v>
      </c>
      <c r="W415" s="5" t="s">
        <v>320</v>
      </c>
      <c r="X415" s="6" t="s">
        <v>41</v>
      </c>
    </row>
    <row r="416" spans="1:24" x14ac:dyDescent="0.15">
      <c r="A416" s="6" t="s">
        <v>31</v>
      </c>
      <c r="B416" s="6" t="s">
        <v>30</v>
      </c>
      <c r="C416" s="6" t="s">
        <v>32</v>
      </c>
      <c r="D416" s="5"/>
      <c r="E416" s="5" t="str">
        <f t="shared" si="20"/>
        <v>2018-01-01</v>
      </c>
      <c r="F416" s="6" t="s">
        <v>36</v>
      </c>
      <c r="G416" s="5"/>
      <c r="H416" s="5"/>
      <c r="I416" s="6" t="s">
        <v>40</v>
      </c>
      <c r="J416" s="6">
        <v>2</v>
      </c>
      <c r="K416" s="5"/>
      <c r="L416" s="6" t="s">
        <v>120</v>
      </c>
      <c r="M416" s="92">
        <f>IF(ISBLANK('test set refactored'!S416),"",'test set refactored'!S416)</f>
        <v>400</v>
      </c>
      <c r="N416" s="5"/>
      <c r="O416" s="6" t="s">
        <v>108</v>
      </c>
      <c r="P416" s="5" t="s">
        <v>119</v>
      </c>
      <c r="Q416" s="57">
        <f t="shared" si="22"/>
        <v>400</v>
      </c>
      <c r="R416" s="6" t="s">
        <v>108</v>
      </c>
      <c r="S416" s="6" t="s">
        <v>730</v>
      </c>
      <c r="T416" s="5"/>
      <c r="U416" s="6"/>
      <c r="V416" s="5" t="s">
        <v>320</v>
      </c>
      <c r="W416" s="5" t="s">
        <v>320</v>
      </c>
      <c r="X416" s="6" t="s">
        <v>41</v>
      </c>
    </row>
    <row r="417" spans="1:24" x14ac:dyDescent="0.15">
      <c r="A417" s="6" t="s">
        <v>31</v>
      </c>
      <c r="B417" s="6" t="s">
        <v>30</v>
      </c>
      <c r="C417" s="6" t="s">
        <v>32</v>
      </c>
      <c r="D417" s="6" t="s">
        <v>76</v>
      </c>
      <c r="E417" s="5" t="str">
        <f t="shared" si="20"/>
        <v>2018-01-01</v>
      </c>
      <c r="F417" s="6" t="s">
        <v>36</v>
      </c>
      <c r="G417" s="5"/>
      <c r="H417" s="5"/>
      <c r="I417" s="6" t="s">
        <v>40</v>
      </c>
      <c r="J417" s="6">
        <v>5</v>
      </c>
      <c r="K417" s="5"/>
      <c r="L417" s="6" t="s">
        <v>164</v>
      </c>
      <c r="M417" s="92">
        <f>IF(ISBLANK('test set refactored'!S417),"",'test set refactored'!S417)</f>
        <v>0</v>
      </c>
      <c r="N417" s="6" t="s">
        <v>165</v>
      </c>
      <c r="O417" s="6" t="s">
        <v>108</v>
      </c>
      <c r="P417" s="5" t="s">
        <v>163</v>
      </c>
      <c r="Q417" s="57">
        <f t="shared" si="22"/>
        <v>0</v>
      </c>
      <c r="R417" s="6" t="s">
        <v>108</v>
      </c>
      <c r="S417" s="6" t="s">
        <v>730</v>
      </c>
      <c r="T417" s="5"/>
      <c r="U417" s="6"/>
      <c r="V417" s="5" t="s">
        <v>320</v>
      </c>
      <c r="W417" s="5" t="s">
        <v>320</v>
      </c>
      <c r="X417" s="6" t="s">
        <v>41</v>
      </c>
    </row>
    <row r="418" spans="1:24" x14ac:dyDescent="0.15">
      <c r="A418" s="6" t="s">
        <v>31</v>
      </c>
      <c r="B418" s="6" t="s">
        <v>30</v>
      </c>
      <c r="C418" s="6" t="s">
        <v>32</v>
      </c>
      <c r="D418" s="6" t="s">
        <v>78</v>
      </c>
      <c r="E418" s="5" t="str">
        <f t="shared" si="20"/>
        <v>2018-01-01</v>
      </c>
      <c r="F418" s="6" t="s">
        <v>36</v>
      </c>
      <c r="G418" s="5"/>
      <c r="H418" s="5"/>
      <c r="I418" s="6" t="s">
        <v>40</v>
      </c>
      <c r="J418" s="6">
        <v>5</v>
      </c>
      <c r="K418" s="5"/>
      <c r="L418" s="6" t="s">
        <v>166</v>
      </c>
      <c r="M418" s="92">
        <f>IF(ISBLANK('test set refactored'!S418),"",'test set refactored'!S418)</f>
        <v>0</v>
      </c>
      <c r="N418" s="6" t="s">
        <v>165</v>
      </c>
      <c r="O418" s="6" t="s">
        <v>108</v>
      </c>
      <c r="P418" s="5" t="s">
        <v>163</v>
      </c>
      <c r="Q418" s="57">
        <f t="shared" si="22"/>
        <v>0</v>
      </c>
      <c r="R418" s="6" t="s">
        <v>108</v>
      </c>
      <c r="S418" s="6" t="s">
        <v>730</v>
      </c>
      <c r="T418" s="5"/>
      <c r="U418" s="6"/>
      <c r="V418" s="5" t="s">
        <v>320</v>
      </c>
      <c r="W418" s="5" t="s">
        <v>320</v>
      </c>
      <c r="X418" s="6" t="s">
        <v>41</v>
      </c>
    </row>
    <row r="419" spans="1:24" x14ac:dyDescent="0.15">
      <c r="A419" s="6" t="s">
        <v>31</v>
      </c>
      <c r="B419" s="6" t="s">
        <v>30</v>
      </c>
      <c r="C419" s="6" t="s">
        <v>32</v>
      </c>
      <c r="D419" s="6" t="s">
        <v>80</v>
      </c>
      <c r="E419" s="5" t="str">
        <f t="shared" si="20"/>
        <v>2018-01-01</v>
      </c>
      <c r="F419" s="6" t="s">
        <v>36</v>
      </c>
      <c r="G419" s="5"/>
      <c r="H419" s="5"/>
      <c r="I419" s="6" t="s">
        <v>40</v>
      </c>
      <c r="J419" s="6">
        <v>5</v>
      </c>
      <c r="K419" s="5"/>
      <c r="L419" s="6" t="s">
        <v>167</v>
      </c>
      <c r="M419" s="92">
        <f>IF(ISBLANK('test set refactored'!S419),"",'test set refactored'!S419)</f>
        <v>0</v>
      </c>
      <c r="N419" s="6" t="s">
        <v>165</v>
      </c>
      <c r="O419" s="6" t="s">
        <v>108</v>
      </c>
      <c r="P419" s="5" t="s">
        <v>163</v>
      </c>
      <c r="Q419" s="57">
        <f t="shared" si="22"/>
        <v>0</v>
      </c>
      <c r="R419" s="6" t="s">
        <v>108</v>
      </c>
      <c r="S419" s="6" t="s">
        <v>730</v>
      </c>
      <c r="T419" s="5"/>
      <c r="U419" s="6"/>
      <c r="V419" s="5" t="s">
        <v>320</v>
      </c>
      <c r="W419" s="5" t="s">
        <v>320</v>
      </c>
      <c r="X419" s="6" t="s">
        <v>41</v>
      </c>
    </row>
    <row r="420" spans="1:24" x14ac:dyDescent="0.15">
      <c r="A420" s="6" t="s">
        <v>31</v>
      </c>
      <c r="B420" s="6" t="s">
        <v>30</v>
      </c>
      <c r="C420" s="6" t="s">
        <v>32</v>
      </c>
      <c r="D420" s="6" t="s">
        <v>95</v>
      </c>
      <c r="E420" s="5" t="str">
        <f t="shared" si="20"/>
        <v>2018-01-01</v>
      </c>
      <c r="F420" s="6" t="s">
        <v>36</v>
      </c>
      <c r="G420" s="5"/>
      <c r="H420" s="5"/>
      <c r="I420" s="6" t="s">
        <v>40</v>
      </c>
      <c r="J420" s="6">
        <v>5</v>
      </c>
      <c r="K420" s="5"/>
      <c r="L420" s="6" t="s">
        <v>168</v>
      </c>
      <c r="M420" s="92">
        <f>IF(ISBLANK('test set refactored'!S420),"",'test set refactored'!S420)</f>
        <v>0</v>
      </c>
      <c r="N420" s="6" t="s">
        <v>165</v>
      </c>
      <c r="O420" s="6" t="s">
        <v>108</v>
      </c>
      <c r="P420" s="5" t="s">
        <v>163</v>
      </c>
      <c r="Q420" s="57">
        <f t="shared" si="22"/>
        <v>0</v>
      </c>
      <c r="R420" s="6" t="s">
        <v>108</v>
      </c>
      <c r="S420" s="6" t="s">
        <v>730</v>
      </c>
      <c r="T420" s="5"/>
      <c r="U420" s="6"/>
      <c r="V420" s="5" t="s">
        <v>320</v>
      </c>
      <c r="W420" s="5" t="s">
        <v>320</v>
      </c>
      <c r="X420" s="6" t="s">
        <v>41</v>
      </c>
    </row>
    <row r="421" spans="1:24" x14ac:dyDescent="0.15">
      <c r="A421" s="6" t="s">
        <v>31</v>
      </c>
      <c r="B421" s="6" t="s">
        <v>30</v>
      </c>
      <c r="C421" s="6" t="s">
        <v>32</v>
      </c>
      <c r="D421" s="5"/>
      <c r="E421" s="5" t="str">
        <f t="shared" si="20"/>
        <v>2018-01-01</v>
      </c>
      <c r="F421" s="6" t="s">
        <v>36</v>
      </c>
      <c r="G421" s="5"/>
      <c r="H421" s="5"/>
      <c r="I421" s="6" t="s">
        <v>40</v>
      </c>
      <c r="J421" s="6">
        <v>5</v>
      </c>
      <c r="K421" s="6" t="s">
        <v>171</v>
      </c>
      <c r="L421" s="6" t="s">
        <v>170</v>
      </c>
      <c r="M421" s="92">
        <f>IF(ISBLANK('test set refactored'!S421),"",'test set refactored'!S421)</f>
        <v>0</v>
      </c>
      <c r="N421" s="6" t="s">
        <v>165</v>
      </c>
      <c r="O421" s="6" t="s">
        <v>108</v>
      </c>
      <c r="P421" s="5" t="s">
        <v>169</v>
      </c>
      <c r="Q421" s="57">
        <f t="shared" si="22"/>
        <v>0</v>
      </c>
      <c r="R421" s="6" t="s">
        <v>108</v>
      </c>
      <c r="S421" s="6" t="s">
        <v>730</v>
      </c>
      <c r="T421" s="5"/>
      <c r="U421" s="6"/>
      <c r="V421" s="5" t="s">
        <v>320</v>
      </c>
      <c r="W421" s="5" t="s">
        <v>320</v>
      </c>
      <c r="X421" s="6" t="s">
        <v>41</v>
      </c>
    </row>
    <row r="422" spans="1:24" x14ac:dyDescent="0.15">
      <c r="A422" s="6" t="s">
        <v>31</v>
      </c>
      <c r="B422" s="6" t="s">
        <v>30</v>
      </c>
      <c r="C422" s="6" t="s">
        <v>32</v>
      </c>
      <c r="D422" s="5"/>
      <c r="E422" s="5" t="str">
        <f t="shared" si="20"/>
        <v>2018-01-01</v>
      </c>
      <c r="F422" s="6" t="s">
        <v>36</v>
      </c>
      <c r="G422" s="5"/>
      <c r="H422" s="5"/>
      <c r="I422" s="6" t="s">
        <v>40</v>
      </c>
      <c r="J422" s="6">
        <v>5</v>
      </c>
      <c r="K422" s="6" t="s">
        <v>174</v>
      </c>
      <c r="L422" s="6" t="s">
        <v>173</v>
      </c>
      <c r="M422" s="92">
        <f>IF(ISBLANK('test set refactored'!S422),"",'test set refactored'!S422)</f>
        <v>0</v>
      </c>
      <c r="N422" s="6" t="s">
        <v>165</v>
      </c>
      <c r="O422" s="6" t="s">
        <v>108</v>
      </c>
      <c r="P422" s="5" t="s">
        <v>172</v>
      </c>
      <c r="Q422" s="57">
        <f t="shared" si="22"/>
        <v>0</v>
      </c>
      <c r="R422" s="6" t="s">
        <v>108</v>
      </c>
      <c r="S422" s="6" t="s">
        <v>730</v>
      </c>
      <c r="T422" s="5"/>
      <c r="U422" s="6"/>
      <c r="V422" s="5" t="s">
        <v>320</v>
      </c>
      <c r="W422" s="5" t="s">
        <v>320</v>
      </c>
      <c r="X422" s="6" t="s">
        <v>41</v>
      </c>
    </row>
    <row r="423" spans="1:24" x14ac:dyDescent="0.15">
      <c r="A423" s="6" t="s">
        <v>31</v>
      </c>
      <c r="B423" s="6" t="s">
        <v>30</v>
      </c>
      <c r="C423" s="6" t="s">
        <v>32</v>
      </c>
      <c r="D423" s="5"/>
      <c r="E423" s="5" t="str">
        <f t="shared" si="20"/>
        <v>2018-01-01</v>
      </c>
      <c r="F423" s="6" t="s">
        <v>36</v>
      </c>
      <c r="G423" s="5"/>
      <c r="H423" s="5"/>
      <c r="I423" s="6" t="s">
        <v>40</v>
      </c>
      <c r="J423" s="6">
        <v>5</v>
      </c>
      <c r="K423" s="6" t="s">
        <v>177</v>
      </c>
      <c r="L423" s="6" t="s">
        <v>176</v>
      </c>
      <c r="M423" s="92">
        <f>IF(ISBLANK('test set refactored'!S423),"",'test set refactored'!S423)</f>
        <v>0</v>
      </c>
      <c r="N423" s="6" t="s">
        <v>165</v>
      </c>
      <c r="O423" s="6" t="s">
        <v>108</v>
      </c>
      <c r="P423" s="5" t="s">
        <v>175</v>
      </c>
      <c r="Q423" s="57">
        <f t="shared" si="22"/>
        <v>0</v>
      </c>
      <c r="R423" s="6" t="s">
        <v>108</v>
      </c>
      <c r="S423" s="6" t="s">
        <v>730</v>
      </c>
      <c r="T423" s="5"/>
      <c r="U423" s="6"/>
      <c r="V423" s="5" t="s">
        <v>320</v>
      </c>
      <c r="W423" s="5" t="s">
        <v>320</v>
      </c>
      <c r="X423" s="6" t="s">
        <v>41</v>
      </c>
    </row>
    <row r="424" spans="1:24" x14ac:dyDescent="0.15">
      <c r="A424" s="6" t="s">
        <v>31</v>
      </c>
      <c r="B424" s="6" t="s">
        <v>30</v>
      </c>
      <c r="C424" s="6" t="s">
        <v>32</v>
      </c>
      <c r="D424" s="5"/>
      <c r="E424" s="5" t="str">
        <f t="shared" si="20"/>
        <v>2018-01-01</v>
      </c>
      <c r="F424" s="6" t="s">
        <v>36</v>
      </c>
      <c r="G424" s="5"/>
      <c r="H424" s="5"/>
      <c r="I424" s="6" t="s">
        <v>40</v>
      </c>
      <c r="J424" s="6">
        <v>5</v>
      </c>
      <c r="K424" s="6" t="s">
        <v>180</v>
      </c>
      <c r="L424" s="6" t="s">
        <v>179</v>
      </c>
      <c r="M424" s="92">
        <f>IF(ISBLANK('test set refactored'!S424),"",'test set refactored'!S424)</f>
        <v>0</v>
      </c>
      <c r="N424" s="6" t="s">
        <v>165</v>
      </c>
      <c r="O424" s="6" t="s">
        <v>108</v>
      </c>
      <c r="P424" s="5" t="s">
        <v>178</v>
      </c>
      <c r="Q424" s="57">
        <f t="shared" si="22"/>
        <v>0</v>
      </c>
      <c r="R424" s="6" t="s">
        <v>108</v>
      </c>
      <c r="S424" s="6" t="s">
        <v>730</v>
      </c>
      <c r="T424" s="5"/>
      <c r="U424" s="6"/>
      <c r="V424" s="5" t="s">
        <v>320</v>
      </c>
      <c r="W424" s="5" t="s">
        <v>320</v>
      </c>
      <c r="X424" s="6" t="s">
        <v>41</v>
      </c>
    </row>
    <row r="425" spans="1:24" x14ac:dyDescent="0.15">
      <c r="A425" s="6" t="s">
        <v>31</v>
      </c>
      <c r="B425" s="6" t="s">
        <v>30</v>
      </c>
      <c r="C425" s="6" t="s">
        <v>32</v>
      </c>
      <c r="D425" s="6" t="s">
        <v>76</v>
      </c>
      <c r="E425" s="5" t="str">
        <f t="shared" si="20"/>
        <v>2018-01-01</v>
      </c>
      <c r="F425" s="6" t="s">
        <v>36</v>
      </c>
      <c r="G425" s="5"/>
      <c r="H425" s="5"/>
      <c r="I425" s="6" t="s">
        <v>40</v>
      </c>
      <c r="J425" s="6">
        <v>6</v>
      </c>
      <c r="K425" s="5"/>
      <c r="L425" s="6" t="s">
        <v>182</v>
      </c>
      <c r="M425" s="92">
        <f>IF(ISBLANK('test set refactored'!S425),"",'test set refactored'!S425)</f>
        <v>804024</v>
      </c>
      <c r="N425" s="5"/>
      <c r="O425" s="6" t="s">
        <v>108</v>
      </c>
      <c r="P425" s="5" t="s">
        <v>181</v>
      </c>
      <c r="Q425" s="57">
        <f t="shared" si="22"/>
        <v>804024</v>
      </c>
      <c r="R425" s="6" t="s">
        <v>108</v>
      </c>
      <c r="S425" s="6" t="s">
        <v>730</v>
      </c>
      <c r="T425" s="5"/>
      <c r="U425" s="6"/>
      <c r="V425" s="5" t="s">
        <v>320</v>
      </c>
      <c r="W425" s="5" t="s">
        <v>320</v>
      </c>
      <c r="X425" s="6" t="s">
        <v>41</v>
      </c>
    </row>
    <row r="426" spans="1:24" x14ac:dyDescent="0.15">
      <c r="A426" s="6" t="s">
        <v>31</v>
      </c>
      <c r="B426" s="6" t="s">
        <v>30</v>
      </c>
      <c r="C426" s="6" t="s">
        <v>32</v>
      </c>
      <c r="D426" s="6" t="s">
        <v>78</v>
      </c>
      <c r="E426" s="5" t="str">
        <f t="shared" si="20"/>
        <v>2018-01-01</v>
      </c>
      <c r="F426" s="6" t="s">
        <v>36</v>
      </c>
      <c r="G426" s="5"/>
      <c r="H426" s="5"/>
      <c r="I426" s="6" t="s">
        <v>40</v>
      </c>
      <c r="J426" s="6">
        <v>6</v>
      </c>
      <c r="K426" s="5"/>
      <c r="L426" s="6" t="s">
        <v>183</v>
      </c>
      <c r="M426" s="92">
        <f>IF(ISBLANK('test set refactored'!S426),"",'test set refactored'!S426)</f>
        <v>1265584</v>
      </c>
      <c r="N426" s="5"/>
      <c r="O426" s="6" t="s">
        <v>108</v>
      </c>
      <c r="P426" s="5" t="s">
        <v>181</v>
      </c>
      <c r="Q426" s="57">
        <f t="shared" si="22"/>
        <v>1265584</v>
      </c>
      <c r="R426" s="6" t="s">
        <v>108</v>
      </c>
      <c r="S426" s="6" t="s">
        <v>730</v>
      </c>
      <c r="T426" s="5"/>
      <c r="U426" s="6"/>
      <c r="V426" s="5" t="s">
        <v>320</v>
      </c>
      <c r="W426" s="5" t="s">
        <v>320</v>
      </c>
      <c r="X426" s="6" t="s">
        <v>41</v>
      </c>
    </row>
    <row r="427" spans="1:24" x14ac:dyDescent="0.15">
      <c r="A427" s="6" t="s">
        <v>31</v>
      </c>
      <c r="B427" s="6" t="s">
        <v>30</v>
      </c>
      <c r="C427" s="6" t="s">
        <v>32</v>
      </c>
      <c r="D427" s="6" t="s">
        <v>80</v>
      </c>
      <c r="E427" s="5" t="str">
        <f t="shared" si="20"/>
        <v>2018-01-01</v>
      </c>
      <c r="F427" s="6" t="s">
        <v>36</v>
      </c>
      <c r="G427" s="5"/>
      <c r="H427" s="5"/>
      <c r="I427" s="6" t="s">
        <v>40</v>
      </c>
      <c r="J427" s="6">
        <v>6</v>
      </c>
      <c r="K427" s="5"/>
      <c r="L427" s="6" t="s">
        <v>184</v>
      </c>
      <c r="M427" s="92">
        <f>IF(ISBLANK('test set refactored'!S427),"",'test set refactored'!S427)</f>
        <v>107089</v>
      </c>
      <c r="N427" s="5"/>
      <c r="O427" s="6" t="s">
        <v>108</v>
      </c>
      <c r="P427" s="5" t="s">
        <v>181</v>
      </c>
      <c r="Q427" s="57">
        <f t="shared" si="22"/>
        <v>107089</v>
      </c>
      <c r="R427" s="6" t="s">
        <v>108</v>
      </c>
      <c r="S427" s="6" t="s">
        <v>730</v>
      </c>
      <c r="T427" s="5"/>
      <c r="U427" s="6"/>
      <c r="V427" s="5" t="s">
        <v>320</v>
      </c>
      <c r="W427" s="5" t="s">
        <v>320</v>
      </c>
      <c r="X427" s="6" t="s">
        <v>41</v>
      </c>
    </row>
    <row r="428" spans="1:24" x14ac:dyDescent="0.15">
      <c r="A428" s="6" t="s">
        <v>31</v>
      </c>
      <c r="B428" s="6" t="s">
        <v>30</v>
      </c>
      <c r="C428" s="6" t="s">
        <v>32</v>
      </c>
      <c r="D428" s="6" t="s">
        <v>95</v>
      </c>
      <c r="E428" s="5" t="str">
        <f t="shared" si="20"/>
        <v>2018-01-01</v>
      </c>
      <c r="F428" s="6" t="s">
        <v>36</v>
      </c>
      <c r="G428" s="5"/>
      <c r="H428" s="5"/>
      <c r="I428" s="6" t="s">
        <v>40</v>
      </c>
      <c r="J428" s="6">
        <v>6</v>
      </c>
      <c r="K428" s="5"/>
      <c r="L428" s="6" t="s">
        <v>185</v>
      </c>
      <c r="M428" s="92">
        <f>IF(ISBLANK('test set refactored'!S428),"",'test set refactored'!S428)</f>
        <v>5387574</v>
      </c>
      <c r="N428" s="5"/>
      <c r="O428" s="6" t="s">
        <v>108</v>
      </c>
      <c r="P428" s="5" t="s">
        <v>181</v>
      </c>
      <c r="Q428" s="57">
        <f t="shared" si="22"/>
        <v>5387574</v>
      </c>
      <c r="R428" s="6" t="s">
        <v>108</v>
      </c>
      <c r="S428" s="6" t="s">
        <v>730</v>
      </c>
      <c r="T428" s="5"/>
      <c r="U428" s="6"/>
      <c r="V428" s="5" t="s">
        <v>320</v>
      </c>
      <c r="W428" s="5" t="s">
        <v>320</v>
      </c>
      <c r="X428" s="6" t="s">
        <v>41</v>
      </c>
    </row>
    <row r="429" spans="1:24" x14ac:dyDescent="0.15">
      <c r="A429" s="6" t="s">
        <v>31</v>
      </c>
      <c r="B429" s="6" t="s">
        <v>30</v>
      </c>
      <c r="C429" s="6" t="s">
        <v>32</v>
      </c>
      <c r="D429" s="5"/>
      <c r="E429" s="5" t="str">
        <f t="shared" si="20"/>
        <v>2018-01-01</v>
      </c>
      <c r="F429" s="6" t="s">
        <v>36</v>
      </c>
      <c r="G429" s="5"/>
      <c r="H429" s="5"/>
      <c r="I429" s="6" t="s">
        <v>40</v>
      </c>
      <c r="J429" s="6">
        <v>6</v>
      </c>
      <c r="K429" s="6" t="s">
        <v>188</v>
      </c>
      <c r="L429" s="6" t="s">
        <v>187</v>
      </c>
      <c r="M429" s="92">
        <f>IF(ISBLANK('test set refactored'!S429),"",'test set refactored'!S429)</f>
        <v>7126236</v>
      </c>
      <c r="N429" s="5"/>
      <c r="O429" s="6" t="s">
        <v>108</v>
      </c>
      <c r="P429" s="5" t="s">
        <v>186</v>
      </c>
      <c r="Q429" s="57">
        <f t="shared" si="22"/>
        <v>7126236</v>
      </c>
      <c r="R429" s="6" t="s">
        <v>108</v>
      </c>
      <c r="S429" s="6" t="s">
        <v>730</v>
      </c>
      <c r="T429" s="5"/>
      <c r="U429" s="6"/>
      <c r="V429" s="5" t="s">
        <v>320</v>
      </c>
      <c r="W429" s="5" t="s">
        <v>320</v>
      </c>
      <c r="X429" s="6" t="s">
        <v>41</v>
      </c>
    </row>
    <row r="430" spans="1:24" x14ac:dyDescent="0.15">
      <c r="A430" s="6" t="s">
        <v>31</v>
      </c>
      <c r="B430" s="6" t="s">
        <v>30</v>
      </c>
      <c r="C430" s="6" t="s">
        <v>32</v>
      </c>
      <c r="D430" s="5"/>
      <c r="E430" s="5" t="str">
        <f t="shared" si="20"/>
        <v>2018-01-01</v>
      </c>
      <c r="F430" s="6" t="s">
        <v>36</v>
      </c>
      <c r="G430" s="5"/>
      <c r="H430" s="5"/>
      <c r="I430" s="6" t="s">
        <v>40</v>
      </c>
      <c r="J430" s="6">
        <v>6</v>
      </c>
      <c r="K430" s="6" t="s">
        <v>191</v>
      </c>
      <c r="L430" s="6" t="s">
        <v>190</v>
      </c>
      <c r="M430" s="92">
        <f>IF(ISBLANK('test set refactored'!S430),"",'test set refactored'!S430)</f>
        <v>0</v>
      </c>
      <c r="N430" s="5"/>
      <c r="O430" s="6" t="s">
        <v>108</v>
      </c>
      <c r="P430" s="5" t="s">
        <v>189</v>
      </c>
      <c r="Q430" s="57">
        <f t="shared" si="22"/>
        <v>0</v>
      </c>
      <c r="R430" s="6" t="s">
        <v>108</v>
      </c>
      <c r="S430" s="6" t="s">
        <v>730</v>
      </c>
      <c r="T430" s="5"/>
      <c r="U430" s="6"/>
      <c r="V430" s="5" t="s">
        <v>320</v>
      </c>
      <c r="W430" s="5" t="s">
        <v>320</v>
      </c>
      <c r="X430" s="6" t="s">
        <v>41</v>
      </c>
    </row>
    <row r="431" spans="1:24" x14ac:dyDescent="0.15">
      <c r="A431" s="6" t="s">
        <v>31</v>
      </c>
      <c r="B431" s="6" t="s">
        <v>30</v>
      </c>
      <c r="C431" s="6" t="s">
        <v>32</v>
      </c>
      <c r="D431" s="5"/>
      <c r="E431" s="5" t="str">
        <f t="shared" si="20"/>
        <v>2018-01-01</v>
      </c>
      <c r="F431" s="6" t="s">
        <v>36</v>
      </c>
      <c r="G431" s="5"/>
      <c r="H431" s="5"/>
      <c r="I431" s="6" t="s">
        <v>40</v>
      </c>
      <c r="J431" s="6">
        <v>6</v>
      </c>
      <c r="K431" s="6" t="s">
        <v>194</v>
      </c>
      <c r="L431" s="6" t="s">
        <v>193</v>
      </c>
      <c r="M431" s="92">
        <f>IF(ISBLANK('test set refactored'!S431),"",'test set refactored'!S431)</f>
        <v>47129</v>
      </c>
      <c r="N431" s="5"/>
      <c r="O431" s="6" t="s">
        <v>108</v>
      </c>
      <c r="P431" s="5" t="s">
        <v>192</v>
      </c>
      <c r="Q431" s="57">
        <f t="shared" si="22"/>
        <v>47129</v>
      </c>
      <c r="R431" s="6" t="s">
        <v>108</v>
      </c>
      <c r="S431" s="6" t="s">
        <v>730</v>
      </c>
      <c r="T431" s="5"/>
      <c r="U431" s="6"/>
      <c r="V431" s="5" t="s">
        <v>320</v>
      </c>
      <c r="W431" s="5" t="s">
        <v>320</v>
      </c>
      <c r="X431" s="6" t="s">
        <v>41</v>
      </c>
    </row>
    <row r="432" spans="1:24" x14ac:dyDescent="0.15">
      <c r="A432" s="6" t="s">
        <v>31</v>
      </c>
      <c r="B432" s="6" t="s">
        <v>30</v>
      </c>
      <c r="C432" s="6" t="s">
        <v>32</v>
      </c>
      <c r="D432" s="5"/>
      <c r="E432" s="5" t="str">
        <f t="shared" si="20"/>
        <v>2018-01-01</v>
      </c>
      <c r="F432" s="6" t="s">
        <v>36</v>
      </c>
      <c r="G432" s="5"/>
      <c r="H432" s="5"/>
      <c r="I432" s="6" t="s">
        <v>40</v>
      </c>
      <c r="J432" s="6">
        <v>6</v>
      </c>
      <c r="K432" s="6" t="s">
        <v>197</v>
      </c>
      <c r="L432" s="6" t="s">
        <v>196</v>
      </c>
      <c r="M432" s="92">
        <f>IF(ISBLANK('test set refactored'!S432),"",'test set refactored'!S432)</f>
        <v>186434</v>
      </c>
      <c r="N432" s="5"/>
      <c r="O432" s="6" t="s">
        <v>108</v>
      </c>
      <c r="P432" s="5" t="s">
        <v>195</v>
      </c>
      <c r="Q432" s="57">
        <f t="shared" si="22"/>
        <v>186434</v>
      </c>
      <c r="R432" s="6" t="s">
        <v>108</v>
      </c>
      <c r="S432" s="6" t="s">
        <v>730</v>
      </c>
      <c r="T432" s="5"/>
      <c r="U432" s="6"/>
      <c r="V432" s="5" t="s">
        <v>320</v>
      </c>
      <c r="W432" s="5" t="s">
        <v>320</v>
      </c>
      <c r="X432" s="6" t="s">
        <v>41</v>
      </c>
    </row>
    <row r="433" spans="1:24" x14ac:dyDescent="0.15">
      <c r="A433" s="6" t="s">
        <v>31</v>
      </c>
      <c r="B433" s="6" t="s">
        <v>30</v>
      </c>
      <c r="C433" s="6" t="s">
        <v>32</v>
      </c>
      <c r="D433" s="5"/>
      <c r="E433" s="5" t="str">
        <f t="shared" si="20"/>
        <v>2018-01-01</v>
      </c>
      <c r="F433" s="6" t="s">
        <v>36</v>
      </c>
      <c r="G433" s="5"/>
      <c r="H433" s="5"/>
      <c r="I433" s="6" t="s">
        <v>40</v>
      </c>
      <c r="J433" s="6">
        <v>6</v>
      </c>
      <c r="K433" s="6" t="s">
        <v>200</v>
      </c>
      <c r="L433" s="6" t="s">
        <v>199</v>
      </c>
      <c r="M433" s="92">
        <f>IF(ISBLANK('test set refactored'!S433),"",'test set refactored'!S433)</f>
        <v>72000</v>
      </c>
      <c r="N433" s="5"/>
      <c r="O433" s="6" t="s">
        <v>108</v>
      </c>
      <c r="P433" s="5" t="s">
        <v>198</v>
      </c>
      <c r="Q433" s="57">
        <f t="shared" si="22"/>
        <v>72000</v>
      </c>
      <c r="R433" s="6" t="s">
        <v>108</v>
      </c>
      <c r="S433" s="6" t="s">
        <v>730</v>
      </c>
      <c r="T433" s="5"/>
      <c r="U433" s="6"/>
      <c r="V433" s="5" t="s">
        <v>320</v>
      </c>
      <c r="W433" s="5" t="s">
        <v>320</v>
      </c>
      <c r="X433" s="6" t="s">
        <v>41</v>
      </c>
    </row>
    <row r="434" spans="1:24" x14ac:dyDescent="0.15">
      <c r="A434" s="6" t="s">
        <v>31</v>
      </c>
      <c r="B434" s="6" t="s">
        <v>30</v>
      </c>
      <c r="C434" s="6" t="s">
        <v>32</v>
      </c>
      <c r="D434" s="5"/>
      <c r="E434" s="5" t="str">
        <f t="shared" si="20"/>
        <v>2018-01-01</v>
      </c>
      <c r="F434" s="6" t="s">
        <v>36</v>
      </c>
      <c r="G434" s="5"/>
      <c r="H434" s="5"/>
      <c r="I434" s="6" t="s">
        <v>40</v>
      </c>
      <c r="J434" s="6">
        <v>6</v>
      </c>
      <c r="K434" s="6" t="s">
        <v>203</v>
      </c>
      <c r="L434" s="6" t="s">
        <v>202</v>
      </c>
      <c r="M434" s="92">
        <f>IF(ISBLANK('test set refactored'!S434),"",'test set refactored'!S434)</f>
        <v>132472</v>
      </c>
      <c r="N434" s="5"/>
      <c r="O434" s="6" t="s">
        <v>108</v>
      </c>
      <c r="P434" s="5" t="s">
        <v>201</v>
      </c>
      <c r="Q434" s="57">
        <f t="shared" si="22"/>
        <v>132472</v>
      </c>
      <c r="R434" s="6" t="s">
        <v>108</v>
      </c>
      <c r="S434" s="6" t="s">
        <v>730</v>
      </c>
      <c r="T434" s="5"/>
      <c r="U434" s="6"/>
      <c r="V434" s="5" t="s">
        <v>320</v>
      </c>
      <c r="W434" s="5" t="s">
        <v>320</v>
      </c>
      <c r="X434" s="6" t="s">
        <v>41</v>
      </c>
    </row>
    <row r="435" spans="1:24" x14ac:dyDescent="0.15">
      <c r="A435" s="6" t="s">
        <v>31</v>
      </c>
      <c r="B435" s="6" t="s">
        <v>30</v>
      </c>
      <c r="C435" s="6" t="s">
        <v>32</v>
      </c>
      <c r="D435" s="6" t="s">
        <v>76</v>
      </c>
      <c r="E435" s="5" t="str">
        <f t="shared" si="20"/>
        <v>2018-01-01</v>
      </c>
      <c r="F435" s="6" t="s">
        <v>36</v>
      </c>
      <c r="G435" s="5"/>
      <c r="H435" s="5"/>
      <c r="I435" s="6" t="s">
        <v>40</v>
      </c>
      <c r="J435" s="6">
        <v>5</v>
      </c>
      <c r="K435" s="5"/>
      <c r="L435" s="6" t="s">
        <v>159</v>
      </c>
      <c r="M435" s="92">
        <f>IF(ISBLANK('test set refactored'!S435),"",'test set refactored'!S435)</f>
        <v>804024</v>
      </c>
      <c r="N435" s="5"/>
      <c r="O435" s="6" t="s">
        <v>108</v>
      </c>
      <c r="P435" s="5" t="s">
        <v>109</v>
      </c>
      <c r="Q435" s="57">
        <f t="shared" si="22"/>
        <v>804024</v>
      </c>
      <c r="R435" s="6" t="s">
        <v>108</v>
      </c>
      <c r="S435" s="6" t="s">
        <v>730</v>
      </c>
      <c r="T435" s="5"/>
      <c r="U435" s="6"/>
      <c r="V435" s="5" t="s">
        <v>320</v>
      </c>
      <c r="W435" s="5" t="s">
        <v>320</v>
      </c>
      <c r="X435" s="6" t="s">
        <v>41</v>
      </c>
    </row>
    <row r="436" spans="1:24" x14ac:dyDescent="0.15">
      <c r="A436" s="6" t="s">
        <v>31</v>
      </c>
      <c r="B436" s="6" t="s">
        <v>30</v>
      </c>
      <c r="C436" s="6" t="s">
        <v>32</v>
      </c>
      <c r="D436" s="6" t="s">
        <v>78</v>
      </c>
      <c r="E436" s="5" t="str">
        <f t="shared" si="20"/>
        <v>2018-01-01</v>
      </c>
      <c r="F436" s="6" t="s">
        <v>36</v>
      </c>
      <c r="G436" s="5"/>
      <c r="H436" s="5"/>
      <c r="I436" s="6" t="s">
        <v>40</v>
      </c>
      <c r="J436" s="6">
        <v>5</v>
      </c>
      <c r="K436" s="5"/>
      <c r="L436" s="6" t="s">
        <v>160</v>
      </c>
      <c r="M436" s="92">
        <f>IF(ISBLANK('test set refactored'!S436),"",'test set refactored'!S436)</f>
        <v>1265584</v>
      </c>
      <c r="N436" s="5"/>
      <c r="O436" s="6" t="s">
        <v>108</v>
      </c>
      <c r="P436" s="5" t="s">
        <v>109</v>
      </c>
      <c r="Q436" s="57">
        <f t="shared" si="22"/>
        <v>1265584</v>
      </c>
      <c r="R436" s="6" t="s">
        <v>108</v>
      </c>
      <c r="S436" s="6" t="s">
        <v>730</v>
      </c>
      <c r="T436" s="5"/>
      <c r="U436" s="6"/>
      <c r="V436" s="5" t="s">
        <v>320</v>
      </c>
      <c r="W436" s="5" t="s">
        <v>320</v>
      </c>
      <c r="X436" s="6" t="s">
        <v>41</v>
      </c>
    </row>
    <row r="437" spans="1:24" x14ac:dyDescent="0.15">
      <c r="A437" s="6" t="s">
        <v>31</v>
      </c>
      <c r="B437" s="6" t="s">
        <v>30</v>
      </c>
      <c r="C437" s="6" t="s">
        <v>32</v>
      </c>
      <c r="D437" s="6" t="s">
        <v>80</v>
      </c>
      <c r="E437" s="5" t="str">
        <f t="shared" si="20"/>
        <v>2018-01-01</v>
      </c>
      <c r="F437" s="6" t="s">
        <v>36</v>
      </c>
      <c r="G437" s="5"/>
      <c r="H437" s="5"/>
      <c r="I437" s="6" t="s">
        <v>40</v>
      </c>
      <c r="J437" s="6">
        <v>5</v>
      </c>
      <c r="K437" s="5"/>
      <c r="L437" s="6" t="s">
        <v>161</v>
      </c>
      <c r="M437" s="92">
        <f>IF(ISBLANK('test set refactored'!S437),"",'test set refactored'!S437)</f>
        <v>107089</v>
      </c>
      <c r="N437" s="5"/>
      <c r="O437" s="6" t="s">
        <v>108</v>
      </c>
      <c r="P437" s="5" t="s">
        <v>109</v>
      </c>
      <c r="Q437" s="57">
        <f t="shared" si="22"/>
        <v>107089</v>
      </c>
      <c r="R437" s="6" t="s">
        <v>108</v>
      </c>
      <c r="S437" s="6" t="s">
        <v>730</v>
      </c>
      <c r="T437" s="5"/>
      <c r="U437" s="6"/>
      <c r="V437" s="5" t="s">
        <v>320</v>
      </c>
      <c r="W437" s="5" t="s">
        <v>320</v>
      </c>
      <c r="X437" s="6" t="s">
        <v>41</v>
      </c>
    </row>
    <row r="438" spans="1:24" x14ac:dyDescent="0.15">
      <c r="A438" s="6" t="s">
        <v>31</v>
      </c>
      <c r="B438" s="6" t="s">
        <v>30</v>
      </c>
      <c r="C438" s="6" t="s">
        <v>32</v>
      </c>
      <c r="D438" s="6" t="s">
        <v>95</v>
      </c>
      <c r="E438" s="5" t="str">
        <f t="shared" si="20"/>
        <v>2018-01-01</v>
      </c>
      <c r="F438" s="6" t="s">
        <v>36</v>
      </c>
      <c r="G438" s="5"/>
      <c r="H438" s="5"/>
      <c r="I438" s="6" t="s">
        <v>40</v>
      </c>
      <c r="J438" s="6">
        <v>5</v>
      </c>
      <c r="K438" s="5"/>
      <c r="L438" s="6" t="s">
        <v>162</v>
      </c>
      <c r="M438" s="92">
        <f>IF(ISBLANK('test set refactored'!S438),"",'test set refactored'!S438)</f>
        <v>5387574</v>
      </c>
      <c r="N438" s="5"/>
      <c r="O438" s="6" t="s">
        <v>108</v>
      </c>
      <c r="P438" s="5" t="s">
        <v>109</v>
      </c>
      <c r="Q438" s="57">
        <f t="shared" si="22"/>
        <v>5387574</v>
      </c>
      <c r="R438" s="6" t="s">
        <v>108</v>
      </c>
      <c r="S438" s="6" t="s">
        <v>730</v>
      </c>
      <c r="T438" s="5"/>
      <c r="U438" s="6"/>
      <c r="V438" s="5" t="s">
        <v>320</v>
      </c>
      <c r="W438" s="5" t="s">
        <v>320</v>
      </c>
      <c r="X438" s="6" t="s">
        <v>41</v>
      </c>
    </row>
    <row r="439" spans="1:24" x14ac:dyDescent="0.15">
      <c r="A439" s="6" t="s">
        <v>31</v>
      </c>
      <c r="B439" s="6" t="s">
        <v>30</v>
      </c>
      <c r="C439" s="6" t="s">
        <v>32</v>
      </c>
      <c r="D439" s="5"/>
      <c r="E439" s="5" t="str">
        <f t="shared" si="20"/>
        <v>2018-01-01</v>
      </c>
      <c r="F439" s="6" t="s">
        <v>36</v>
      </c>
      <c r="G439" s="5"/>
      <c r="H439" s="5"/>
      <c r="I439" s="6" t="s">
        <v>40</v>
      </c>
      <c r="J439" s="6">
        <v>2</v>
      </c>
      <c r="K439" s="5"/>
      <c r="L439" s="6" t="s">
        <v>110</v>
      </c>
      <c r="M439" s="92">
        <f>IF(ISBLANK('test set refactored'!S439),"",'test set refactored'!S439)</f>
        <v>7564271</v>
      </c>
      <c r="N439" s="5"/>
      <c r="O439" s="6" t="s">
        <v>108</v>
      </c>
      <c r="P439" s="5" t="s">
        <v>109</v>
      </c>
      <c r="Q439" s="57">
        <f t="shared" si="22"/>
        <v>7564271</v>
      </c>
      <c r="R439" s="6" t="s">
        <v>108</v>
      </c>
      <c r="S439" s="6" t="s">
        <v>730</v>
      </c>
      <c r="T439" s="5"/>
      <c r="U439" s="6"/>
      <c r="V439" s="5" t="s">
        <v>320</v>
      </c>
      <c r="W439" s="5" t="s">
        <v>320</v>
      </c>
      <c r="X439" s="6" t="s">
        <v>41</v>
      </c>
    </row>
    <row r="440" spans="1:24" x14ac:dyDescent="0.15">
      <c r="A440" s="6" t="s">
        <v>31</v>
      </c>
      <c r="B440" s="6" t="s">
        <v>30</v>
      </c>
      <c r="C440" s="6" t="s">
        <v>32</v>
      </c>
      <c r="D440" s="5"/>
      <c r="E440" s="5" t="str">
        <f t="shared" si="20"/>
        <v>2018-01-01</v>
      </c>
      <c r="F440" s="6" t="s">
        <v>36</v>
      </c>
      <c r="G440" s="5"/>
      <c r="H440" s="5"/>
      <c r="I440" s="6" t="s">
        <v>40</v>
      </c>
      <c r="J440" s="6">
        <v>2</v>
      </c>
      <c r="K440" s="6">
        <v>6</v>
      </c>
      <c r="L440" s="6" t="s">
        <v>114</v>
      </c>
      <c r="M440" s="92">
        <f>IF(ISBLANK('test set refactored'!S440),"",'test set refactored'!S440)</f>
        <v>7564271</v>
      </c>
      <c r="N440" s="5"/>
      <c r="O440" s="6" t="s">
        <v>108</v>
      </c>
      <c r="P440" s="5" t="s">
        <v>113</v>
      </c>
      <c r="Q440" s="57">
        <f t="shared" si="22"/>
        <v>7564271</v>
      </c>
      <c r="R440" s="6" t="s">
        <v>108</v>
      </c>
      <c r="S440" s="6" t="s">
        <v>730</v>
      </c>
      <c r="T440" s="5"/>
      <c r="U440" s="6"/>
      <c r="V440" s="5" t="s">
        <v>320</v>
      </c>
      <c r="W440" s="5" t="s">
        <v>320</v>
      </c>
      <c r="X440" s="6" t="s">
        <v>41</v>
      </c>
    </row>
    <row r="441" spans="1:24" x14ac:dyDescent="0.15">
      <c r="A441" s="6" t="s">
        <v>31</v>
      </c>
      <c r="B441" s="6" t="s">
        <v>30</v>
      </c>
      <c r="C441" s="6" t="s">
        <v>32</v>
      </c>
      <c r="D441" s="5"/>
      <c r="E441" s="5" t="str">
        <f t="shared" si="20"/>
        <v>2018-01-01</v>
      </c>
      <c r="F441" s="6" t="s">
        <v>36</v>
      </c>
      <c r="G441" s="5"/>
      <c r="H441" s="5"/>
      <c r="I441" s="6" t="s">
        <v>40</v>
      </c>
      <c r="J441" s="6">
        <v>1</v>
      </c>
      <c r="K441" s="6">
        <v>1</v>
      </c>
      <c r="L441" s="6" t="s">
        <v>37</v>
      </c>
      <c r="M441" s="92">
        <f>IF(ISBLANK('test set refactored'!S441),"",'test set refactored'!S441)</f>
        <v>90723</v>
      </c>
      <c r="N441" s="5"/>
      <c r="O441" s="6" t="s">
        <v>39</v>
      </c>
      <c r="P441" s="5" t="s">
        <v>29</v>
      </c>
      <c r="Q441" s="66">
        <f t="shared" si="22"/>
        <v>90723</v>
      </c>
      <c r="R441" s="6" t="s">
        <v>39</v>
      </c>
      <c r="S441" s="6" t="s">
        <v>730</v>
      </c>
      <c r="T441" s="5"/>
      <c r="U441" s="7"/>
      <c r="V441" s="5" t="s">
        <v>322</v>
      </c>
      <c r="W441" s="5" t="s">
        <v>323</v>
      </c>
      <c r="X441" s="6" t="s">
        <v>41</v>
      </c>
    </row>
    <row r="442" spans="1:24" x14ac:dyDescent="0.15">
      <c r="A442" s="6" t="s">
        <v>31</v>
      </c>
      <c r="B442" s="6" t="s">
        <v>30</v>
      </c>
      <c r="C442" s="6" t="s">
        <v>32</v>
      </c>
      <c r="D442" s="5"/>
      <c r="E442" s="5" t="str">
        <f t="shared" si="20"/>
        <v>2018-01-01</v>
      </c>
      <c r="F442" s="6" t="s">
        <v>36</v>
      </c>
      <c r="G442" s="5"/>
      <c r="H442" s="5"/>
      <c r="I442" s="6" t="s">
        <v>40</v>
      </c>
      <c r="J442" s="6">
        <v>1</v>
      </c>
      <c r="K442" s="6">
        <v>3</v>
      </c>
      <c r="L442" s="6" t="s">
        <v>61</v>
      </c>
      <c r="M442" s="92">
        <f>IF(ISBLANK('test set refactored'!S442),"",'test set refactored'!S442)</f>
        <v>4784000</v>
      </c>
      <c r="N442" s="5"/>
      <c r="O442" s="6" t="s">
        <v>39</v>
      </c>
      <c r="P442" s="5" t="s">
        <v>60</v>
      </c>
      <c r="Q442" s="66">
        <f t="shared" si="22"/>
        <v>4784000</v>
      </c>
      <c r="R442" s="6" t="s">
        <v>39</v>
      </c>
      <c r="S442" s="6" t="s">
        <v>730</v>
      </c>
      <c r="T442" s="5"/>
      <c r="U442" s="6"/>
      <c r="V442" s="5" t="s">
        <v>633</v>
      </c>
      <c r="W442" s="5" t="s">
        <v>646</v>
      </c>
      <c r="X442" s="6" t="s">
        <v>41</v>
      </c>
    </row>
    <row r="443" spans="1:24" x14ac:dyDescent="0.15">
      <c r="A443" s="6" t="s">
        <v>31</v>
      </c>
      <c r="B443" s="6" t="s">
        <v>30</v>
      </c>
      <c r="C443" s="6" t="s">
        <v>32</v>
      </c>
      <c r="D443" s="5"/>
      <c r="E443" s="5" t="str">
        <f t="shared" si="20"/>
        <v>2018-01-01</v>
      </c>
      <c r="F443" s="6" t="s">
        <v>36</v>
      </c>
      <c r="G443" s="5"/>
      <c r="H443" s="5"/>
      <c r="I443" s="6" t="s">
        <v>40</v>
      </c>
      <c r="J443" s="6">
        <v>1</v>
      </c>
      <c r="K443" s="5"/>
      <c r="L443" s="6" t="s">
        <v>63</v>
      </c>
      <c r="M443" s="92">
        <f>IF(ISBLANK('test set refactored'!S443),"",'test set refactored'!S443)</f>
        <v>95000</v>
      </c>
      <c r="N443" s="5"/>
      <c r="O443" s="6" t="s">
        <v>39</v>
      </c>
      <c r="P443" s="5" t="s">
        <v>62</v>
      </c>
      <c r="Q443" s="66">
        <f t="shared" ref="Q443:Q474" si="23">M443</f>
        <v>95000</v>
      </c>
      <c r="R443" s="6" t="s">
        <v>39</v>
      </c>
      <c r="S443" s="6" t="s">
        <v>730</v>
      </c>
      <c r="T443" s="5"/>
      <c r="U443" s="6"/>
      <c r="V443" s="5" t="s">
        <v>633</v>
      </c>
      <c r="W443" s="5" t="s">
        <v>648</v>
      </c>
      <c r="X443" s="6" t="s">
        <v>41</v>
      </c>
    </row>
    <row r="444" spans="1:24" x14ac:dyDescent="0.15">
      <c r="A444" s="6" t="s">
        <v>31</v>
      </c>
      <c r="B444" s="6" t="s">
        <v>30</v>
      </c>
      <c r="C444" s="6" t="s">
        <v>32</v>
      </c>
      <c r="D444" s="5"/>
      <c r="E444" s="5" t="str">
        <f t="shared" si="20"/>
        <v>2018-01-01</v>
      </c>
      <c r="F444" s="6" t="s">
        <v>36</v>
      </c>
      <c r="G444" s="5"/>
      <c r="H444" s="5"/>
      <c r="I444" s="6" t="s">
        <v>40</v>
      </c>
      <c r="J444" s="6">
        <v>1</v>
      </c>
      <c r="K444" s="5"/>
      <c r="L444" s="6" t="s">
        <v>65</v>
      </c>
      <c r="M444" s="92">
        <f>IF(ISBLANK('test set refactored'!S444),"",'test set refactored'!S444)</f>
        <v>1690</v>
      </c>
      <c r="N444" s="5"/>
      <c r="O444" s="6" t="s">
        <v>39</v>
      </c>
      <c r="P444" s="5" t="s">
        <v>64</v>
      </c>
      <c r="Q444" s="66">
        <f t="shared" si="23"/>
        <v>1690</v>
      </c>
      <c r="R444" s="6" t="s">
        <v>39</v>
      </c>
      <c r="S444" s="6" t="s">
        <v>730</v>
      </c>
      <c r="T444" s="5"/>
      <c r="U444" s="6"/>
      <c r="V444" s="5" t="s">
        <v>633</v>
      </c>
      <c r="W444" s="5" t="s">
        <v>650</v>
      </c>
      <c r="X444" s="6" t="s">
        <v>41</v>
      </c>
    </row>
    <row r="445" spans="1:24" x14ac:dyDescent="0.15">
      <c r="A445" s="6" t="s">
        <v>31</v>
      </c>
      <c r="B445" s="6" t="s">
        <v>30</v>
      </c>
      <c r="C445" s="6" t="s">
        <v>32</v>
      </c>
      <c r="D445" s="5"/>
      <c r="E445" s="5" t="str">
        <f t="shared" si="20"/>
        <v>2018-01-01</v>
      </c>
      <c r="F445" s="6" t="s">
        <v>36</v>
      </c>
      <c r="G445" s="5"/>
      <c r="H445" s="5"/>
      <c r="I445" s="6" t="s">
        <v>40</v>
      </c>
      <c r="J445" s="6">
        <v>1</v>
      </c>
      <c r="K445" s="6">
        <v>2</v>
      </c>
      <c r="L445" s="6" t="s">
        <v>47</v>
      </c>
      <c r="M445" s="92">
        <f>IF(ISBLANK('test set refactored'!S445),"",'test set refactored'!S445)</f>
        <v>11000000</v>
      </c>
      <c r="N445" s="5"/>
      <c r="O445" s="6" t="s">
        <v>39</v>
      </c>
      <c r="P445" s="5" t="s">
        <v>46</v>
      </c>
      <c r="Q445" s="66">
        <f t="shared" si="23"/>
        <v>11000000</v>
      </c>
      <c r="R445" s="6" t="s">
        <v>39</v>
      </c>
      <c r="S445" s="6" t="s">
        <v>730</v>
      </c>
      <c r="T445" s="5"/>
      <c r="U445" s="6"/>
      <c r="V445" s="5" t="s">
        <v>320</v>
      </c>
      <c r="W445" s="5" t="s">
        <v>320</v>
      </c>
      <c r="X445" s="6" t="s">
        <v>41</v>
      </c>
    </row>
    <row r="446" spans="1:24" x14ac:dyDescent="0.15">
      <c r="A446" s="6" t="s">
        <v>31</v>
      </c>
      <c r="B446" s="6" t="s">
        <v>30</v>
      </c>
      <c r="C446" s="6" t="s">
        <v>32</v>
      </c>
      <c r="D446" s="5"/>
      <c r="E446" s="5" t="str">
        <f t="shared" si="20"/>
        <v>2018-01-01</v>
      </c>
      <c r="F446" s="6" t="s">
        <v>36</v>
      </c>
      <c r="G446" s="5"/>
      <c r="H446" s="5"/>
      <c r="I446" s="6" t="s">
        <v>40</v>
      </c>
      <c r="J446" s="6">
        <v>1</v>
      </c>
      <c r="K446" s="5"/>
      <c r="L446" s="6" t="s">
        <v>49</v>
      </c>
      <c r="M446" s="92">
        <f>IF(ISBLANK('test set refactored'!S446),"",'test set refactored'!S446)</f>
        <v>550000</v>
      </c>
      <c r="N446" s="5"/>
      <c r="O446" s="6" t="s">
        <v>39</v>
      </c>
      <c r="P446" s="5" t="s">
        <v>48</v>
      </c>
      <c r="Q446" s="66">
        <f t="shared" si="23"/>
        <v>550000</v>
      </c>
      <c r="R446" s="6" t="s">
        <v>39</v>
      </c>
      <c r="S446" s="6" t="s">
        <v>730</v>
      </c>
      <c r="T446" s="5"/>
      <c r="U446" s="6"/>
      <c r="V446" s="5" t="s">
        <v>633</v>
      </c>
      <c r="W446" s="5" t="s">
        <v>634</v>
      </c>
      <c r="X446" s="6" t="s">
        <v>41</v>
      </c>
    </row>
    <row r="447" spans="1:24" x14ac:dyDescent="0.15">
      <c r="A447" s="6" t="s">
        <v>31</v>
      </c>
      <c r="B447" s="6" t="s">
        <v>30</v>
      </c>
      <c r="C447" s="6" t="s">
        <v>32</v>
      </c>
      <c r="D447" s="5"/>
      <c r="E447" s="5" t="str">
        <f t="shared" si="20"/>
        <v>2018-01-01</v>
      </c>
      <c r="F447" s="6" t="s">
        <v>36</v>
      </c>
      <c r="G447" s="5"/>
      <c r="H447" s="5"/>
      <c r="I447" s="6" t="s">
        <v>40</v>
      </c>
      <c r="J447" s="6">
        <v>1</v>
      </c>
      <c r="K447" s="6">
        <v>2</v>
      </c>
      <c r="L447" s="6" t="s">
        <v>51</v>
      </c>
      <c r="M447" s="92">
        <f>IF(ISBLANK('test set refactored'!S447),"",'test set refactored'!S447)</f>
        <v>100000</v>
      </c>
      <c r="N447" s="5"/>
      <c r="O447" s="6" t="s">
        <v>39</v>
      </c>
      <c r="P447" s="5" t="s">
        <v>50</v>
      </c>
      <c r="Q447" s="66">
        <f t="shared" si="23"/>
        <v>100000</v>
      </c>
      <c r="R447" s="6" t="s">
        <v>39</v>
      </c>
      <c r="S447" s="6" t="s">
        <v>730</v>
      </c>
      <c r="T447" s="5"/>
      <c r="U447" s="6"/>
      <c r="V447" s="5" t="s">
        <v>633</v>
      </c>
      <c r="W447" s="5" t="s">
        <v>636</v>
      </c>
      <c r="X447" s="6" t="s">
        <v>41</v>
      </c>
    </row>
    <row r="448" spans="1:24" x14ac:dyDescent="0.15">
      <c r="A448" s="6" t="s">
        <v>31</v>
      </c>
      <c r="B448" s="6" t="s">
        <v>30</v>
      </c>
      <c r="C448" s="6" t="s">
        <v>32</v>
      </c>
      <c r="D448" s="5"/>
      <c r="E448" s="5" t="str">
        <f t="shared" si="20"/>
        <v>2018-01-01</v>
      </c>
      <c r="F448" s="6" t="s">
        <v>36</v>
      </c>
      <c r="G448" s="5"/>
      <c r="H448" s="5"/>
      <c r="I448" s="6" t="s">
        <v>40</v>
      </c>
      <c r="J448" s="6">
        <v>1</v>
      </c>
      <c r="K448" s="6">
        <v>2</v>
      </c>
      <c r="L448" s="6" t="s">
        <v>53</v>
      </c>
      <c r="M448" s="92">
        <f>IF(ISBLANK('test set refactored'!S448),"",'test set refactored'!S448)</f>
        <v>700</v>
      </c>
      <c r="N448" s="5"/>
      <c r="O448" s="6" t="s">
        <v>39</v>
      </c>
      <c r="P448" s="5" t="s">
        <v>52</v>
      </c>
      <c r="Q448" s="66">
        <f t="shared" si="23"/>
        <v>700</v>
      </c>
      <c r="R448" s="6" t="s">
        <v>39</v>
      </c>
      <c r="S448" s="6" t="s">
        <v>730</v>
      </c>
      <c r="T448" s="5"/>
      <c r="U448" s="6"/>
      <c r="V448" s="5" t="s">
        <v>633</v>
      </c>
      <c r="W448" s="5" t="s">
        <v>638</v>
      </c>
      <c r="X448" s="6" t="s">
        <v>41</v>
      </c>
    </row>
    <row r="449" spans="1:24" x14ac:dyDescent="0.15">
      <c r="A449" s="6" t="s">
        <v>31</v>
      </c>
      <c r="B449" s="6" t="s">
        <v>30</v>
      </c>
      <c r="C449" s="6" t="s">
        <v>32</v>
      </c>
      <c r="D449" s="5"/>
      <c r="E449" s="5" t="str">
        <f t="shared" si="20"/>
        <v>2018-01-01</v>
      </c>
      <c r="F449" s="6" t="s">
        <v>36</v>
      </c>
      <c r="G449" s="5"/>
      <c r="H449" s="5"/>
      <c r="I449" s="6" t="s">
        <v>40</v>
      </c>
      <c r="J449" s="6">
        <v>1</v>
      </c>
      <c r="K449" s="6">
        <v>1</v>
      </c>
      <c r="L449" s="6" t="s">
        <v>55</v>
      </c>
      <c r="M449" s="92">
        <f>IF(ISBLANK('test set refactored'!S449),"",'test set refactored'!S449)</f>
        <v>378230</v>
      </c>
      <c r="N449" s="5"/>
      <c r="O449" s="6" t="s">
        <v>39</v>
      </c>
      <c r="P449" s="5" t="s">
        <v>54</v>
      </c>
      <c r="Q449" s="66">
        <f t="shared" si="23"/>
        <v>378230</v>
      </c>
      <c r="R449" s="6" t="s">
        <v>39</v>
      </c>
      <c r="S449" s="6" t="s">
        <v>730</v>
      </c>
      <c r="T449" s="5"/>
      <c r="U449" s="6"/>
      <c r="V449" s="5" t="s">
        <v>633</v>
      </c>
      <c r="W449" s="5" t="s">
        <v>640</v>
      </c>
      <c r="X449" s="6" t="s">
        <v>41</v>
      </c>
    </row>
    <row r="450" spans="1:24" x14ac:dyDescent="0.15">
      <c r="A450" s="6" t="s">
        <v>31</v>
      </c>
      <c r="B450" s="6" t="s">
        <v>30</v>
      </c>
      <c r="C450" s="6" t="s">
        <v>32</v>
      </c>
      <c r="D450" s="5"/>
      <c r="E450" s="5" t="str">
        <f t="shared" ref="E450:E513" si="24">_xlfn.CONCAT(SUBSTITUTE(F450,"FY","20"),"-01-01")</f>
        <v>2018-01-01</v>
      </c>
      <c r="F450" s="6" t="s">
        <v>36</v>
      </c>
      <c r="G450" s="5"/>
      <c r="H450" s="5"/>
      <c r="I450" s="6" t="s">
        <v>40</v>
      </c>
      <c r="J450" s="6">
        <v>1</v>
      </c>
      <c r="K450" s="6">
        <v>2</v>
      </c>
      <c r="L450" s="6" t="s">
        <v>57</v>
      </c>
      <c r="M450" s="92">
        <f>IF(ISBLANK('test set refactored'!S450),"",'test set refactored'!S450)</f>
        <v>330000</v>
      </c>
      <c r="N450" s="5"/>
      <c r="O450" s="6" t="s">
        <v>39</v>
      </c>
      <c r="P450" s="5" t="s">
        <v>56</v>
      </c>
      <c r="Q450" s="66">
        <f t="shared" si="23"/>
        <v>330000</v>
      </c>
      <c r="R450" s="6" t="s">
        <v>39</v>
      </c>
      <c r="S450" s="6" t="s">
        <v>730</v>
      </c>
      <c r="T450" s="5"/>
      <c r="U450" s="6"/>
      <c r="V450" s="5" t="s">
        <v>633</v>
      </c>
      <c r="W450" s="5" t="s">
        <v>642</v>
      </c>
      <c r="X450" s="6" t="s">
        <v>41</v>
      </c>
    </row>
    <row r="451" spans="1:24" x14ac:dyDescent="0.15">
      <c r="A451" s="6" t="s">
        <v>31</v>
      </c>
      <c r="B451" s="6" t="s">
        <v>30</v>
      </c>
      <c r="C451" s="6" t="s">
        <v>32</v>
      </c>
      <c r="D451" s="5"/>
      <c r="E451" s="5" t="str">
        <f t="shared" si="24"/>
        <v>2018-01-01</v>
      </c>
      <c r="F451" s="6" t="s">
        <v>36</v>
      </c>
      <c r="G451" s="5"/>
      <c r="H451" s="5"/>
      <c r="I451" s="6" t="s">
        <v>40</v>
      </c>
      <c r="J451" s="6">
        <v>1</v>
      </c>
      <c r="K451" s="6">
        <v>2</v>
      </c>
      <c r="L451" s="6" t="s">
        <v>59</v>
      </c>
      <c r="M451" s="92">
        <f>IF(ISBLANK('test set refactored'!S451),"",'test set refactored'!S451)</f>
        <v>100000</v>
      </c>
      <c r="N451" s="5"/>
      <c r="O451" s="6" t="s">
        <v>39</v>
      </c>
      <c r="P451" s="5" t="s">
        <v>58</v>
      </c>
      <c r="Q451" s="66">
        <f t="shared" si="23"/>
        <v>100000</v>
      </c>
      <c r="R451" s="6" t="s">
        <v>39</v>
      </c>
      <c r="S451" s="6" t="s">
        <v>730</v>
      </c>
      <c r="T451" s="5"/>
      <c r="U451" s="6"/>
      <c r="V451" s="5" t="s">
        <v>633</v>
      </c>
      <c r="W451" s="5" t="s">
        <v>644</v>
      </c>
      <c r="X451" s="6" t="s">
        <v>41</v>
      </c>
    </row>
    <row r="452" spans="1:24" x14ac:dyDescent="0.15">
      <c r="A452" s="6" t="s">
        <v>31</v>
      </c>
      <c r="B452" s="6" t="s">
        <v>30</v>
      </c>
      <c r="C452" s="6" t="s">
        <v>32</v>
      </c>
      <c r="D452" s="5"/>
      <c r="E452" s="5" t="str">
        <f t="shared" si="24"/>
        <v>2018-01-01</v>
      </c>
      <c r="F452" s="6" t="s">
        <v>36</v>
      </c>
      <c r="G452" s="5"/>
      <c r="H452" s="5"/>
      <c r="I452" s="6" t="s">
        <v>40</v>
      </c>
      <c r="J452" s="6">
        <v>1</v>
      </c>
      <c r="K452" s="6">
        <v>4</v>
      </c>
      <c r="L452" s="6" t="s">
        <v>67</v>
      </c>
      <c r="M452" s="92">
        <f>IF(ISBLANK('test set refactored'!S452),"",'test set refactored'!S452)</f>
        <v>17614000</v>
      </c>
      <c r="N452" s="5"/>
      <c r="O452" s="6" t="s">
        <v>39</v>
      </c>
      <c r="P452" s="5" t="s">
        <v>66</v>
      </c>
      <c r="Q452" s="66">
        <f t="shared" si="23"/>
        <v>17614000</v>
      </c>
      <c r="R452" s="6" t="s">
        <v>39</v>
      </c>
      <c r="S452" s="6" t="s">
        <v>730</v>
      </c>
      <c r="T452" s="5"/>
      <c r="U452" s="6"/>
      <c r="V452" s="5" t="s">
        <v>320</v>
      </c>
      <c r="W452" s="5" t="s">
        <v>320</v>
      </c>
      <c r="X452" s="6" t="s">
        <v>41</v>
      </c>
    </row>
    <row r="453" spans="1:24" x14ac:dyDescent="0.15">
      <c r="A453" s="6" t="s">
        <v>31</v>
      </c>
      <c r="B453" s="6" t="s">
        <v>30</v>
      </c>
      <c r="C453" s="6" t="s">
        <v>32</v>
      </c>
      <c r="D453" s="6" t="s">
        <v>71</v>
      </c>
      <c r="E453" s="5" t="str">
        <f t="shared" si="24"/>
        <v>2018-01-01</v>
      </c>
      <c r="F453" s="6" t="s">
        <v>36</v>
      </c>
      <c r="G453" s="5"/>
      <c r="H453" s="5"/>
      <c r="I453" s="6" t="s">
        <v>40</v>
      </c>
      <c r="J453" s="6">
        <v>5</v>
      </c>
      <c r="K453" s="5"/>
      <c r="L453" s="6" t="s">
        <v>155</v>
      </c>
      <c r="M453" s="92">
        <f>IF(ISBLANK('test set refactored'!S453),"",'test set refactored'!S453)</f>
        <v>38</v>
      </c>
      <c r="N453" s="5"/>
      <c r="O453" s="6" t="s">
        <v>73</v>
      </c>
      <c r="P453" s="5" t="s">
        <v>154</v>
      </c>
      <c r="Q453" s="66">
        <f t="shared" si="23"/>
        <v>38</v>
      </c>
      <c r="R453" s="6" t="s">
        <v>784</v>
      </c>
      <c r="S453" s="6" t="s">
        <v>730</v>
      </c>
      <c r="T453" s="5"/>
      <c r="U453" s="6"/>
      <c r="V453" s="5" t="s">
        <v>320</v>
      </c>
      <c r="W453" s="5" t="s">
        <v>320</v>
      </c>
      <c r="X453" s="6" t="s">
        <v>41</v>
      </c>
    </row>
    <row r="454" spans="1:24" x14ac:dyDescent="0.15">
      <c r="A454" s="6" t="s">
        <v>31</v>
      </c>
      <c r="B454" s="6" t="s">
        <v>30</v>
      </c>
      <c r="C454" s="6" t="s">
        <v>32</v>
      </c>
      <c r="D454" s="6" t="s">
        <v>76</v>
      </c>
      <c r="E454" s="5" t="str">
        <f t="shared" si="24"/>
        <v>2018-01-01</v>
      </c>
      <c r="F454" s="6" t="s">
        <v>36</v>
      </c>
      <c r="G454" s="5"/>
      <c r="H454" s="5"/>
      <c r="I454" s="6" t="s">
        <v>40</v>
      </c>
      <c r="J454" s="6">
        <v>5</v>
      </c>
      <c r="K454" s="5"/>
      <c r="L454" s="6" t="s">
        <v>136</v>
      </c>
      <c r="M454" s="92">
        <f>IF(ISBLANK('test set refactored'!S454),"",'test set refactored'!S454)</f>
        <v>1</v>
      </c>
      <c r="N454" s="5"/>
      <c r="O454" s="6" t="s">
        <v>73</v>
      </c>
      <c r="P454" s="5" t="s">
        <v>152</v>
      </c>
      <c r="Q454" s="66">
        <f t="shared" si="23"/>
        <v>1</v>
      </c>
      <c r="R454" s="6" t="s">
        <v>784</v>
      </c>
      <c r="S454" s="6" t="s">
        <v>730</v>
      </c>
      <c r="T454" s="5"/>
      <c r="U454" s="6"/>
      <c r="V454" s="5" t="s">
        <v>320</v>
      </c>
      <c r="W454" s="5" t="s">
        <v>320</v>
      </c>
      <c r="X454" s="6" t="s">
        <v>41</v>
      </c>
    </row>
    <row r="455" spans="1:24" x14ac:dyDescent="0.15">
      <c r="A455" s="6" t="s">
        <v>31</v>
      </c>
      <c r="B455" s="6" t="s">
        <v>30</v>
      </c>
      <c r="C455" s="6" t="s">
        <v>32</v>
      </c>
      <c r="D455" s="6" t="s">
        <v>78</v>
      </c>
      <c r="E455" s="5" t="str">
        <f t="shared" si="24"/>
        <v>2018-01-01</v>
      </c>
      <c r="F455" s="6" t="s">
        <v>36</v>
      </c>
      <c r="G455" s="5"/>
      <c r="H455" s="5"/>
      <c r="I455" s="6" t="s">
        <v>40</v>
      </c>
      <c r="J455" s="6">
        <v>5</v>
      </c>
      <c r="K455" s="5"/>
      <c r="L455" s="6" t="s">
        <v>137</v>
      </c>
      <c r="M455" s="92">
        <f>IF(ISBLANK('test set refactored'!S455),"",'test set refactored'!S455)</f>
        <v>3</v>
      </c>
      <c r="N455" s="5"/>
      <c r="O455" s="6" t="s">
        <v>73</v>
      </c>
      <c r="P455" s="5" t="s">
        <v>152</v>
      </c>
      <c r="Q455" s="66">
        <f t="shared" si="23"/>
        <v>3</v>
      </c>
      <c r="R455" s="6" t="s">
        <v>784</v>
      </c>
      <c r="S455" s="6" t="s">
        <v>730</v>
      </c>
      <c r="T455" s="5"/>
      <c r="U455" s="6"/>
      <c r="V455" s="5" t="s">
        <v>320</v>
      </c>
      <c r="W455" s="5" t="s">
        <v>320</v>
      </c>
      <c r="X455" s="6" t="s">
        <v>41</v>
      </c>
    </row>
    <row r="456" spans="1:24" x14ac:dyDescent="0.15">
      <c r="A456" s="6" t="s">
        <v>31</v>
      </c>
      <c r="B456" s="6" t="s">
        <v>30</v>
      </c>
      <c r="C456" s="6" t="s">
        <v>32</v>
      </c>
      <c r="D456" s="6" t="s">
        <v>80</v>
      </c>
      <c r="E456" s="5" t="str">
        <f t="shared" si="24"/>
        <v>2018-01-01</v>
      </c>
      <c r="F456" s="6" t="s">
        <v>36</v>
      </c>
      <c r="G456" s="5"/>
      <c r="H456" s="5"/>
      <c r="I456" s="6" t="s">
        <v>40</v>
      </c>
      <c r="J456" s="6">
        <v>5</v>
      </c>
      <c r="K456" s="5"/>
      <c r="L456" s="6" t="s">
        <v>138</v>
      </c>
      <c r="M456" s="92">
        <f>IF(ISBLANK('test set refactored'!S456),"",'test set refactored'!S456)</f>
        <v>1</v>
      </c>
      <c r="N456" s="5"/>
      <c r="O456" s="6" t="s">
        <v>73</v>
      </c>
      <c r="P456" s="5" t="s">
        <v>152</v>
      </c>
      <c r="Q456" s="66">
        <f t="shared" si="23"/>
        <v>1</v>
      </c>
      <c r="R456" s="6" t="s">
        <v>784</v>
      </c>
      <c r="S456" s="6" t="s">
        <v>730</v>
      </c>
      <c r="T456" s="5"/>
      <c r="U456" s="6"/>
      <c r="V456" s="5" t="s">
        <v>320</v>
      </c>
      <c r="W456" s="5" t="s">
        <v>320</v>
      </c>
      <c r="X456" s="6" t="s">
        <v>41</v>
      </c>
    </row>
    <row r="457" spans="1:24" x14ac:dyDescent="0.15">
      <c r="A457" s="6" t="s">
        <v>31</v>
      </c>
      <c r="B457" s="6" t="s">
        <v>30</v>
      </c>
      <c r="C457" s="6" t="s">
        <v>32</v>
      </c>
      <c r="D457" s="6" t="s">
        <v>95</v>
      </c>
      <c r="E457" s="5" t="str">
        <f t="shared" si="24"/>
        <v>2018-01-01</v>
      </c>
      <c r="F457" s="6" t="s">
        <v>36</v>
      </c>
      <c r="G457" s="5"/>
      <c r="H457" s="5"/>
      <c r="I457" s="6" t="s">
        <v>40</v>
      </c>
      <c r="J457" s="6">
        <v>5</v>
      </c>
      <c r="K457" s="5"/>
      <c r="L457" s="6" t="s">
        <v>139</v>
      </c>
      <c r="M457" s="92">
        <f>IF(ISBLANK('test set refactored'!S457),"",'test set refactored'!S457)</f>
        <v>24</v>
      </c>
      <c r="N457" s="5"/>
      <c r="O457" s="6" t="s">
        <v>73</v>
      </c>
      <c r="P457" s="5" t="s">
        <v>152</v>
      </c>
      <c r="Q457" s="66">
        <f t="shared" si="23"/>
        <v>24</v>
      </c>
      <c r="R457" s="6" t="s">
        <v>784</v>
      </c>
      <c r="S457" s="6" t="s">
        <v>730</v>
      </c>
      <c r="T457" s="5"/>
      <c r="U457" s="6"/>
      <c r="V457" s="5" t="s">
        <v>320</v>
      </c>
      <c r="W457" s="5" t="s">
        <v>320</v>
      </c>
      <c r="X457" s="6" t="s">
        <v>41</v>
      </c>
    </row>
    <row r="458" spans="1:24" x14ac:dyDescent="0.15">
      <c r="A458" s="6" t="s">
        <v>31</v>
      </c>
      <c r="B458" s="6" t="s">
        <v>30</v>
      </c>
      <c r="C458" s="6" t="s">
        <v>32</v>
      </c>
      <c r="D458" s="6" t="s">
        <v>71</v>
      </c>
      <c r="E458" s="5" t="str">
        <f t="shared" si="24"/>
        <v>2018-01-01</v>
      </c>
      <c r="F458" s="6" t="s">
        <v>36</v>
      </c>
      <c r="G458" s="5"/>
      <c r="H458" s="5"/>
      <c r="I458" s="6" t="s">
        <v>40</v>
      </c>
      <c r="J458" s="6">
        <v>5</v>
      </c>
      <c r="K458" s="5"/>
      <c r="L458" s="6" t="s">
        <v>135</v>
      </c>
      <c r="M458" s="92">
        <f>IF(ISBLANK('test set refactored'!S458),"",'test set refactored'!S458)</f>
        <v>29</v>
      </c>
      <c r="N458" s="5"/>
      <c r="O458" s="6" t="s">
        <v>73</v>
      </c>
      <c r="P458" s="5" t="s">
        <v>152</v>
      </c>
      <c r="Q458" s="66">
        <f t="shared" si="23"/>
        <v>29</v>
      </c>
      <c r="R458" s="6" t="s">
        <v>784</v>
      </c>
      <c r="S458" s="6" t="s">
        <v>730</v>
      </c>
      <c r="T458" s="5"/>
      <c r="U458" s="6"/>
      <c r="V458" s="5" t="s">
        <v>320</v>
      </c>
      <c r="W458" s="5" t="s">
        <v>320</v>
      </c>
      <c r="X458" s="6" t="s">
        <v>41</v>
      </c>
    </row>
    <row r="459" spans="1:24" x14ac:dyDescent="0.15">
      <c r="A459" s="6" t="s">
        <v>31</v>
      </c>
      <c r="B459" s="6" t="s">
        <v>30</v>
      </c>
      <c r="C459" s="6" t="s">
        <v>32</v>
      </c>
      <c r="D459" s="6" t="s">
        <v>71</v>
      </c>
      <c r="E459" s="5" t="str">
        <f t="shared" si="24"/>
        <v>2018-01-01</v>
      </c>
      <c r="F459" s="6" t="s">
        <v>36</v>
      </c>
      <c r="G459" s="5"/>
      <c r="H459" s="5"/>
      <c r="I459" s="6" t="s">
        <v>40</v>
      </c>
      <c r="J459" s="6">
        <v>5</v>
      </c>
      <c r="K459" s="5"/>
      <c r="L459" s="6" t="s">
        <v>153</v>
      </c>
      <c r="M459" s="92">
        <f>IF(ISBLANK('test set refactored'!S459),"",'test set refactored'!S459)</f>
        <v>2</v>
      </c>
      <c r="N459" s="5"/>
      <c r="O459" s="6" t="s">
        <v>73</v>
      </c>
      <c r="P459" s="5" t="s">
        <v>774</v>
      </c>
      <c r="Q459" s="66">
        <f t="shared" si="23"/>
        <v>2</v>
      </c>
      <c r="R459" s="6" t="s">
        <v>784</v>
      </c>
      <c r="S459" s="6" t="s">
        <v>730</v>
      </c>
      <c r="T459" s="5"/>
      <c r="U459" s="6"/>
      <c r="V459" s="5" t="s">
        <v>320</v>
      </c>
      <c r="W459" s="5" t="s">
        <v>320</v>
      </c>
      <c r="X459" s="6" t="s">
        <v>41</v>
      </c>
    </row>
    <row r="460" spans="1:24" x14ac:dyDescent="0.15">
      <c r="A460" s="6" t="s">
        <v>31</v>
      </c>
      <c r="B460" s="6" t="s">
        <v>30</v>
      </c>
      <c r="C460" s="6" t="s">
        <v>32</v>
      </c>
      <c r="D460" s="6" t="s">
        <v>76</v>
      </c>
      <c r="E460" s="5" t="str">
        <f t="shared" si="24"/>
        <v>2018-01-01</v>
      </c>
      <c r="F460" s="6" t="s">
        <v>36</v>
      </c>
      <c r="G460" s="5"/>
      <c r="H460" s="5"/>
      <c r="I460" s="6" t="s">
        <v>40</v>
      </c>
      <c r="J460" s="6">
        <v>5</v>
      </c>
      <c r="K460" s="5"/>
      <c r="L460" s="6" t="s">
        <v>141</v>
      </c>
      <c r="M460" s="92">
        <f>IF(ISBLANK('test set refactored'!S460),"",'test set refactored'!S460)</f>
        <v>1</v>
      </c>
      <c r="N460" s="5"/>
      <c r="O460" s="6" t="s">
        <v>73</v>
      </c>
      <c r="P460" s="5" t="s">
        <v>145</v>
      </c>
      <c r="Q460" s="66">
        <f t="shared" si="23"/>
        <v>1</v>
      </c>
      <c r="R460" s="6" t="s">
        <v>784</v>
      </c>
      <c r="S460" s="6" t="s">
        <v>730</v>
      </c>
      <c r="T460" s="5"/>
      <c r="U460" s="6"/>
      <c r="V460" s="5" t="s">
        <v>320</v>
      </c>
      <c r="W460" s="5" t="s">
        <v>320</v>
      </c>
      <c r="X460" s="6" t="s">
        <v>41</v>
      </c>
    </row>
    <row r="461" spans="1:24" x14ac:dyDescent="0.15">
      <c r="A461" s="6" t="s">
        <v>31</v>
      </c>
      <c r="B461" s="6" t="s">
        <v>30</v>
      </c>
      <c r="C461" s="6" t="s">
        <v>32</v>
      </c>
      <c r="D461" s="6" t="s">
        <v>78</v>
      </c>
      <c r="E461" s="5" t="str">
        <f t="shared" si="24"/>
        <v>2018-01-01</v>
      </c>
      <c r="F461" s="6" t="s">
        <v>36</v>
      </c>
      <c r="G461" s="5"/>
      <c r="H461" s="5"/>
      <c r="I461" s="6" t="s">
        <v>40</v>
      </c>
      <c r="J461" s="6">
        <v>5</v>
      </c>
      <c r="K461" s="5"/>
      <c r="L461" s="6" t="s">
        <v>142</v>
      </c>
      <c r="M461" s="92">
        <f>IF(ISBLANK('test set refactored'!S461),"",'test set refactored'!S461)</f>
        <v>0</v>
      </c>
      <c r="N461" s="5"/>
      <c r="O461" s="6" t="s">
        <v>73</v>
      </c>
      <c r="P461" s="5" t="s">
        <v>145</v>
      </c>
      <c r="Q461" s="66">
        <f t="shared" si="23"/>
        <v>0</v>
      </c>
      <c r="R461" s="6" t="s">
        <v>784</v>
      </c>
      <c r="S461" s="6" t="s">
        <v>730</v>
      </c>
      <c r="T461" s="5"/>
      <c r="U461" s="6"/>
      <c r="V461" s="5" t="s">
        <v>320</v>
      </c>
      <c r="W461" s="5" t="s">
        <v>320</v>
      </c>
      <c r="X461" s="6" t="s">
        <v>41</v>
      </c>
    </row>
    <row r="462" spans="1:24" x14ac:dyDescent="0.15">
      <c r="A462" s="6" t="s">
        <v>31</v>
      </c>
      <c r="B462" s="6" t="s">
        <v>30</v>
      </c>
      <c r="C462" s="6" t="s">
        <v>32</v>
      </c>
      <c r="D462" s="6" t="s">
        <v>80</v>
      </c>
      <c r="E462" s="5" t="str">
        <f t="shared" si="24"/>
        <v>2018-01-01</v>
      </c>
      <c r="F462" s="6" t="s">
        <v>36</v>
      </c>
      <c r="G462" s="5"/>
      <c r="H462" s="5"/>
      <c r="I462" s="6" t="s">
        <v>40</v>
      </c>
      <c r="J462" s="6">
        <v>5</v>
      </c>
      <c r="K462" s="5"/>
      <c r="L462" s="6" t="s">
        <v>143</v>
      </c>
      <c r="M462" s="92">
        <f>IF(ISBLANK('test set refactored'!S462),"",'test set refactored'!S462)</f>
        <v>0</v>
      </c>
      <c r="N462" s="5"/>
      <c r="O462" s="6" t="s">
        <v>73</v>
      </c>
      <c r="P462" s="5" t="s">
        <v>145</v>
      </c>
      <c r="Q462" s="66">
        <f t="shared" si="23"/>
        <v>0</v>
      </c>
      <c r="R462" s="6" t="s">
        <v>784</v>
      </c>
      <c r="S462" s="6" t="s">
        <v>730</v>
      </c>
      <c r="T462" s="5"/>
      <c r="U462" s="6"/>
      <c r="V462" s="5" t="s">
        <v>320</v>
      </c>
      <c r="W462" s="5" t="s">
        <v>320</v>
      </c>
      <c r="X462" s="6" t="s">
        <v>41</v>
      </c>
    </row>
    <row r="463" spans="1:24" x14ac:dyDescent="0.15">
      <c r="A463" s="6" t="s">
        <v>31</v>
      </c>
      <c r="B463" s="6" t="s">
        <v>30</v>
      </c>
      <c r="C463" s="6" t="s">
        <v>32</v>
      </c>
      <c r="D463" s="6" t="s">
        <v>95</v>
      </c>
      <c r="E463" s="5" t="str">
        <f t="shared" si="24"/>
        <v>2018-01-01</v>
      </c>
      <c r="F463" s="6" t="s">
        <v>36</v>
      </c>
      <c r="G463" s="5"/>
      <c r="H463" s="5"/>
      <c r="I463" s="6" t="s">
        <v>40</v>
      </c>
      <c r="J463" s="6">
        <v>5</v>
      </c>
      <c r="K463" s="5"/>
      <c r="L463" s="6" t="s">
        <v>144</v>
      </c>
      <c r="M463" s="92">
        <f>IF(ISBLANK('test set refactored'!S463),"",'test set refactored'!S463)</f>
        <v>1</v>
      </c>
      <c r="N463" s="5"/>
      <c r="O463" s="6" t="s">
        <v>73</v>
      </c>
      <c r="P463" s="5" t="s">
        <v>145</v>
      </c>
      <c r="Q463" s="66">
        <f t="shared" si="23"/>
        <v>1</v>
      </c>
      <c r="R463" s="6" t="s">
        <v>784</v>
      </c>
      <c r="S463" s="6" t="s">
        <v>730</v>
      </c>
      <c r="T463" s="5"/>
      <c r="U463" s="6"/>
      <c r="V463" s="5" t="s">
        <v>320</v>
      </c>
      <c r="W463" s="5" t="s">
        <v>320</v>
      </c>
      <c r="X463" s="6" t="s">
        <v>41</v>
      </c>
    </row>
    <row r="464" spans="1:24" x14ac:dyDescent="0.15">
      <c r="A464" s="6" t="s">
        <v>31</v>
      </c>
      <c r="B464" s="6" t="s">
        <v>30</v>
      </c>
      <c r="C464" s="6" t="s">
        <v>32</v>
      </c>
      <c r="D464" s="6" t="s">
        <v>71</v>
      </c>
      <c r="E464" s="5" t="str">
        <f t="shared" si="24"/>
        <v>2018-01-01</v>
      </c>
      <c r="F464" s="6" t="s">
        <v>36</v>
      </c>
      <c r="G464" s="5"/>
      <c r="H464" s="5"/>
      <c r="I464" s="6" t="s">
        <v>40</v>
      </c>
      <c r="J464" s="6">
        <v>5</v>
      </c>
      <c r="K464" s="5"/>
      <c r="L464" s="6" t="s">
        <v>140</v>
      </c>
      <c r="M464" s="92">
        <f>IF(ISBLANK('test set refactored'!S464),"",'test set refactored'!S464)</f>
        <v>2</v>
      </c>
      <c r="N464" s="5"/>
      <c r="O464" s="6" t="s">
        <v>73</v>
      </c>
      <c r="P464" s="5" t="s">
        <v>145</v>
      </c>
      <c r="Q464" s="66">
        <f t="shared" si="23"/>
        <v>2</v>
      </c>
      <c r="R464" s="6" t="s">
        <v>784</v>
      </c>
      <c r="S464" s="6" t="s">
        <v>730</v>
      </c>
      <c r="T464" s="5"/>
      <c r="U464" s="6"/>
      <c r="V464" s="5" t="s">
        <v>320</v>
      </c>
      <c r="W464" s="5" t="s">
        <v>320</v>
      </c>
      <c r="X464" s="6" t="s">
        <v>41</v>
      </c>
    </row>
    <row r="465" spans="1:24" x14ac:dyDescent="0.15">
      <c r="A465" s="6" t="s">
        <v>31</v>
      </c>
      <c r="B465" s="6" t="s">
        <v>30</v>
      </c>
      <c r="C465" s="6" t="s">
        <v>32</v>
      </c>
      <c r="D465" s="6" t="s">
        <v>76</v>
      </c>
      <c r="E465" s="5" t="str">
        <f t="shared" si="24"/>
        <v>2018-01-01</v>
      </c>
      <c r="F465" s="6" t="s">
        <v>36</v>
      </c>
      <c r="G465" s="5"/>
      <c r="H465" s="5"/>
      <c r="I465" s="6" t="s">
        <v>40</v>
      </c>
      <c r="J465" s="6">
        <v>5</v>
      </c>
      <c r="K465" s="5"/>
      <c r="L465" s="6" t="s">
        <v>148</v>
      </c>
      <c r="M465" s="92">
        <f>IF(ISBLANK('test set refactored'!S465),"",'test set refactored'!S465)</f>
        <v>0</v>
      </c>
      <c r="N465" s="5"/>
      <c r="O465" s="6" t="s">
        <v>73</v>
      </c>
      <c r="P465" s="5" t="s">
        <v>146</v>
      </c>
      <c r="Q465" s="66">
        <f t="shared" si="23"/>
        <v>0</v>
      </c>
      <c r="R465" s="6" t="s">
        <v>784</v>
      </c>
      <c r="S465" s="6" t="s">
        <v>730</v>
      </c>
      <c r="T465" s="5"/>
      <c r="U465" s="6"/>
      <c r="V465" s="5" t="s">
        <v>320</v>
      </c>
      <c r="W465" s="5" t="s">
        <v>320</v>
      </c>
      <c r="X465" s="6" t="s">
        <v>41</v>
      </c>
    </row>
    <row r="466" spans="1:24" x14ac:dyDescent="0.15">
      <c r="A466" s="6" t="s">
        <v>31</v>
      </c>
      <c r="B466" s="6" t="s">
        <v>30</v>
      </c>
      <c r="C466" s="6" t="s">
        <v>32</v>
      </c>
      <c r="D466" s="6" t="s">
        <v>78</v>
      </c>
      <c r="E466" s="5" t="str">
        <f t="shared" si="24"/>
        <v>2018-01-01</v>
      </c>
      <c r="F466" s="6" t="s">
        <v>36</v>
      </c>
      <c r="G466" s="5"/>
      <c r="H466" s="5"/>
      <c r="I466" s="6" t="s">
        <v>40</v>
      </c>
      <c r="J466" s="6">
        <v>5</v>
      </c>
      <c r="K466" s="5"/>
      <c r="L466" s="6" t="s">
        <v>149</v>
      </c>
      <c r="M466" s="92">
        <f>IF(ISBLANK('test set refactored'!S466),"",'test set refactored'!S466)</f>
        <v>0</v>
      </c>
      <c r="N466" s="5"/>
      <c r="O466" s="6" t="s">
        <v>73</v>
      </c>
      <c r="P466" s="5" t="s">
        <v>146</v>
      </c>
      <c r="Q466" s="66">
        <f t="shared" si="23"/>
        <v>0</v>
      </c>
      <c r="R466" s="6" t="s">
        <v>784</v>
      </c>
      <c r="S466" s="6" t="s">
        <v>730</v>
      </c>
      <c r="T466" s="5"/>
      <c r="U466" s="6"/>
      <c r="V466" s="5" t="s">
        <v>320</v>
      </c>
      <c r="W466" s="5" t="s">
        <v>320</v>
      </c>
      <c r="X466" s="6" t="s">
        <v>41</v>
      </c>
    </row>
    <row r="467" spans="1:24" x14ac:dyDescent="0.15">
      <c r="A467" s="6" t="s">
        <v>31</v>
      </c>
      <c r="B467" s="6" t="s">
        <v>30</v>
      </c>
      <c r="C467" s="6" t="s">
        <v>32</v>
      </c>
      <c r="D467" s="6" t="s">
        <v>80</v>
      </c>
      <c r="E467" s="5" t="str">
        <f t="shared" si="24"/>
        <v>2018-01-01</v>
      </c>
      <c r="F467" s="6" t="s">
        <v>36</v>
      </c>
      <c r="G467" s="5"/>
      <c r="H467" s="5"/>
      <c r="I467" s="6" t="s">
        <v>40</v>
      </c>
      <c r="J467" s="6">
        <v>5</v>
      </c>
      <c r="K467" s="5"/>
      <c r="L467" s="6" t="s">
        <v>150</v>
      </c>
      <c r="M467" s="92">
        <f>IF(ISBLANK('test set refactored'!S467),"",'test set refactored'!S467)</f>
        <v>0</v>
      </c>
      <c r="N467" s="5"/>
      <c r="O467" s="6" t="s">
        <v>73</v>
      </c>
      <c r="P467" s="5" t="s">
        <v>146</v>
      </c>
      <c r="Q467" s="66">
        <f t="shared" si="23"/>
        <v>0</v>
      </c>
      <c r="R467" s="6" t="s">
        <v>784</v>
      </c>
      <c r="S467" s="6" t="s">
        <v>730</v>
      </c>
      <c r="T467" s="5"/>
      <c r="U467" s="6"/>
      <c r="V467" s="5" t="s">
        <v>320</v>
      </c>
      <c r="W467" s="5" t="s">
        <v>320</v>
      </c>
      <c r="X467" s="6" t="s">
        <v>41</v>
      </c>
    </row>
    <row r="468" spans="1:24" x14ac:dyDescent="0.15">
      <c r="A468" s="6" t="s">
        <v>31</v>
      </c>
      <c r="B468" s="6" t="s">
        <v>30</v>
      </c>
      <c r="C468" s="6" t="s">
        <v>32</v>
      </c>
      <c r="D468" s="6" t="s">
        <v>95</v>
      </c>
      <c r="E468" s="5" t="str">
        <f t="shared" si="24"/>
        <v>2018-01-01</v>
      </c>
      <c r="F468" s="6" t="s">
        <v>36</v>
      </c>
      <c r="G468" s="5"/>
      <c r="H468" s="5"/>
      <c r="I468" s="6" t="s">
        <v>40</v>
      </c>
      <c r="J468" s="6">
        <v>5</v>
      </c>
      <c r="K468" s="5"/>
      <c r="L468" s="6" t="s">
        <v>151</v>
      </c>
      <c r="M468" s="92">
        <f>IF(ISBLANK('test set refactored'!S468),"",'test set refactored'!S468)</f>
        <v>10</v>
      </c>
      <c r="N468" s="5"/>
      <c r="O468" s="6" t="s">
        <v>73</v>
      </c>
      <c r="P468" s="5" t="s">
        <v>146</v>
      </c>
      <c r="Q468" s="66">
        <f t="shared" si="23"/>
        <v>10</v>
      </c>
      <c r="R468" s="6" t="s">
        <v>784</v>
      </c>
      <c r="S468" s="6" t="s">
        <v>730</v>
      </c>
      <c r="T468" s="5"/>
      <c r="U468" s="6"/>
      <c r="V468" s="5" t="s">
        <v>320</v>
      </c>
      <c r="W468" s="5" t="s">
        <v>320</v>
      </c>
      <c r="X468" s="6" t="s">
        <v>41</v>
      </c>
    </row>
    <row r="469" spans="1:24" x14ac:dyDescent="0.15">
      <c r="A469" s="6" t="s">
        <v>31</v>
      </c>
      <c r="B469" s="6" t="s">
        <v>30</v>
      </c>
      <c r="C469" s="6" t="s">
        <v>32</v>
      </c>
      <c r="D469" s="6" t="s">
        <v>71</v>
      </c>
      <c r="E469" s="5" t="str">
        <f t="shared" si="24"/>
        <v>2018-01-01</v>
      </c>
      <c r="F469" s="6" t="s">
        <v>36</v>
      </c>
      <c r="G469" s="5"/>
      <c r="H469" s="5"/>
      <c r="I469" s="6" t="s">
        <v>40</v>
      </c>
      <c r="J469" s="6">
        <v>5</v>
      </c>
      <c r="K469" s="5"/>
      <c r="L469" s="6" t="s">
        <v>147</v>
      </c>
      <c r="M469" s="92">
        <f>IF(ISBLANK('test set refactored'!S469),"",'test set refactored'!S469)</f>
        <v>11</v>
      </c>
      <c r="N469" s="5"/>
      <c r="O469" s="6" t="s">
        <v>73</v>
      </c>
      <c r="P469" s="5" t="s">
        <v>146</v>
      </c>
      <c r="Q469" s="66">
        <f t="shared" si="23"/>
        <v>11</v>
      </c>
      <c r="R469" s="6" t="s">
        <v>784</v>
      </c>
      <c r="S469" s="6" t="s">
        <v>730</v>
      </c>
      <c r="T469" s="5"/>
      <c r="U469" s="6"/>
      <c r="V469" s="5" t="s">
        <v>320</v>
      </c>
      <c r="W469" s="5" t="s">
        <v>320</v>
      </c>
      <c r="X469" s="6" t="s">
        <v>41</v>
      </c>
    </row>
    <row r="470" spans="1:24" x14ac:dyDescent="0.15">
      <c r="A470" s="6" t="s">
        <v>31</v>
      </c>
      <c r="B470" s="6" t="s">
        <v>30</v>
      </c>
      <c r="C470" s="6" t="s">
        <v>32</v>
      </c>
      <c r="D470" s="6" t="s">
        <v>71</v>
      </c>
      <c r="E470" s="5" t="str">
        <f t="shared" si="24"/>
        <v>2018-01-01</v>
      </c>
      <c r="F470" s="6" t="s">
        <v>36</v>
      </c>
      <c r="G470" s="5"/>
      <c r="H470" s="5"/>
      <c r="I470" s="6" t="s">
        <v>40</v>
      </c>
      <c r="J470" s="6">
        <v>5</v>
      </c>
      <c r="K470" s="5"/>
      <c r="L470" s="6" t="s">
        <v>157</v>
      </c>
      <c r="M470" s="92">
        <f>IF(ISBLANK('test set refactored'!S470),"",'test set refactored'!S470)</f>
        <v>1116</v>
      </c>
      <c r="N470" s="5"/>
      <c r="O470" s="6" t="s">
        <v>73</v>
      </c>
      <c r="P470" s="5" t="s">
        <v>156</v>
      </c>
      <c r="Q470" s="66">
        <f t="shared" si="23"/>
        <v>1116</v>
      </c>
      <c r="R470" s="6" t="s">
        <v>784</v>
      </c>
      <c r="S470" s="6" t="s">
        <v>730</v>
      </c>
      <c r="T470" s="5"/>
      <c r="U470" s="6"/>
      <c r="V470" s="5" t="s">
        <v>320</v>
      </c>
      <c r="W470" s="5" t="s">
        <v>320</v>
      </c>
      <c r="X470" s="6" t="s">
        <v>41</v>
      </c>
    </row>
    <row r="471" spans="1:24" x14ac:dyDescent="0.15">
      <c r="A471" s="6" t="s">
        <v>31</v>
      </c>
      <c r="B471" s="6" t="s">
        <v>30</v>
      </c>
      <c r="C471" s="6" t="s">
        <v>32</v>
      </c>
      <c r="D471" s="6" t="s">
        <v>76</v>
      </c>
      <c r="E471" s="5" t="str">
        <f t="shared" si="24"/>
        <v>2018-01-01</v>
      </c>
      <c r="F471" s="6" t="s">
        <v>36</v>
      </c>
      <c r="G471" s="5"/>
      <c r="H471" s="5"/>
      <c r="I471" s="6" t="s">
        <v>40</v>
      </c>
      <c r="J471" s="6">
        <v>4</v>
      </c>
      <c r="K471" s="5"/>
      <c r="L471" s="6" t="s">
        <v>92</v>
      </c>
      <c r="M471" s="92">
        <f>IF(ISBLANK('test set refactored'!S471),"",'test set refactored'!S471)</f>
        <v>4885</v>
      </c>
      <c r="N471" s="5"/>
      <c r="O471" s="6" t="s">
        <v>39</v>
      </c>
      <c r="P471" s="5" t="s">
        <v>773</v>
      </c>
      <c r="Q471" s="57">
        <f t="shared" si="23"/>
        <v>4885</v>
      </c>
      <c r="R471" s="6" t="s">
        <v>39</v>
      </c>
      <c r="S471" s="6" t="s">
        <v>730</v>
      </c>
      <c r="T471" s="5"/>
      <c r="U471" s="6"/>
      <c r="V471" s="5" t="s">
        <v>655</v>
      </c>
      <c r="W471" s="5" t="s">
        <v>320</v>
      </c>
      <c r="X471" s="6" t="s">
        <v>41</v>
      </c>
    </row>
    <row r="472" spans="1:24" x14ac:dyDescent="0.15">
      <c r="A472" s="6" t="s">
        <v>31</v>
      </c>
      <c r="B472" s="6" t="s">
        <v>30</v>
      </c>
      <c r="C472" s="6" t="s">
        <v>32</v>
      </c>
      <c r="D472" s="6" t="s">
        <v>78</v>
      </c>
      <c r="E472" s="5" t="str">
        <f t="shared" si="24"/>
        <v>2018-01-01</v>
      </c>
      <c r="F472" s="6" t="s">
        <v>36</v>
      </c>
      <c r="G472" s="5"/>
      <c r="H472" s="5"/>
      <c r="I472" s="6" t="s">
        <v>40</v>
      </c>
      <c r="J472" s="6">
        <v>4</v>
      </c>
      <c r="K472" s="5"/>
      <c r="L472" s="6" t="s">
        <v>93</v>
      </c>
      <c r="M472" s="92">
        <f>IF(ISBLANK('test set refactored'!S472),"",'test set refactored'!S472)</f>
        <v>41842</v>
      </c>
      <c r="N472" s="5"/>
      <c r="O472" s="6" t="s">
        <v>39</v>
      </c>
      <c r="P472" s="5" t="s">
        <v>773</v>
      </c>
      <c r="Q472" s="57">
        <f t="shared" si="23"/>
        <v>41842</v>
      </c>
      <c r="R472" s="6" t="s">
        <v>39</v>
      </c>
      <c r="S472" s="6" t="s">
        <v>730</v>
      </c>
      <c r="T472" s="5"/>
      <c r="U472" s="6"/>
      <c r="V472" s="5" t="s">
        <v>655</v>
      </c>
      <c r="W472" s="5" t="s">
        <v>320</v>
      </c>
      <c r="X472" s="6" t="s">
        <v>41</v>
      </c>
    </row>
    <row r="473" spans="1:24" x14ac:dyDescent="0.15">
      <c r="A473" s="6" t="s">
        <v>31</v>
      </c>
      <c r="B473" s="6" t="s">
        <v>30</v>
      </c>
      <c r="C473" s="6" t="s">
        <v>32</v>
      </c>
      <c r="D473" s="6" t="s">
        <v>80</v>
      </c>
      <c r="E473" s="5" t="str">
        <f t="shared" si="24"/>
        <v>2018-01-01</v>
      </c>
      <c r="F473" s="6" t="s">
        <v>36</v>
      </c>
      <c r="G473" s="5"/>
      <c r="H473" s="5"/>
      <c r="I473" s="6" t="s">
        <v>40</v>
      </c>
      <c r="J473" s="6">
        <v>4</v>
      </c>
      <c r="K473" s="5"/>
      <c r="L473" s="6" t="s">
        <v>94</v>
      </c>
      <c r="M473" s="92">
        <f>IF(ISBLANK('test set refactored'!S473),"",'test set refactored'!S473)</f>
        <v>3553</v>
      </c>
      <c r="N473" s="5"/>
      <c r="O473" s="6" t="s">
        <v>39</v>
      </c>
      <c r="P473" s="5" t="s">
        <v>773</v>
      </c>
      <c r="Q473" s="57">
        <f t="shared" si="23"/>
        <v>3553</v>
      </c>
      <c r="R473" s="6" t="s">
        <v>39</v>
      </c>
      <c r="S473" s="6" t="s">
        <v>730</v>
      </c>
      <c r="T473" s="5"/>
      <c r="U473" s="6"/>
      <c r="V473" s="5" t="s">
        <v>655</v>
      </c>
      <c r="W473" s="5" t="s">
        <v>320</v>
      </c>
      <c r="X473" s="6" t="s">
        <v>41</v>
      </c>
    </row>
    <row r="474" spans="1:24" x14ac:dyDescent="0.15">
      <c r="A474" s="6" t="s">
        <v>31</v>
      </c>
      <c r="B474" s="6" t="s">
        <v>30</v>
      </c>
      <c r="C474" s="6" t="s">
        <v>32</v>
      </c>
      <c r="D474" s="6" t="s">
        <v>95</v>
      </c>
      <c r="E474" s="5" t="str">
        <f t="shared" si="24"/>
        <v>2018-01-01</v>
      </c>
      <c r="F474" s="6" t="s">
        <v>36</v>
      </c>
      <c r="G474" s="5"/>
      <c r="H474" s="5"/>
      <c r="I474" s="6" t="s">
        <v>40</v>
      </c>
      <c r="J474" s="6">
        <v>4</v>
      </c>
      <c r="K474" s="5"/>
      <c r="L474" s="6" t="s">
        <v>96</v>
      </c>
      <c r="M474" s="92">
        <f>IF(ISBLANK('test set refactored'!S474),"",'test set refactored'!S474)</f>
        <v>40443</v>
      </c>
      <c r="N474" s="5"/>
      <c r="O474" s="6" t="s">
        <v>39</v>
      </c>
      <c r="P474" s="5" t="s">
        <v>773</v>
      </c>
      <c r="Q474" s="57">
        <f t="shared" si="23"/>
        <v>40443</v>
      </c>
      <c r="R474" s="6" t="s">
        <v>39</v>
      </c>
      <c r="S474" s="6" t="s">
        <v>730</v>
      </c>
      <c r="T474" s="5"/>
      <c r="U474" s="6"/>
      <c r="V474" s="5" t="s">
        <v>655</v>
      </c>
      <c r="W474" s="5" t="s">
        <v>320</v>
      </c>
      <c r="X474" s="6" t="s">
        <v>41</v>
      </c>
    </row>
    <row r="475" spans="1:24" x14ac:dyDescent="0.15">
      <c r="A475" s="6" t="s">
        <v>31</v>
      </c>
      <c r="B475" s="6" t="s">
        <v>30</v>
      </c>
      <c r="C475" s="6" t="s">
        <v>32</v>
      </c>
      <c r="D475" s="6" t="s">
        <v>71</v>
      </c>
      <c r="E475" s="5" t="str">
        <f t="shared" si="24"/>
        <v>2018-01-01</v>
      </c>
      <c r="F475" s="6" t="s">
        <v>36</v>
      </c>
      <c r="G475" s="5"/>
      <c r="H475" s="5"/>
      <c r="I475" s="6" t="s">
        <v>40</v>
      </c>
      <c r="J475" s="6">
        <v>4</v>
      </c>
      <c r="K475" s="5"/>
      <c r="L475" s="6" t="s">
        <v>87</v>
      </c>
      <c r="M475" s="92">
        <f>IF(ISBLANK('test set refactored'!S475),"",'test set refactored'!S475)</f>
        <v>17315</v>
      </c>
      <c r="N475" s="5"/>
      <c r="O475" s="6" t="s">
        <v>39</v>
      </c>
      <c r="P475" s="5" t="s">
        <v>86</v>
      </c>
      <c r="Q475" s="57">
        <f t="shared" ref="Q475:Q507" si="25">M475</f>
        <v>17315</v>
      </c>
      <c r="R475" s="6" t="s">
        <v>39</v>
      </c>
      <c r="S475" s="6" t="s">
        <v>730</v>
      </c>
      <c r="T475" s="5"/>
      <c r="U475" s="6"/>
      <c r="V475" s="5" t="s">
        <v>320</v>
      </c>
      <c r="W475" s="5" t="s">
        <v>320</v>
      </c>
      <c r="X475" s="6" t="s">
        <v>41</v>
      </c>
    </row>
    <row r="476" spans="1:24" x14ac:dyDescent="0.15">
      <c r="A476" s="6" t="s">
        <v>31</v>
      </c>
      <c r="B476" s="6" t="s">
        <v>30</v>
      </c>
      <c r="C476" s="6" t="s">
        <v>32</v>
      </c>
      <c r="D476" s="6" t="s">
        <v>71</v>
      </c>
      <c r="E476" s="5" t="str">
        <f t="shared" si="24"/>
        <v>2018-01-01</v>
      </c>
      <c r="F476" s="6" t="s">
        <v>36</v>
      </c>
      <c r="G476" s="5"/>
      <c r="H476" s="5"/>
      <c r="I476" s="6" t="s">
        <v>40</v>
      </c>
      <c r="J476" s="6">
        <v>4</v>
      </c>
      <c r="K476" s="5"/>
      <c r="L476" s="6" t="s">
        <v>89</v>
      </c>
      <c r="M476" s="92">
        <f>IF(ISBLANK('test set refactored'!S476),"",'test set refactored'!S476)</f>
        <v>0</v>
      </c>
      <c r="N476" s="5"/>
      <c r="O476" s="6" t="s">
        <v>39</v>
      </c>
      <c r="P476" s="5" t="s">
        <v>88</v>
      </c>
      <c r="Q476" s="57">
        <f t="shared" si="25"/>
        <v>0</v>
      </c>
      <c r="R476" s="6" t="s">
        <v>39</v>
      </c>
      <c r="S476" s="6" t="s">
        <v>730</v>
      </c>
      <c r="T476" s="5"/>
      <c r="U476" s="6"/>
      <c r="V476" s="5" t="s">
        <v>320</v>
      </c>
      <c r="W476" s="5" t="s">
        <v>320</v>
      </c>
      <c r="X476" s="6" t="s">
        <v>41</v>
      </c>
    </row>
    <row r="477" spans="1:24" x14ac:dyDescent="0.15">
      <c r="A477" s="6" t="s">
        <v>31</v>
      </c>
      <c r="B477" s="6" t="s">
        <v>30</v>
      </c>
      <c r="C477" s="6" t="s">
        <v>32</v>
      </c>
      <c r="D477" s="6" t="s">
        <v>71</v>
      </c>
      <c r="E477" s="5" t="str">
        <f t="shared" si="24"/>
        <v>2018-01-01</v>
      </c>
      <c r="F477" s="6" t="s">
        <v>36</v>
      </c>
      <c r="G477" s="5"/>
      <c r="H477" s="5"/>
      <c r="I477" s="6" t="s">
        <v>40</v>
      </c>
      <c r="J477" s="6">
        <v>4</v>
      </c>
      <c r="K477" s="6">
        <v>11</v>
      </c>
      <c r="L477" s="6" t="s">
        <v>91</v>
      </c>
      <c r="M477" s="92">
        <f>IF(ISBLANK('test set refactored'!S477),"",'test set refactored'!S477)</f>
        <v>32</v>
      </c>
      <c r="N477" s="5"/>
      <c r="O477" s="6" t="s">
        <v>39</v>
      </c>
      <c r="P477" s="5" t="s">
        <v>90</v>
      </c>
      <c r="Q477" s="57">
        <f t="shared" si="25"/>
        <v>32</v>
      </c>
      <c r="R477" s="6" t="s">
        <v>39</v>
      </c>
      <c r="S477" s="6" t="s">
        <v>730</v>
      </c>
      <c r="T477" s="5"/>
      <c r="U477" s="6"/>
      <c r="V477" s="5" t="s">
        <v>320</v>
      </c>
      <c r="W477" s="5" t="s">
        <v>320</v>
      </c>
      <c r="X477" s="6" t="s">
        <v>41</v>
      </c>
    </row>
    <row r="478" spans="1:24" x14ac:dyDescent="0.15">
      <c r="A478" s="6" t="s">
        <v>31</v>
      </c>
      <c r="B478" s="6" t="s">
        <v>30</v>
      </c>
      <c r="C478" s="6" t="s">
        <v>32</v>
      </c>
      <c r="D478" s="6" t="s">
        <v>71</v>
      </c>
      <c r="E478" s="5" t="str">
        <f t="shared" si="24"/>
        <v>2018-01-01</v>
      </c>
      <c r="F478" s="6" t="s">
        <v>36</v>
      </c>
      <c r="G478" s="5"/>
      <c r="H478" s="5"/>
      <c r="I478" s="6" t="s">
        <v>40</v>
      </c>
      <c r="J478" s="6">
        <v>4</v>
      </c>
      <c r="K478" s="5"/>
      <c r="L478" s="6" t="s">
        <v>72</v>
      </c>
      <c r="M478" s="92">
        <f>IF(ISBLANK('test set refactored'!S478),"",'test set refactored'!S478)</f>
        <v>73151</v>
      </c>
      <c r="N478" s="5"/>
      <c r="O478" s="6" t="s">
        <v>39</v>
      </c>
      <c r="P478" s="5" t="s">
        <v>70</v>
      </c>
      <c r="Q478" s="57">
        <f t="shared" si="25"/>
        <v>73151</v>
      </c>
      <c r="R478" s="6" t="s">
        <v>39</v>
      </c>
      <c r="S478" s="6" t="s">
        <v>730</v>
      </c>
      <c r="T478" s="5"/>
      <c r="U478" s="6"/>
      <c r="V478" s="5" t="s">
        <v>320</v>
      </c>
      <c r="W478" s="5" t="s">
        <v>320</v>
      </c>
      <c r="X478" s="6" t="s">
        <v>41</v>
      </c>
    </row>
    <row r="479" spans="1:24" x14ac:dyDescent="0.15">
      <c r="A479" s="6" t="s">
        <v>31</v>
      </c>
      <c r="B479" s="6" t="s">
        <v>30</v>
      </c>
      <c r="C479" s="6" t="s">
        <v>32</v>
      </c>
      <c r="D479" s="6" t="s">
        <v>76</v>
      </c>
      <c r="E479" s="5" t="str">
        <f t="shared" si="24"/>
        <v>2018-01-01</v>
      </c>
      <c r="F479" s="6" t="s">
        <v>36</v>
      </c>
      <c r="G479" s="5"/>
      <c r="H479" s="5"/>
      <c r="I479" s="6" t="s">
        <v>40</v>
      </c>
      <c r="J479" s="6">
        <v>4</v>
      </c>
      <c r="K479" s="5"/>
      <c r="L479" s="6" t="s">
        <v>77</v>
      </c>
      <c r="M479" s="92">
        <f>IF(ISBLANK('test set refactored'!S479),"",'test set refactored'!S479)</f>
        <v>2</v>
      </c>
      <c r="N479" s="5"/>
      <c r="O479" s="6" t="s">
        <v>39</v>
      </c>
      <c r="P479" s="5" t="s">
        <v>74</v>
      </c>
      <c r="Q479" s="57">
        <f t="shared" si="25"/>
        <v>2</v>
      </c>
      <c r="R479" s="6" t="s">
        <v>39</v>
      </c>
      <c r="S479" s="6" t="s">
        <v>730</v>
      </c>
      <c r="T479" s="5"/>
      <c r="U479" s="6"/>
      <c r="V479" s="5" t="s">
        <v>320</v>
      </c>
      <c r="W479" s="5" t="s">
        <v>320</v>
      </c>
      <c r="X479" s="6" t="s">
        <v>41</v>
      </c>
    </row>
    <row r="480" spans="1:24" x14ac:dyDescent="0.15">
      <c r="A480" s="6" t="s">
        <v>31</v>
      </c>
      <c r="B480" s="6" t="s">
        <v>30</v>
      </c>
      <c r="C480" s="6" t="s">
        <v>32</v>
      </c>
      <c r="D480" s="6" t="s">
        <v>78</v>
      </c>
      <c r="E480" s="5" t="str">
        <f t="shared" si="24"/>
        <v>2018-01-01</v>
      </c>
      <c r="F480" s="6" t="s">
        <v>36</v>
      </c>
      <c r="G480" s="5"/>
      <c r="H480" s="5"/>
      <c r="I480" s="6" t="s">
        <v>40</v>
      </c>
      <c r="J480" s="6">
        <v>4</v>
      </c>
      <c r="K480" s="5"/>
      <c r="L480" s="6" t="s">
        <v>79</v>
      </c>
      <c r="M480" s="92">
        <f>IF(ISBLANK('test set refactored'!S480),"",'test set refactored'!S480)</f>
        <v>9</v>
      </c>
      <c r="N480" s="5"/>
      <c r="O480" s="6" t="s">
        <v>39</v>
      </c>
      <c r="P480" s="5" t="s">
        <v>74</v>
      </c>
      <c r="Q480" s="57">
        <f t="shared" si="25"/>
        <v>9</v>
      </c>
      <c r="R480" s="6" t="s">
        <v>39</v>
      </c>
      <c r="S480" s="6" t="s">
        <v>730</v>
      </c>
      <c r="T480" s="5"/>
      <c r="U480" s="6"/>
      <c r="V480" s="5" t="s">
        <v>320</v>
      </c>
      <c r="W480" s="5" t="s">
        <v>320</v>
      </c>
      <c r="X480" s="6" t="s">
        <v>41</v>
      </c>
    </row>
    <row r="481" spans="1:24" x14ac:dyDescent="0.15">
      <c r="A481" s="6" t="s">
        <v>31</v>
      </c>
      <c r="B481" s="6" t="s">
        <v>30</v>
      </c>
      <c r="C481" s="6" t="s">
        <v>32</v>
      </c>
      <c r="D481" s="6" t="s">
        <v>80</v>
      </c>
      <c r="E481" s="5" t="str">
        <f t="shared" si="24"/>
        <v>2018-01-01</v>
      </c>
      <c r="F481" s="6" t="s">
        <v>36</v>
      </c>
      <c r="G481" s="5"/>
      <c r="H481" s="5"/>
      <c r="I481" s="6" t="s">
        <v>40</v>
      </c>
      <c r="J481" s="6">
        <v>4</v>
      </c>
      <c r="K481" s="5"/>
      <c r="L481" s="6" t="s">
        <v>81</v>
      </c>
      <c r="M481" s="92">
        <f>IF(ISBLANK('test set refactored'!S481),"",'test set refactored'!S481)</f>
        <v>3</v>
      </c>
      <c r="N481" s="5"/>
      <c r="O481" s="6" t="s">
        <v>39</v>
      </c>
      <c r="P481" s="5" t="s">
        <v>74</v>
      </c>
      <c r="Q481" s="57">
        <f t="shared" si="25"/>
        <v>3</v>
      </c>
      <c r="R481" s="6" t="s">
        <v>39</v>
      </c>
      <c r="S481" s="6" t="s">
        <v>730</v>
      </c>
      <c r="T481" s="5"/>
      <c r="U481" s="6"/>
      <c r="V481" s="5" t="s">
        <v>320</v>
      </c>
      <c r="W481" s="5" t="s">
        <v>320</v>
      </c>
      <c r="X481" s="6" t="s">
        <v>41</v>
      </c>
    </row>
    <row r="482" spans="1:24" x14ac:dyDescent="0.15">
      <c r="A482" s="6" t="s">
        <v>31</v>
      </c>
      <c r="B482" s="6" t="s">
        <v>30</v>
      </c>
      <c r="C482" s="6" t="s">
        <v>32</v>
      </c>
      <c r="D482" s="6" t="s">
        <v>82</v>
      </c>
      <c r="E482" s="5" t="str">
        <f t="shared" si="24"/>
        <v>2018-01-01</v>
      </c>
      <c r="F482" s="6" t="s">
        <v>36</v>
      </c>
      <c r="G482" s="5"/>
      <c r="H482" s="5"/>
      <c r="I482" s="6" t="s">
        <v>40</v>
      </c>
      <c r="J482" s="6">
        <v>4</v>
      </c>
      <c r="K482" s="5"/>
      <c r="L482" s="6" t="s">
        <v>83</v>
      </c>
      <c r="M482" s="92">
        <f>IF(ISBLANK('test set refactored'!S482),"",'test set refactored'!S482)</f>
        <v>12</v>
      </c>
      <c r="N482" s="5"/>
      <c r="O482" s="6" t="s">
        <v>39</v>
      </c>
      <c r="P482" s="5" t="s">
        <v>74</v>
      </c>
      <c r="Q482" s="57">
        <f t="shared" si="25"/>
        <v>12</v>
      </c>
      <c r="R482" s="6" t="s">
        <v>39</v>
      </c>
      <c r="S482" s="6" t="s">
        <v>730</v>
      </c>
      <c r="T482" s="5"/>
      <c r="U482" s="6"/>
      <c r="V482" s="5" t="s">
        <v>320</v>
      </c>
      <c r="W482" s="5" t="s">
        <v>320</v>
      </c>
      <c r="X482" s="6" t="s">
        <v>41</v>
      </c>
    </row>
    <row r="483" spans="1:24" x14ac:dyDescent="0.15">
      <c r="A483" s="6" t="s">
        <v>31</v>
      </c>
      <c r="B483" s="6" t="s">
        <v>30</v>
      </c>
      <c r="C483" s="6" t="s">
        <v>32</v>
      </c>
      <c r="D483" s="6" t="s">
        <v>71</v>
      </c>
      <c r="E483" s="5" t="str">
        <f t="shared" si="24"/>
        <v>2018-01-01</v>
      </c>
      <c r="F483" s="6" t="s">
        <v>36</v>
      </c>
      <c r="G483" s="5"/>
      <c r="H483" s="5"/>
      <c r="I483" s="6" t="s">
        <v>40</v>
      </c>
      <c r="J483" s="6">
        <v>4</v>
      </c>
      <c r="K483" s="5"/>
      <c r="L483" s="6" t="s">
        <v>75</v>
      </c>
      <c r="M483" s="92">
        <f>IF(ISBLANK('test set refactored'!S483),"",'test set refactored'!S483)</f>
        <v>26</v>
      </c>
      <c r="N483" s="5"/>
      <c r="O483" s="6" t="s">
        <v>39</v>
      </c>
      <c r="P483" s="5" t="s">
        <v>74</v>
      </c>
      <c r="Q483" s="57">
        <f t="shared" si="25"/>
        <v>26</v>
      </c>
      <c r="R483" s="6" t="s">
        <v>39</v>
      </c>
      <c r="S483" s="6" t="s">
        <v>730</v>
      </c>
      <c r="T483" s="5"/>
      <c r="U483" s="6"/>
      <c r="V483" s="5" t="s">
        <v>320</v>
      </c>
      <c r="W483" s="5" t="s">
        <v>320</v>
      </c>
      <c r="X483" s="6" t="s">
        <v>41</v>
      </c>
    </row>
    <row r="484" spans="1:24" x14ac:dyDescent="0.15">
      <c r="A484" s="6" t="s">
        <v>31</v>
      </c>
      <c r="B484" s="6" t="s">
        <v>30</v>
      </c>
      <c r="C484" s="6" t="s">
        <v>32</v>
      </c>
      <c r="D484" s="6" t="s">
        <v>71</v>
      </c>
      <c r="E484" s="5" t="str">
        <f t="shared" si="24"/>
        <v>2018-01-01</v>
      </c>
      <c r="F484" s="6" t="s">
        <v>36</v>
      </c>
      <c r="G484" s="5"/>
      <c r="H484" s="5"/>
      <c r="I484" s="6" t="s">
        <v>40</v>
      </c>
      <c r="J484" s="6">
        <v>4</v>
      </c>
      <c r="K484" s="5"/>
      <c r="L484" s="6" t="s">
        <v>85</v>
      </c>
      <c r="M484" s="92">
        <f>IF(ISBLANK('test set refactored'!S484),"",'test set refactored'!S484)</f>
        <v>199</v>
      </c>
      <c r="N484" s="5"/>
      <c r="O484" s="6" t="s">
        <v>39</v>
      </c>
      <c r="P484" s="5" t="s">
        <v>84</v>
      </c>
      <c r="Q484" s="57">
        <f t="shared" si="25"/>
        <v>199</v>
      </c>
      <c r="R484" s="6" t="s">
        <v>39</v>
      </c>
      <c r="S484" s="6" t="s">
        <v>730</v>
      </c>
      <c r="T484" s="5"/>
      <c r="U484" s="6"/>
      <c r="V484" s="5" t="s">
        <v>320</v>
      </c>
      <c r="W484" s="5" t="s">
        <v>320</v>
      </c>
      <c r="X484" s="6" t="s">
        <v>41</v>
      </c>
    </row>
    <row r="485" spans="1:24" x14ac:dyDescent="0.15">
      <c r="A485" s="6" t="s">
        <v>31</v>
      </c>
      <c r="B485" s="6" t="s">
        <v>30</v>
      </c>
      <c r="C485" s="6" t="s">
        <v>32</v>
      </c>
      <c r="D485" s="6" t="s">
        <v>76</v>
      </c>
      <c r="E485" s="5" t="str">
        <f t="shared" si="24"/>
        <v>2018-01-01</v>
      </c>
      <c r="F485" s="6" t="s">
        <v>36</v>
      </c>
      <c r="G485" s="5"/>
      <c r="H485" s="5"/>
      <c r="I485" s="6" t="s">
        <v>40</v>
      </c>
      <c r="J485" s="6">
        <v>4</v>
      </c>
      <c r="K485" s="5"/>
      <c r="L485" s="6" t="s">
        <v>97</v>
      </c>
      <c r="M485" s="92">
        <f>IF(ISBLANK('test set refactored'!S485),"",'test set refactored'!S485)</f>
        <v>528277</v>
      </c>
      <c r="N485" s="5"/>
      <c r="O485" s="6" t="s">
        <v>39</v>
      </c>
      <c r="P485" s="5" t="s">
        <v>42</v>
      </c>
      <c r="Q485" s="57">
        <f t="shared" si="25"/>
        <v>528277</v>
      </c>
      <c r="R485" s="6" t="s">
        <v>39</v>
      </c>
      <c r="S485" s="6" t="s">
        <v>730</v>
      </c>
      <c r="T485" s="5"/>
      <c r="U485" s="6"/>
      <c r="V485" s="5" t="s">
        <v>381</v>
      </c>
      <c r="W485" s="5" t="s">
        <v>382</v>
      </c>
      <c r="X485" s="6" t="s">
        <v>41</v>
      </c>
    </row>
    <row r="486" spans="1:24" x14ac:dyDescent="0.15">
      <c r="A486" s="6" t="s">
        <v>31</v>
      </c>
      <c r="B486" s="6" t="s">
        <v>30</v>
      </c>
      <c r="C486" s="6" t="s">
        <v>32</v>
      </c>
      <c r="D486" s="6" t="s">
        <v>78</v>
      </c>
      <c r="E486" s="5" t="str">
        <f t="shared" si="24"/>
        <v>2018-01-01</v>
      </c>
      <c r="F486" s="6" t="s">
        <v>36</v>
      </c>
      <c r="G486" s="5"/>
      <c r="H486" s="5"/>
      <c r="I486" s="6" t="s">
        <v>40</v>
      </c>
      <c r="J486" s="6">
        <v>4</v>
      </c>
      <c r="K486" s="5"/>
      <c r="L486" s="6" t="s">
        <v>98</v>
      </c>
      <c r="M486" s="92">
        <f>IF(ISBLANK('test set refactored'!S486),"",'test set refactored'!S486)</f>
        <v>518921</v>
      </c>
      <c r="N486" s="5"/>
      <c r="O486" s="6" t="s">
        <v>39</v>
      </c>
      <c r="P486" s="5" t="s">
        <v>42</v>
      </c>
      <c r="Q486" s="57">
        <f t="shared" si="25"/>
        <v>518921</v>
      </c>
      <c r="R486" s="6" t="s">
        <v>39</v>
      </c>
      <c r="S486" s="6" t="s">
        <v>730</v>
      </c>
      <c r="T486" s="5"/>
      <c r="U486" s="6"/>
      <c r="V486" s="5" t="s">
        <v>381</v>
      </c>
      <c r="W486" s="5" t="s">
        <v>382</v>
      </c>
      <c r="X486" s="6" t="s">
        <v>41</v>
      </c>
    </row>
    <row r="487" spans="1:24" x14ac:dyDescent="0.15">
      <c r="A487" s="6" t="s">
        <v>31</v>
      </c>
      <c r="B487" s="6" t="s">
        <v>30</v>
      </c>
      <c r="C487" s="6" t="s">
        <v>32</v>
      </c>
      <c r="D487" s="6" t="s">
        <v>80</v>
      </c>
      <c r="E487" s="5" t="str">
        <f t="shared" si="24"/>
        <v>2018-01-01</v>
      </c>
      <c r="F487" s="6" t="s">
        <v>36</v>
      </c>
      <c r="G487" s="5"/>
      <c r="H487" s="5"/>
      <c r="I487" s="6" t="s">
        <v>40</v>
      </c>
      <c r="J487" s="6">
        <v>4</v>
      </c>
      <c r="K487" s="5"/>
      <c r="L487" s="6" t="s">
        <v>99</v>
      </c>
      <c r="M487" s="92">
        <f>IF(ISBLANK('test set refactored'!S487),"",'test set refactored'!S487)</f>
        <v>23517</v>
      </c>
      <c r="N487" s="5"/>
      <c r="O487" s="6" t="s">
        <v>39</v>
      </c>
      <c r="P487" s="5" t="s">
        <v>42</v>
      </c>
      <c r="Q487" s="57">
        <f t="shared" si="25"/>
        <v>23517</v>
      </c>
      <c r="R487" s="6" t="s">
        <v>39</v>
      </c>
      <c r="S487" s="6" t="s">
        <v>730</v>
      </c>
      <c r="T487" s="5"/>
      <c r="U487" s="6"/>
      <c r="V487" s="5" t="s">
        <v>381</v>
      </c>
      <c r="W487" s="5" t="s">
        <v>382</v>
      </c>
      <c r="X487" s="6" t="s">
        <v>41</v>
      </c>
    </row>
    <row r="488" spans="1:24" x14ac:dyDescent="0.15">
      <c r="A488" s="6" t="s">
        <v>31</v>
      </c>
      <c r="B488" s="6" t="s">
        <v>30</v>
      </c>
      <c r="C488" s="6" t="s">
        <v>32</v>
      </c>
      <c r="D488" s="6" t="s">
        <v>95</v>
      </c>
      <c r="E488" s="5" t="str">
        <f t="shared" si="24"/>
        <v>2018-01-01</v>
      </c>
      <c r="F488" s="6" t="s">
        <v>36</v>
      </c>
      <c r="G488" s="5"/>
      <c r="H488" s="5"/>
      <c r="I488" s="6" t="s">
        <v>40</v>
      </c>
      <c r="J488" s="6">
        <v>4</v>
      </c>
      <c r="K488" s="5"/>
      <c r="L488" s="6" t="s">
        <v>100</v>
      </c>
      <c r="M488" s="92">
        <f>IF(ISBLANK('test set refactored'!S488),"",'test set refactored'!S488)</f>
        <v>1929807</v>
      </c>
      <c r="N488" s="5"/>
      <c r="O488" s="6" t="s">
        <v>39</v>
      </c>
      <c r="P488" s="5" t="s">
        <v>42</v>
      </c>
      <c r="Q488" s="57">
        <f t="shared" si="25"/>
        <v>1929807</v>
      </c>
      <c r="R488" s="6" t="s">
        <v>39</v>
      </c>
      <c r="S488" s="6" t="s">
        <v>730</v>
      </c>
      <c r="T488" s="5"/>
      <c r="U488" s="6"/>
      <c r="V488" s="5" t="s">
        <v>381</v>
      </c>
      <c r="W488" s="5" t="s">
        <v>382</v>
      </c>
      <c r="X488" s="6" t="s">
        <v>41</v>
      </c>
    </row>
    <row r="489" spans="1:24" x14ac:dyDescent="0.15">
      <c r="A489" s="6" t="s">
        <v>31</v>
      </c>
      <c r="B489" s="6" t="s">
        <v>30</v>
      </c>
      <c r="C489" s="6" t="s">
        <v>32</v>
      </c>
      <c r="D489" s="5"/>
      <c r="E489" s="5" t="str">
        <f t="shared" si="24"/>
        <v>2018-01-01</v>
      </c>
      <c r="F489" s="6" t="s">
        <v>36</v>
      </c>
      <c r="G489" s="5"/>
      <c r="H489" s="5"/>
      <c r="I489" s="6" t="s">
        <v>40</v>
      </c>
      <c r="J489" s="6">
        <v>1</v>
      </c>
      <c r="K489" s="5"/>
      <c r="L489" s="6" t="s">
        <v>43</v>
      </c>
      <c r="M489" s="92">
        <f>IF(ISBLANK('test set refactored'!S489),"",'test set refactored'!S489)</f>
        <v>3000523</v>
      </c>
      <c r="N489" s="5"/>
      <c r="O489" s="6" t="s">
        <v>39</v>
      </c>
      <c r="P489" s="5" t="s">
        <v>42</v>
      </c>
      <c r="Q489" s="66">
        <f t="shared" si="25"/>
        <v>3000523</v>
      </c>
      <c r="R489" s="6" t="s">
        <v>39</v>
      </c>
      <c r="S489" s="6" t="s">
        <v>730</v>
      </c>
      <c r="T489" s="5"/>
      <c r="U489" s="6"/>
      <c r="V489" s="5" t="s">
        <v>381</v>
      </c>
      <c r="W489" s="5" t="s">
        <v>382</v>
      </c>
      <c r="X489" s="6" t="s">
        <v>41</v>
      </c>
    </row>
    <row r="490" spans="1:24" x14ac:dyDescent="0.15">
      <c r="A490" s="6" t="s">
        <v>31</v>
      </c>
      <c r="B490" s="6" t="s">
        <v>30</v>
      </c>
      <c r="C490" s="6" t="s">
        <v>32</v>
      </c>
      <c r="D490" s="6" t="s">
        <v>76</v>
      </c>
      <c r="E490" s="5" t="str">
        <f t="shared" si="24"/>
        <v>2018-01-01</v>
      </c>
      <c r="F490" s="6" t="s">
        <v>36</v>
      </c>
      <c r="G490" s="5"/>
      <c r="H490" s="5"/>
      <c r="I490" s="6" t="s">
        <v>40</v>
      </c>
      <c r="J490" s="6">
        <v>4</v>
      </c>
      <c r="K490" s="5"/>
      <c r="L490" s="6" t="s">
        <v>101</v>
      </c>
      <c r="M490" s="92">
        <f>IF(ISBLANK('test set refactored'!S490),"",'test set refactored'!S490)</f>
        <v>174533</v>
      </c>
      <c r="N490" s="5"/>
      <c r="O490" s="6" t="s">
        <v>39</v>
      </c>
      <c r="P490" s="5" t="s">
        <v>44</v>
      </c>
      <c r="Q490" s="57">
        <f t="shared" si="25"/>
        <v>174533</v>
      </c>
      <c r="R490" s="6" t="s">
        <v>39</v>
      </c>
      <c r="S490" s="6" t="s">
        <v>730</v>
      </c>
      <c r="T490" s="5"/>
      <c r="U490" s="6"/>
      <c r="V490" s="5" t="s">
        <v>381</v>
      </c>
      <c r="W490" s="5" t="s">
        <v>385</v>
      </c>
      <c r="X490" s="6" t="s">
        <v>41</v>
      </c>
    </row>
    <row r="491" spans="1:24" x14ac:dyDescent="0.15">
      <c r="A491" s="6" t="s">
        <v>31</v>
      </c>
      <c r="B491" s="6" t="s">
        <v>30</v>
      </c>
      <c r="C491" s="6" t="s">
        <v>32</v>
      </c>
      <c r="D491" s="6" t="s">
        <v>78</v>
      </c>
      <c r="E491" s="5" t="str">
        <f t="shared" si="24"/>
        <v>2018-01-01</v>
      </c>
      <c r="F491" s="6" t="s">
        <v>36</v>
      </c>
      <c r="G491" s="5"/>
      <c r="H491" s="5"/>
      <c r="I491" s="6" t="s">
        <v>40</v>
      </c>
      <c r="J491" s="6">
        <v>4</v>
      </c>
      <c r="K491" s="5"/>
      <c r="L491" s="6" t="s">
        <v>102</v>
      </c>
      <c r="M491" s="92">
        <f>IF(ISBLANK('test set refactored'!S491),"",'test set refactored'!S491)</f>
        <v>7301</v>
      </c>
      <c r="N491" s="5"/>
      <c r="O491" s="6" t="s">
        <v>39</v>
      </c>
      <c r="P491" s="5" t="s">
        <v>44</v>
      </c>
      <c r="Q491" s="57">
        <f t="shared" si="25"/>
        <v>7301</v>
      </c>
      <c r="R491" s="6" t="s">
        <v>39</v>
      </c>
      <c r="S491" s="6" t="s">
        <v>730</v>
      </c>
      <c r="T491" s="5"/>
      <c r="U491" s="6"/>
      <c r="V491" s="5" t="s">
        <v>381</v>
      </c>
      <c r="W491" s="5" t="s">
        <v>385</v>
      </c>
      <c r="X491" s="6" t="s">
        <v>41</v>
      </c>
    </row>
    <row r="492" spans="1:24" x14ac:dyDescent="0.15">
      <c r="A492" s="6" t="s">
        <v>31</v>
      </c>
      <c r="B492" s="6" t="s">
        <v>30</v>
      </c>
      <c r="C492" s="6" t="s">
        <v>32</v>
      </c>
      <c r="D492" s="6" t="s">
        <v>80</v>
      </c>
      <c r="E492" s="5" t="str">
        <f t="shared" si="24"/>
        <v>2018-01-01</v>
      </c>
      <c r="F492" s="6" t="s">
        <v>36</v>
      </c>
      <c r="G492" s="5"/>
      <c r="H492" s="5"/>
      <c r="I492" s="6" t="s">
        <v>40</v>
      </c>
      <c r="J492" s="6">
        <v>4</v>
      </c>
      <c r="K492" s="5"/>
      <c r="L492" s="6" t="s">
        <v>103</v>
      </c>
      <c r="M492" s="92">
        <f>IF(ISBLANK('test set refactored'!S492),"",'test set refactored'!S492)</f>
        <v>751</v>
      </c>
      <c r="N492" s="5"/>
      <c r="O492" s="6" t="s">
        <v>39</v>
      </c>
      <c r="P492" s="5" t="s">
        <v>44</v>
      </c>
      <c r="Q492" s="57">
        <f t="shared" si="25"/>
        <v>751</v>
      </c>
      <c r="R492" s="6" t="s">
        <v>39</v>
      </c>
      <c r="S492" s="6" t="s">
        <v>730</v>
      </c>
      <c r="T492" s="5"/>
      <c r="U492" s="6"/>
      <c r="V492" s="5" t="s">
        <v>381</v>
      </c>
      <c r="W492" s="5" t="s">
        <v>385</v>
      </c>
      <c r="X492" s="6" t="s">
        <v>41</v>
      </c>
    </row>
    <row r="493" spans="1:24" x14ac:dyDescent="0.15">
      <c r="A493" s="6" t="s">
        <v>31</v>
      </c>
      <c r="B493" s="6" t="s">
        <v>30</v>
      </c>
      <c r="C493" s="6" t="s">
        <v>32</v>
      </c>
      <c r="D493" s="6" t="s">
        <v>95</v>
      </c>
      <c r="E493" s="5" t="str">
        <f t="shared" si="24"/>
        <v>2018-01-01</v>
      </c>
      <c r="F493" s="6" t="s">
        <v>36</v>
      </c>
      <c r="G493" s="5"/>
      <c r="H493" s="5"/>
      <c r="I493" s="6" t="s">
        <v>40</v>
      </c>
      <c r="J493" s="6">
        <v>4</v>
      </c>
      <c r="K493" s="5"/>
      <c r="L493" s="6" t="s">
        <v>104</v>
      </c>
      <c r="M493" s="92">
        <f>IF(ISBLANK('test set refactored'!S493),"",'test set refactored'!S493)</f>
        <v>744</v>
      </c>
      <c r="N493" s="5"/>
      <c r="O493" s="6" t="s">
        <v>39</v>
      </c>
      <c r="P493" s="5" t="s">
        <v>44</v>
      </c>
      <c r="Q493" s="57">
        <f t="shared" si="25"/>
        <v>744</v>
      </c>
      <c r="R493" s="6" t="s">
        <v>39</v>
      </c>
      <c r="S493" s="6" t="s">
        <v>730</v>
      </c>
      <c r="T493" s="5"/>
      <c r="U493" s="6"/>
      <c r="V493" s="5" t="s">
        <v>381</v>
      </c>
      <c r="W493" s="5" t="s">
        <v>385</v>
      </c>
      <c r="X493" s="6" t="s">
        <v>41</v>
      </c>
    </row>
    <row r="494" spans="1:24" x14ac:dyDescent="0.15">
      <c r="A494" s="6" t="s">
        <v>31</v>
      </c>
      <c r="B494" s="6" t="s">
        <v>30</v>
      </c>
      <c r="C494" s="6" t="s">
        <v>32</v>
      </c>
      <c r="D494" s="5"/>
      <c r="E494" s="5" t="str">
        <f t="shared" si="24"/>
        <v>2018-01-01</v>
      </c>
      <c r="F494" s="6" t="s">
        <v>36</v>
      </c>
      <c r="G494" s="5"/>
      <c r="H494" s="5"/>
      <c r="I494" s="6" t="s">
        <v>40</v>
      </c>
      <c r="J494" s="6">
        <v>1</v>
      </c>
      <c r="K494" s="6">
        <v>1</v>
      </c>
      <c r="L494" s="6" t="s">
        <v>45</v>
      </c>
      <c r="M494" s="92">
        <f>IF(ISBLANK('test set refactored'!S494),"",'test set refactored'!S494)</f>
        <v>183329</v>
      </c>
      <c r="N494" s="5"/>
      <c r="O494" s="6" t="s">
        <v>39</v>
      </c>
      <c r="P494" s="5" t="s">
        <v>44</v>
      </c>
      <c r="Q494" s="66">
        <f t="shared" si="25"/>
        <v>183329</v>
      </c>
      <c r="R494" s="6" t="s">
        <v>39</v>
      </c>
      <c r="S494" s="6" t="s">
        <v>730</v>
      </c>
      <c r="T494" s="5"/>
      <c r="U494" s="6"/>
      <c r="V494" s="5" t="s">
        <v>381</v>
      </c>
      <c r="W494" s="5" t="s">
        <v>385</v>
      </c>
      <c r="X494" s="6" t="s">
        <v>41</v>
      </c>
    </row>
    <row r="495" spans="1:24" x14ac:dyDescent="0.15">
      <c r="A495" s="6" t="s">
        <v>31</v>
      </c>
      <c r="B495" s="6" t="s">
        <v>30</v>
      </c>
      <c r="C495" s="6" t="s">
        <v>32</v>
      </c>
      <c r="D495" s="6" t="s">
        <v>76</v>
      </c>
      <c r="E495" s="5" t="str">
        <f t="shared" si="24"/>
        <v>2018-01-01</v>
      </c>
      <c r="F495" s="6" t="s">
        <v>36</v>
      </c>
      <c r="G495" s="5"/>
      <c r="H495" s="5"/>
      <c r="I495" s="6" t="s">
        <v>40</v>
      </c>
      <c r="J495" s="6">
        <v>6</v>
      </c>
      <c r="K495" s="6">
        <v>12</v>
      </c>
      <c r="L495" s="6" t="s">
        <v>207</v>
      </c>
      <c r="M495" s="92">
        <f>IF(ISBLANK('test set refactored'!S495),"",'test set refactored'!S495)</f>
        <v>14079</v>
      </c>
      <c r="N495" s="6" t="s">
        <v>165</v>
      </c>
      <c r="O495" s="6" t="s">
        <v>108</v>
      </c>
      <c r="P495" s="5" t="s">
        <v>204</v>
      </c>
      <c r="Q495" s="57">
        <f t="shared" si="25"/>
        <v>14079</v>
      </c>
      <c r="R495" s="6" t="s">
        <v>108</v>
      </c>
      <c r="S495" s="6" t="s">
        <v>730</v>
      </c>
      <c r="T495" s="5"/>
      <c r="U495" s="6"/>
      <c r="V495" s="5" t="e">
        <v>#N/A</v>
      </c>
      <c r="W495" s="5" t="e">
        <v>#N/A</v>
      </c>
      <c r="X495" s="6" t="s">
        <v>41</v>
      </c>
    </row>
    <row r="496" spans="1:24" x14ac:dyDescent="0.15">
      <c r="A496" s="6" t="s">
        <v>31</v>
      </c>
      <c r="B496" s="6" t="s">
        <v>30</v>
      </c>
      <c r="C496" s="6" t="s">
        <v>32</v>
      </c>
      <c r="D496" s="6" t="s">
        <v>78</v>
      </c>
      <c r="E496" s="5" t="str">
        <f t="shared" si="24"/>
        <v>2018-01-01</v>
      </c>
      <c r="F496" s="6" t="s">
        <v>36</v>
      </c>
      <c r="G496" s="5"/>
      <c r="H496" s="5"/>
      <c r="I496" s="6" t="s">
        <v>40</v>
      </c>
      <c r="J496" s="6">
        <v>6</v>
      </c>
      <c r="K496" s="6">
        <v>12</v>
      </c>
      <c r="L496" s="6" t="s">
        <v>208</v>
      </c>
      <c r="M496" s="92">
        <f>IF(ISBLANK('test set refactored'!S496),"",'test set refactored'!S496)</f>
        <v>180811</v>
      </c>
      <c r="N496" s="6" t="s">
        <v>165</v>
      </c>
      <c r="O496" s="6" t="s">
        <v>108</v>
      </c>
      <c r="P496" s="5" t="s">
        <v>204</v>
      </c>
      <c r="Q496" s="57">
        <f t="shared" si="25"/>
        <v>180811</v>
      </c>
      <c r="R496" s="6" t="s">
        <v>108</v>
      </c>
      <c r="S496" s="6" t="s">
        <v>730</v>
      </c>
      <c r="T496" s="5"/>
      <c r="U496" s="6"/>
      <c r="V496" s="5" t="e">
        <v>#N/A</v>
      </c>
      <c r="W496" s="5" t="e">
        <v>#N/A</v>
      </c>
      <c r="X496" s="6" t="s">
        <v>41</v>
      </c>
    </row>
    <row r="497" spans="1:24" x14ac:dyDescent="0.15">
      <c r="A497" s="6" t="s">
        <v>31</v>
      </c>
      <c r="B497" s="6" t="s">
        <v>30</v>
      </c>
      <c r="C497" s="6" t="s">
        <v>32</v>
      </c>
      <c r="D497" s="6" t="s">
        <v>80</v>
      </c>
      <c r="E497" s="5" t="str">
        <f t="shared" si="24"/>
        <v>2018-01-01</v>
      </c>
      <c r="F497" s="6" t="s">
        <v>36</v>
      </c>
      <c r="G497" s="5"/>
      <c r="H497" s="5"/>
      <c r="I497" s="6" t="s">
        <v>40</v>
      </c>
      <c r="J497" s="6">
        <v>6</v>
      </c>
      <c r="K497" s="6">
        <v>12</v>
      </c>
      <c r="L497" s="6" t="s">
        <v>209</v>
      </c>
      <c r="M497" s="92">
        <f>IF(ISBLANK('test set refactored'!S497),"",'test set refactored'!S497)</f>
        <v>12579</v>
      </c>
      <c r="N497" s="6" t="s">
        <v>165</v>
      </c>
      <c r="O497" s="6" t="s">
        <v>108</v>
      </c>
      <c r="P497" s="5" t="s">
        <v>204</v>
      </c>
      <c r="Q497" s="57">
        <f t="shared" si="25"/>
        <v>12579</v>
      </c>
      <c r="R497" s="6" t="s">
        <v>108</v>
      </c>
      <c r="S497" s="6" t="s">
        <v>730</v>
      </c>
      <c r="T497" s="5"/>
      <c r="U497" s="6"/>
      <c r="V497" s="5" t="e">
        <v>#N/A</v>
      </c>
      <c r="W497" s="5" t="e">
        <v>#N/A</v>
      </c>
      <c r="X497" s="6" t="s">
        <v>41</v>
      </c>
    </row>
    <row r="498" spans="1:24" x14ac:dyDescent="0.15">
      <c r="A498" s="6" t="s">
        <v>31</v>
      </c>
      <c r="B498" s="6" t="s">
        <v>30</v>
      </c>
      <c r="C498" s="6" t="s">
        <v>32</v>
      </c>
      <c r="D498" s="6" t="s">
        <v>95</v>
      </c>
      <c r="E498" s="5" t="str">
        <f t="shared" si="24"/>
        <v>2018-01-01</v>
      </c>
      <c r="F498" s="6" t="s">
        <v>36</v>
      </c>
      <c r="G498" s="5"/>
      <c r="H498" s="5"/>
      <c r="I498" s="6" t="s">
        <v>40</v>
      </c>
      <c r="J498" s="6">
        <v>6</v>
      </c>
      <c r="K498" s="6">
        <v>12</v>
      </c>
      <c r="L498" s="6" t="s">
        <v>210</v>
      </c>
      <c r="M498" s="92">
        <f>IF(ISBLANK('test set refactored'!S498),"",'test set refactored'!S498)</f>
        <v>183577</v>
      </c>
      <c r="N498" s="6" t="s">
        <v>165</v>
      </c>
      <c r="O498" s="6" t="s">
        <v>108</v>
      </c>
      <c r="P498" s="5" t="s">
        <v>204</v>
      </c>
      <c r="Q498" s="57">
        <f t="shared" si="25"/>
        <v>183577</v>
      </c>
      <c r="R498" s="6" t="s">
        <v>108</v>
      </c>
      <c r="S498" s="6" t="s">
        <v>730</v>
      </c>
      <c r="T498" s="5"/>
      <c r="U498" s="6"/>
      <c r="V498" s="5" t="e">
        <v>#N/A</v>
      </c>
      <c r="W498" s="5" t="e">
        <v>#N/A</v>
      </c>
      <c r="X498" s="6" t="s">
        <v>41</v>
      </c>
    </row>
    <row r="499" spans="1:24" x14ac:dyDescent="0.15">
      <c r="A499" s="6" t="s">
        <v>31</v>
      </c>
      <c r="B499" s="6" t="s">
        <v>30</v>
      </c>
      <c r="C499" s="6" t="s">
        <v>32</v>
      </c>
      <c r="D499" s="6" t="s">
        <v>71</v>
      </c>
      <c r="E499" s="5" t="str">
        <f t="shared" si="24"/>
        <v>2018-01-01</v>
      </c>
      <c r="F499" s="6" t="s">
        <v>36</v>
      </c>
      <c r="G499" s="5"/>
      <c r="H499" s="5"/>
      <c r="I499" s="6" t="s">
        <v>40</v>
      </c>
      <c r="J499" s="6">
        <v>6</v>
      </c>
      <c r="K499" s="6">
        <v>12</v>
      </c>
      <c r="L499" s="6" t="s">
        <v>205</v>
      </c>
      <c r="M499" s="92">
        <f>IF(ISBLANK('test set refactored'!S499),"",'test set refactored'!S499)</f>
        <v>391047</v>
      </c>
      <c r="N499" s="6" t="s">
        <v>165</v>
      </c>
      <c r="O499" s="6" t="s">
        <v>108</v>
      </c>
      <c r="P499" s="5" t="s">
        <v>204</v>
      </c>
      <c r="Q499" s="57">
        <f t="shared" si="25"/>
        <v>391047</v>
      </c>
      <c r="R499" s="6" t="s">
        <v>108</v>
      </c>
      <c r="S499" s="6" t="s">
        <v>730</v>
      </c>
      <c r="T499" s="5"/>
      <c r="U499" s="6"/>
      <c r="V499" s="5" t="e">
        <v>#N/A</v>
      </c>
      <c r="W499" s="5" t="e">
        <v>#N/A</v>
      </c>
      <c r="X499" s="6" t="s">
        <v>41</v>
      </c>
    </row>
    <row r="500" spans="1:24" x14ac:dyDescent="0.15">
      <c r="A500" s="6" t="s">
        <v>31</v>
      </c>
      <c r="B500" s="6" t="s">
        <v>30</v>
      </c>
      <c r="C500" s="6" t="s">
        <v>32</v>
      </c>
      <c r="D500" s="5"/>
      <c r="E500" s="5" t="str">
        <f t="shared" si="24"/>
        <v>2018-01-01</v>
      </c>
      <c r="F500" s="6" t="s">
        <v>36</v>
      </c>
      <c r="G500" s="5"/>
      <c r="H500" s="5"/>
      <c r="I500" s="6" t="s">
        <v>40</v>
      </c>
      <c r="J500" s="6">
        <v>6</v>
      </c>
      <c r="K500" s="6">
        <v>12</v>
      </c>
      <c r="L500" s="6" t="s">
        <v>216</v>
      </c>
      <c r="M500" s="92">
        <f>IF(ISBLANK('test set refactored'!S500),"",'test set refactored'!S500)</f>
        <v>52775</v>
      </c>
      <c r="N500" s="6" t="s">
        <v>165</v>
      </c>
      <c r="O500" s="6" t="s">
        <v>108</v>
      </c>
      <c r="P500" s="5" t="s">
        <v>204</v>
      </c>
      <c r="Q500" s="57">
        <f t="shared" si="25"/>
        <v>52775</v>
      </c>
      <c r="R500" s="6" t="s">
        <v>108</v>
      </c>
      <c r="S500" s="6" t="s">
        <v>730</v>
      </c>
      <c r="T500" s="5"/>
      <c r="U500" s="6"/>
      <c r="V500" s="5" t="e">
        <v>#N/A</v>
      </c>
      <c r="W500" s="5" t="e">
        <v>#N/A</v>
      </c>
      <c r="X500" s="6" t="s">
        <v>41</v>
      </c>
    </row>
    <row r="501" spans="1:24" x14ac:dyDescent="0.15">
      <c r="A501" s="6" t="s">
        <v>31</v>
      </c>
      <c r="B501" s="6" t="s">
        <v>30</v>
      </c>
      <c r="C501" s="6" t="s">
        <v>32</v>
      </c>
      <c r="D501" s="5"/>
      <c r="E501" s="5" t="str">
        <f t="shared" si="24"/>
        <v>2018-01-01</v>
      </c>
      <c r="F501" s="6" t="s">
        <v>36</v>
      </c>
      <c r="G501" s="5"/>
      <c r="H501" s="5"/>
      <c r="I501" s="6" t="s">
        <v>40</v>
      </c>
      <c r="J501" s="6">
        <v>6</v>
      </c>
      <c r="K501" s="6">
        <v>12</v>
      </c>
      <c r="L501" s="6" t="s">
        <v>211</v>
      </c>
      <c r="M501" s="92">
        <f>IF(ISBLANK('test set refactored'!S501),"",'test set refactored'!S501)</f>
        <v>0</v>
      </c>
      <c r="N501" s="6" t="s">
        <v>165</v>
      </c>
      <c r="O501" s="6" t="s">
        <v>108</v>
      </c>
      <c r="P501" s="5" t="s">
        <v>204</v>
      </c>
      <c r="Q501" s="57">
        <f t="shared" si="25"/>
        <v>0</v>
      </c>
      <c r="R501" s="6" t="s">
        <v>108</v>
      </c>
      <c r="S501" s="6" t="s">
        <v>730</v>
      </c>
      <c r="T501" s="5"/>
      <c r="U501" s="6"/>
      <c r="V501" s="5" t="e">
        <v>#N/A</v>
      </c>
      <c r="W501" s="5" t="e">
        <v>#N/A</v>
      </c>
      <c r="X501" s="6" t="s">
        <v>41</v>
      </c>
    </row>
    <row r="502" spans="1:24" x14ac:dyDescent="0.15">
      <c r="A502" s="6" t="s">
        <v>31</v>
      </c>
      <c r="B502" s="6" t="s">
        <v>30</v>
      </c>
      <c r="C502" s="6" t="s">
        <v>32</v>
      </c>
      <c r="D502" s="5"/>
      <c r="E502" s="5" t="str">
        <f t="shared" si="24"/>
        <v>2018-01-01</v>
      </c>
      <c r="F502" s="6" t="s">
        <v>36</v>
      </c>
      <c r="G502" s="5"/>
      <c r="H502" s="5"/>
      <c r="I502" s="6" t="s">
        <v>40</v>
      </c>
      <c r="J502" s="6">
        <v>6</v>
      </c>
      <c r="K502" s="6">
        <v>12</v>
      </c>
      <c r="L502" s="6" t="s">
        <v>213</v>
      </c>
      <c r="M502" s="92">
        <f>IF(ISBLANK('test set refactored'!S502),"",'test set refactored'!S502)</f>
        <v>131149</v>
      </c>
      <c r="N502" s="6" t="s">
        <v>165</v>
      </c>
      <c r="O502" s="6" t="s">
        <v>108</v>
      </c>
      <c r="P502" s="5" t="s">
        <v>204</v>
      </c>
      <c r="Q502" s="57">
        <f t="shared" si="25"/>
        <v>131149</v>
      </c>
      <c r="R502" s="6" t="s">
        <v>108</v>
      </c>
      <c r="S502" s="6" t="s">
        <v>730</v>
      </c>
      <c r="T502" s="5"/>
      <c r="U502" s="6"/>
      <c r="V502" s="5" t="e">
        <v>#N/A</v>
      </c>
      <c r="W502" s="5" t="e">
        <v>#N/A</v>
      </c>
      <c r="X502" s="6" t="s">
        <v>41</v>
      </c>
    </row>
    <row r="503" spans="1:24" x14ac:dyDescent="0.15">
      <c r="A503" s="6" t="s">
        <v>31</v>
      </c>
      <c r="B503" s="6" t="s">
        <v>30</v>
      </c>
      <c r="C503" s="6" t="s">
        <v>32</v>
      </c>
      <c r="D503" s="5"/>
      <c r="E503" s="5" t="str">
        <f t="shared" si="24"/>
        <v>2018-01-01</v>
      </c>
      <c r="F503" s="6" t="s">
        <v>36</v>
      </c>
      <c r="G503" s="5"/>
      <c r="H503" s="5"/>
      <c r="I503" s="6" t="s">
        <v>40</v>
      </c>
      <c r="J503" s="6">
        <v>6</v>
      </c>
      <c r="K503" s="6">
        <v>12</v>
      </c>
      <c r="L503" s="6" t="s">
        <v>215</v>
      </c>
      <c r="M503" s="92">
        <f>IF(ISBLANK('test set refactored'!S503),"",'test set refactored'!S503)</f>
        <v>33669</v>
      </c>
      <c r="N503" s="6" t="s">
        <v>165</v>
      </c>
      <c r="O503" s="6" t="s">
        <v>108</v>
      </c>
      <c r="P503" s="5" t="s">
        <v>204</v>
      </c>
      <c r="Q503" s="57">
        <f t="shared" si="25"/>
        <v>33669</v>
      </c>
      <c r="R503" s="6" t="s">
        <v>108</v>
      </c>
      <c r="S503" s="6" t="s">
        <v>730</v>
      </c>
      <c r="T503" s="5"/>
      <c r="U503" s="6"/>
      <c r="V503" s="5" t="e">
        <v>#N/A</v>
      </c>
      <c r="W503" s="5" t="e">
        <v>#N/A</v>
      </c>
      <c r="X503" s="6" t="s">
        <v>41</v>
      </c>
    </row>
    <row r="504" spans="1:24" x14ac:dyDescent="0.15">
      <c r="A504" s="6" t="s">
        <v>31</v>
      </c>
      <c r="B504" s="6" t="s">
        <v>30</v>
      </c>
      <c r="C504" s="6" t="s">
        <v>32</v>
      </c>
      <c r="D504" s="5"/>
      <c r="E504" s="5" t="str">
        <f t="shared" si="24"/>
        <v>2018-01-01</v>
      </c>
      <c r="F504" s="6" t="s">
        <v>36</v>
      </c>
      <c r="G504" s="5"/>
      <c r="H504" s="5"/>
      <c r="I504" s="6" t="s">
        <v>40</v>
      </c>
      <c r="J504" s="6">
        <v>6</v>
      </c>
      <c r="K504" s="6">
        <v>12</v>
      </c>
      <c r="L504" s="6" t="s">
        <v>217</v>
      </c>
      <c r="M504" s="92">
        <f>IF(ISBLANK('test set refactored'!S504),"",'test set refactored'!S504)</f>
        <v>12213</v>
      </c>
      <c r="N504" s="6" t="s">
        <v>165</v>
      </c>
      <c r="O504" s="6" t="s">
        <v>108</v>
      </c>
      <c r="P504" s="5" t="s">
        <v>204</v>
      </c>
      <c r="Q504" s="57">
        <f t="shared" si="25"/>
        <v>12213</v>
      </c>
      <c r="R504" s="6" t="s">
        <v>108</v>
      </c>
      <c r="S504" s="6" t="s">
        <v>730</v>
      </c>
      <c r="T504" s="5"/>
      <c r="U504" s="6"/>
      <c r="V504" s="5" t="e">
        <v>#N/A</v>
      </c>
      <c r="W504" s="5" t="e">
        <v>#N/A</v>
      </c>
      <c r="X504" s="6" t="s">
        <v>41</v>
      </c>
    </row>
    <row r="505" spans="1:24" x14ac:dyDescent="0.15">
      <c r="A505" s="6" t="s">
        <v>31</v>
      </c>
      <c r="B505" s="6" t="s">
        <v>30</v>
      </c>
      <c r="C505" s="6" t="s">
        <v>32</v>
      </c>
      <c r="D505" s="5"/>
      <c r="E505" s="5" t="str">
        <f t="shared" si="24"/>
        <v>2018-01-01</v>
      </c>
      <c r="F505" s="6" t="s">
        <v>36</v>
      </c>
      <c r="G505" s="5"/>
      <c r="H505" s="5"/>
      <c r="I505" s="6" t="s">
        <v>40</v>
      </c>
      <c r="J505" s="6">
        <v>6</v>
      </c>
      <c r="K505" s="6">
        <v>12</v>
      </c>
      <c r="L505" s="6" t="s">
        <v>214</v>
      </c>
      <c r="M505" s="92">
        <f>IF(ISBLANK('test set refactored'!S505),"",'test set refactored'!S505)</f>
        <v>50378</v>
      </c>
      <c r="N505" s="6" t="s">
        <v>165</v>
      </c>
      <c r="O505" s="6" t="s">
        <v>108</v>
      </c>
      <c r="P505" s="5" t="s">
        <v>204</v>
      </c>
      <c r="Q505" s="57">
        <f t="shared" si="25"/>
        <v>50378</v>
      </c>
      <c r="R505" s="6" t="s">
        <v>108</v>
      </c>
      <c r="S505" s="6" t="s">
        <v>730</v>
      </c>
      <c r="T505" s="5"/>
      <c r="U505" s="6"/>
      <c r="V505" s="5" t="e">
        <v>#N/A</v>
      </c>
      <c r="W505" s="5" t="e">
        <v>#N/A</v>
      </c>
      <c r="X505" s="6" t="s">
        <v>41</v>
      </c>
    </row>
    <row r="506" spans="1:24" x14ac:dyDescent="0.15">
      <c r="A506" s="6" t="s">
        <v>31</v>
      </c>
      <c r="B506" s="6" t="s">
        <v>30</v>
      </c>
      <c r="C506" s="6" t="s">
        <v>32</v>
      </c>
      <c r="D506" s="5"/>
      <c r="E506" s="5" t="str">
        <f t="shared" si="24"/>
        <v>2018-01-01</v>
      </c>
      <c r="F506" s="6" t="s">
        <v>36</v>
      </c>
      <c r="G506" s="5"/>
      <c r="H506" s="5"/>
      <c r="I506" s="6" t="s">
        <v>40</v>
      </c>
      <c r="J506" s="6">
        <v>6</v>
      </c>
      <c r="K506" s="6">
        <v>12</v>
      </c>
      <c r="L506" s="6" t="s">
        <v>212</v>
      </c>
      <c r="M506" s="92">
        <f>IF(ISBLANK('test set refactored'!S506),"",'test set refactored'!S506)</f>
        <v>110863</v>
      </c>
      <c r="N506" s="6" t="s">
        <v>165</v>
      </c>
      <c r="O506" s="6" t="s">
        <v>108</v>
      </c>
      <c r="P506" s="5" t="s">
        <v>204</v>
      </c>
      <c r="Q506" s="57">
        <f t="shared" si="25"/>
        <v>110863</v>
      </c>
      <c r="R506" s="6" t="s">
        <v>108</v>
      </c>
      <c r="S506" s="6" t="s">
        <v>730</v>
      </c>
      <c r="T506" s="5"/>
      <c r="U506" s="6"/>
      <c r="V506" s="5" t="e">
        <v>#N/A</v>
      </c>
      <c r="W506" s="5" t="e">
        <v>#N/A</v>
      </c>
      <c r="X506" s="6" t="s">
        <v>41</v>
      </c>
    </row>
    <row r="507" spans="1:24" x14ac:dyDescent="0.15">
      <c r="A507" s="6" t="s">
        <v>31</v>
      </c>
      <c r="B507" s="6" t="s">
        <v>30</v>
      </c>
      <c r="C507" s="6" t="s">
        <v>32</v>
      </c>
      <c r="D507" s="5"/>
      <c r="E507" s="5" t="str">
        <f t="shared" si="24"/>
        <v>2018-01-01</v>
      </c>
      <c r="F507" s="6" t="s">
        <v>36</v>
      </c>
      <c r="G507" s="5"/>
      <c r="H507" s="5"/>
      <c r="I507" s="6" t="s">
        <v>40</v>
      </c>
      <c r="J507" s="6">
        <v>6</v>
      </c>
      <c r="K507" s="6">
        <v>12</v>
      </c>
      <c r="L507" s="17" t="s">
        <v>218</v>
      </c>
      <c r="M507" s="92">
        <f>IF(ISBLANK('test set refactored'!S507),"",'test set refactored'!S507)</f>
        <v>620000</v>
      </c>
      <c r="N507" s="5"/>
      <c r="O507" s="6" t="s">
        <v>108</v>
      </c>
      <c r="P507" s="5" t="s">
        <v>204</v>
      </c>
      <c r="Q507" s="57">
        <f t="shared" si="25"/>
        <v>620000</v>
      </c>
      <c r="R507" s="6" t="s">
        <v>108</v>
      </c>
      <c r="S507" s="6" t="s">
        <v>730</v>
      </c>
      <c r="T507" s="5"/>
      <c r="U507" s="6"/>
      <c r="V507" s="5" t="e">
        <v>#N/A</v>
      </c>
      <c r="W507" s="5" t="e">
        <v>#N/A</v>
      </c>
      <c r="X507" s="6" t="s">
        <v>41</v>
      </c>
    </row>
    <row r="508" spans="1:24" x14ac:dyDescent="0.15">
      <c r="A508" s="6" t="s">
        <v>31</v>
      </c>
      <c r="B508" s="6" t="s">
        <v>30</v>
      </c>
      <c r="C508" s="6" t="s">
        <v>32</v>
      </c>
      <c r="D508" s="5"/>
      <c r="E508" s="5" t="str">
        <f t="shared" si="24"/>
        <v>2018-01-01</v>
      </c>
      <c r="F508" s="6" t="s">
        <v>36</v>
      </c>
      <c r="G508" s="5"/>
      <c r="H508" s="5"/>
      <c r="I508" s="6" t="s">
        <v>40</v>
      </c>
      <c r="J508" s="6">
        <v>2</v>
      </c>
      <c r="K508" s="6">
        <v>10</v>
      </c>
      <c r="L508" s="6" t="s">
        <v>134</v>
      </c>
      <c r="M508" s="92">
        <f>IF(ISBLANK('test set refactored'!S508),"",'test set refactored'!S508)</f>
        <v>1376</v>
      </c>
      <c r="N508" s="5"/>
      <c r="O508" s="6" t="s">
        <v>73</v>
      </c>
      <c r="P508" s="5" t="s">
        <v>133</v>
      </c>
      <c r="Q508" s="57">
        <v>1376</v>
      </c>
      <c r="R508" s="6" t="s">
        <v>784</v>
      </c>
      <c r="S508" s="6" t="s">
        <v>730</v>
      </c>
      <c r="T508" s="5"/>
      <c r="U508" s="6"/>
      <c r="V508" s="5" t="e">
        <v>#N/A</v>
      </c>
      <c r="W508" s="5" t="e">
        <v>#N/A</v>
      </c>
      <c r="X508" s="6" t="s">
        <v>41</v>
      </c>
    </row>
    <row r="509" spans="1:24" x14ac:dyDescent="0.15">
      <c r="A509" s="6" t="s">
        <v>31</v>
      </c>
      <c r="B509" s="6" t="s">
        <v>30</v>
      </c>
      <c r="C509" s="6" t="s">
        <v>32</v>
      </c>
      <c r="D509" s="5"/>
      <c r="E509" s="5" t="str">
        <f t="shared" si="24"/>
        <v>2018-01-01</v>
      </c>
      <c r="F509" s="6" t="s">
        <v>36</v>
      </c>
      <c r="G509" s="5"/>
      <c r="H509" s="5"/>
      <c r="I509" s="6" t="s">
        <v>40</v>
      </c>
      <c r="J509" s="6">
        <v>2</v>
      </c>
      <c r="K509" s="6">
        <v>10</v>
      </c>
      <c r="L509" s="6" t="s">
        <v>128</v>
      </c>
      <c r="M509" s="92">
        <f>IF(ISBLANK('test set refactored'!S509),"",'test set refactored'!S509)</f>
        <v>342</v>
      </c>
      <c r="N509" s="5"/>
      <c r="O509" s="6" t="s">
        <v>73</v>
      </c>
      <c r="P509" s="5" t="s">
        <v>127</v>
      </c>
      <c r="Q509" s="57">
        <v>342</v>
      </c>
      <c r="R509" s="6" t="s">
        <v>784</v>
      </c>
      <c r="S509" s="6" t="s">
        <v>730</v>
      </c>
      <c r="T509" s="5"/>
      <c r="U509" s="6"/>
      <c r="V509" s="5" t="e">
        <v>#N/A</v>
      </c>
      <c r="W509" s="5" t="e">
        <v>#N/A</v>
      </c>
      <c r="X509" s="6" t="s">
        <v>41</v>
      </c>
    </row>
    <row r="510" spans="1:24" x14ac:dyDescent="0.15">
      <c r="A510" s="6" t="s">
        <v>31</v>
      </c>
      <c r="B510" s="6" t="s">
        <v>30</v>
      </c>
      <c r="C510" s="6" t="s">
        <v>32</v>
      </c>
      <c r="D510" s="5"/>
      <c r="E510" s="5" t="str">
        <f t="shared" si="24"/>
        <v>2018-01-01</v>
      </c>
      <c r="F510" s="6" t="s">
        <v>36</v>
      </c>
      <c r="G510" s="5"/>
      <c r="H510" s="5"/>
      <c r="I510" s="6" t="s">
        <v>40</v>
      </c>
      <c r="J510" s="6">
        <v>2</v>
      </c>
      <c r="K510" s="6">
        <v>10</v>
      </c>
      <c r="L510" s="6" t="s">
        <v>132</v>
      </c>
      <c r="M510" s="92">
        <f>IF(ISBLANK('test set refactored'!S510),"",'test set refactored'!S510)</f>
        <v>1405</v>
      </c>
      <c r="N510" s="5"/>
      <c r="O510" s="6" t="s">
        <v>73</v>
      </c>
      <c r="P510" s="5" t="s">
        <v>131</v>
      </c>
      <c r="Q510" s="57">
        <v>1405</v>
      </c>
      <c r="R510" s="6" t="s">
        <v>784</v>
      </c>
      <c r="S510" s="6" t="s">
        <v>730</v>
      </c>
      <c r="T510" s="5"/>
      <c r="U510" s="6"/>
      <c r="V510" s="5" t="e">
        <v>#N/A</v>
      </c>
      <c r="W510" s="5" t="e">
        <v>#N/A</v>
      </c>
      <c r="X510" s="6" t="s">
        <v>41</v>
      </c>
    </row>
    <row r="511" spans="1:24" x14ac:dyDescent="0.15">
      <c r="A511" s="6" t="s">
        <v>31</v>
      </c>
      <c r="B511" s="6" t="s">
        <v>30</v>
      </c>
      <c r="C511" s="6" t="s">
        <v>32</v>
      </c>
      <c r="D511" s="5"/>
      <c r="E511" s="5" t="str">
        <f t="shared" si="24"/>
        <v>2018-01-01</v>
      </c>
      <c r="F511" s="6" t="s">
        <v>36</v>
      </c>
      <c r="G511" s="5"/>
      <c r="H511" s="5"/>
      <c r="I511" s="6" t="s">
        <v>40</v>
      </c>
      <c r="J511" s="6">
        <v>2</v>
      </c>
      <c r="K511" s="6">
        <v>10</v>
      </c>
      <c r="L511" s="6" t="s">
        <v>126</v>
      </c>
      <c r="M511" s="92">
        <f>IF(ISBLANK('test set refactored'!S511),"",'test set refactored'!S511)</f>
        <v>11236</v>
      </c>
      <c r="N511" s="5"/>
      <c r="O511" s="6" t="s">
        <v>73</v>
      </c>
      <c r="P511" s="5" t="s">
        <v>125</v>
      </c>
      <c r="Q511" s="57">
        <v>11236</v>
      </c>
      <c r="R511" s="6" t="s">
        <v>784</v>
      </c>
      <c r="S511" s="6" t="s">
        <v>730</v>
      </c>
      <c r="T511" s="5"/>
      <c r="U511" s="6"/>
      <c r="V511" s="5" t="e">
        <v>#N/A</v>
      </c>
      <c r="W511" s="5" t="e">
        <v>#N/A</v>
      </c>
      <c r="X511" s="6" t="s">
        <v>41</v>
      </c>
    </row>
    <row r="512" spans="1:24" x14ac:dyDescent="0.15">
      <c r="A512" s="6" t="s">
        <v>31</v>
      </c>
      <c r="B512" s="6" t="s">
        <v>30</v>
      </c>
      <c r="C512" s="6" t="s">
        <v>32</v>
      </c>
      <c r="D512" s="5"/>
      <c r="E512" s="5" t="str">
        <f t="shared" si="24"/>
        <v>2018-01-01</v>
      </c>
      <c r="F512" s="6" t="s">
        <v>36</v>
      </c>
      <c r="G512" s="5"/>
      <c r="H512" s="5"/>
      <c r="I512" s="6" t="s">
        <v>40</v>
      </c>
      <c r="J512" s="6">
        <v>2</v>
      </c>
      <c r="K512" s="6">
        <v>10</v>
      </c>
      <c r="L512" s="6" t="s">
        <v>130</v>
      </c>
      <c r="M512" s="92">
        <f>IF(ISBLANK('test set refactored'!S512),"",'test set refactored'!S512)</f>
        <v>5886</v>
      </c>
      <c r="N512" s="5"/>
      <c r="O512" s="6" t="s">
        <v>73</v>
      </c>
      <c r="P512" s="5" t="s">
        <v>129</v>
      </c>
      <c r="Q512" s="57">
        <v>5886</v>
      </c>
      <c r="R512" s="6" t="s">
        <v>784</v>
      </c>
      <c r="S512" s="6" t="s">
        <v>730</v>
      </c>
      <c r="T512" s="5"/>
      <c r="U512" s="6"/>
      <c r="V512" s="5" t="e">
        <v>#N/A</v>
      </c>
      <c r="W512" s="5" t="e">
        <v>#N/A</v>
      </c>
      <c r="X512" s="6" t="s">
        <v>41</v>
      </c>
    </row>
    <row r="513" spans="1:24" x14ac:dyDescent="0.15">
      <c r="A513" s="6" t="s">
        <v>31</v>
      </c>
      <c r="B513" s="6" t="s">
        <v>30</v>
      </c>
      <c r="C513" s="6" t="s">
        <v>32</v>
      </c>
      <c r="D513" s="5"/>
      <c r="E513" s="5" t="str">
        <f t="shared" si="24"/>
        <v>2018-01-01</v>
      </c>
      <c r="F513" s="6" t="s">
        <v>36</v>
      </c>
      <c r="G513" s="5"/>
      <c r="H513" s="5"/>
      <c r="I513" s="6" t="s">
        <v>40</v>
      </c>
      <c r="J513" s="6">
        <v>2</v>
      </c>
      <c r="K513" s="6">
        <v>10</v>
      </c>
      <c r="L513" s="6" t="s">
        <v>122</v>
      </c>
      <c r="M513" s="92">
        <f>IF(ISBLANK('test set refactored'!S513),"",'test set refactored'!S513)</f>
        <v>1602</v>
      </c>
      <c r="N513" s="5"/>
      <c r="O513" s="6" t="s">
        <v>73</v>
      </c>
      <c r="P513" s="5" t="s">
        <v>121</v>
      </c>
      <c r="Q513" s="57">
        <v>1602</v>
      </c>
      <c r="R513" s="6" t="s">
        <v>784</v>
      </c>
      <c r="S513" s="6" t="s">
        <v>730</v>
      </c>
      <c r="T513" s="5"/>
      <c r="U513" s="6"/>
      <c r="V513" s="5" t="e">
        <v>#N/A</v>
      </c>
      <c r="W513" s="5" t="e">
        <v>#N/A</v>
      </c>
      <c r="X513" s="6" t="s">
        <v>41</v>
      </c>
    </row>
    <row r="514" spans="1:24" x14ac:dyDescent="0.15">
      <c r="A514" s="6" t="s">
        <v>31</v>
      </c>
      <c r="B514" s="6" t="s">
        <v>30</v>
      </c>
      <c r="C514" s="6" t="s">
        <v>32</v>
      </c>
      <c r="D514" s="6" t="s">
        <v>76</v>
      </c>
      <c r="E514" s="5" t="str">
        <f t="shared" ref="E514:E577" si="26">_xlfn.CONCAT(SUBSTITUTE(F514,"FY","20"),"-01-01")</f>
        <v>2018-01-01</v>
      </c>
      <c r="F514" s="6" t="s">
        <v>36</v>
      </c>
      <c r="G514" s="5"/>
      <c r="H514" s="5"/>
      <c r="I514" s="6" t="s">
        <v>40</v>
      </c>
      <c r="J514" s="6">
        <v>7</v>
      </c>
      <c r="K514" s="6">
        <v>13</v>
      </c>
      <c r="L514" s="6" t="s">
        <v>243</v>
      </c>
      <c r="M514" s="92">
        <f>IF(ISBLANK('test set refactored'!S514),"",'test set refactored'!S514)</f>
        <v>1180130</v>
      </c>
      <c r="N514" s="5"/>
      <c r="O514" s="6" t="s">
        <v>222</v>
      </c>
      <c r="P514" s="5" t="s">
        <v>229</v>
      </c>
      <c r="Q514" s="66">
        <f t="shared" ref="Q514:Q543" si="27">M514/1000</f>
        <v>1180.1300000000001</v>
      </c>
      <c r="R514" s="6" t="s">
        <v>782</v>
      </c>
      <c r="S514" s="6" t="s">
        <v>730</v>
      </c>
      <c r="T514" s="5"/>
      <c r="U514" s="6"/>
      <c r="V514" s="5" t="e">
        <v>#N/A</v>
      </c>
      <c r="W514" s="5" t="e">
        <v>#N/A</v>
      </c>
      <c r="X514" s="6" t="s">
        <v>41</v>
      </c>
    </row>
    <row r="515" spans="1:24" x14ac:dyDescent="0.15">
      <c r="A515" s="6" t="s">
        <v>31</v>
      </c>
      <c r="B515" s="6" t="s">
        <v>30</v>
      </c>
      <c r="C515" s="6" t="s">
        <v>32</v>
      </c>
      <c r="D515" s="6" t="s">
        <v>78</v>
      </c>
      <c r="E515" s="5" t="str">
        <f t="shared" si="26"/>
        <v>2018-01-01</v>
      </c>
      <c r="F515" s="6" t="s">
        <v>36</v>
      </c>
      <c r="G515" s="5"/>
      <c r="H515" s="5"/>
      <c r="I515" s="6" t="s">
        <v>40</v>
      </c>
      <c r="J515" s="6">
        <v>7</v>
      </c>
      <c r="K515" s="6">
        <v>13</v>
      </c>
      <c r="L515" s="6" t="s">
        <v>244</v>
      </c>
      <c r="M515" s="92">
        <f>IF(ISBLANK('test set refactored'!S515),"",'test set refactored'!S515)</f>
        <v>850909</v>
      </c>
      <c r="N515" s="5"/>
      <c r="O515" s="6" t="s">
        <v>222</v>
      </c>
      <c r="P515" s="5" t="s">
        <v>229</v>
      </c>
      <c r="Q515" s="66">
        <f t="shared" si="27"/>
        <v>850.90899999999999</v>
      </c>
      <c r="R515" s="6" t="s">
        <v>782</v>
      </c>
      <c r="S515" s="6" t="s">
        <v>730</v>
      </c>
      <c r="T515" s="5"/>
      <c r="U515" s="6"/>
      <c r="V515" s="5" t="e">
        <v>#N/A</v>
      </c>
      <c r="W515" s="5" t="e">
        <v>#N/A</v>
      </c>
      <c r="X515" s="6" t="s">
        <v>41</v>
      </c>
    </row>
    <row r="516" spans="1:24" x14ac:dyDescent="0.15">
      <c r="A516" s="6" t="s">
        <v>31</v>
      </c>
      <c r="B516" s="6" t="s">
        <v>30</v>
      </c>
      <c r="C516" s="6" t="s">
        <v>32</v>
      </c>
      <c r="D516" s="6" t="s">
        <v>80</v>
      </c>
      <c r="E516" s="5" t="str">
        <f t="shared" si="26"/>
        <v>2018-01-01</v>
      </c>
      <c r="F516" s="6" t="s">
        <v>36</v>
      </c>
      <c r="G516" s="5"/>
      <c r="H516" s="5"/>
      <c r="I516" s="6" t="s">
        <v>40</v>
      </c>
      <c r="J516" s="6">
        <v>7</v>
      </c>
      <c r="K516" s="6">
        <v>13</v>
      </c>
      <c r="L516" s="6" t="s">
        <v>245</v>
      </c>
      <c r="M516" s="92">
        <f>IF(ISBLANK('test set refactored'!S516),"",'test set refactored'!S516)</f>
        <v>114575</v>
      </c>
      <c r="N516" s="5"/>
      <c r="O516" s="6" t="s">
        <v>222</v>
      </c>
      <c r="P516" s="5" t="s">
        <v>229</v>
      </c>
      <c r="Q516" s="66">
        <f t="shared" si="27"/>
        <v>114.575</v>
      </c>
      <c r="R516" s="6" t="s">
        <v>782</v>
      </c>
      <c r="S516" s="6" t="s">
        <v>730</v>
      </c>
      <c r="T516" s="5"/>
      <c r="U516" s="6"/>
      <c r="V516" s="5" t="e">
        <v>#N/A</v>
      </c>
      <c r="W516" s="5" t="e">
        <v>#N/A</v>
      </c>
      <c r="X516" s="6" t="s">
        <v>41</v>
      </c>
    </row>
    <row r="517" spans="1:24" x14ac:dyDescent="0.15">
      <c r="A517" s="6" t="s">
        <v>31</v>
      </c>
      <c r="B517" s="6" t="s">
        <v>30</v>
      </c>
      <c r="C517" s="6" t="s">
        <v>32</v>
      </c>
      <c r="D517" s="6" t="s">
        <v>95</v>
      </c>
      <c r="E517" s="5" t="str">
        <f t="shared" si="26"/>
        <v>2018-01-01</v>
      </c>
      <c r="F517" s="6" t="s">
        <v>36</v>
      </c>
      <c r="G517" s="5"/>
      <c r="H517" s="5"/>
      <c r="I517" s="6" t="s">
        <v>40</v>
      </c>
      <c r="J517" s="6">
        <v>7</v>
      </c>
      <c r="K517" s="6">
        <v>13</v>
      </c>
      <c r="L517" s="6" t="s">
        <v>246</v>
      </c>
      <c r="M517" s="92">
        <f>IF(ISBLANK('test set refactored'!S517),"",'test set refactored'!S517)</f>
        <v>5056832</v>
      </c>
      <c r="N517" s="5"/>
      <c r="O517" s="6" t="s">
        <v>222</v>
      </c>
      <c r="P517" s="5" t="s">
        <v>229</v>
      </c>
      <c r="Q517" s="66">
        <f t="shared" si="27"/>
        <v>5056.8320000000003</v>
      </c>
      <c r="R517" s="6" t="s">
        <v>782</v>
      </c>
      <c r="S517" s="6" t="s">
        <v>730</v>
      </c>
      <c r="T517" s="5"/>
      <c r="U517" s="6"/>
      <c r="V517" s="5" t="e">
        <v>#N/A</v>
      </c>
      <c r="W517" s="5" t="e">
        <v>#N/A</v>
      </c>
      <c r="X517" s="6" t="s">
        <v>41</v>
      </c>
    </row>
    <row r="518" spans="1:24" x14ac:dyDescent="0.15">
      <c r="A518" s="6" t="s">
        <v>31</v>
      </c>
      <c r="B518" s="6" t="s">
        <v>30</v>
      </c>
      <c r="C518" s="6" t="s">
        <v>32</v>
      </c>
      <c r="D518" s="6" t="s">
        <v>71</v>
      </c>
      <c r="E518" s="5" t="str">
        <f t="shared" si="26"/>
        <v>2018-01-01</v>
      </c>
      <c r="F518" s="6" t="s">
        <v>36</v>
      </c>
      <c r="G518" s="5"/>
      <c r="H518" s="5"/>
      <c r="I518" s="6" t="s">
        <v>40</v>
      </c>
      <c r="J518" s="6">
        <v>7</v>
      </c>
      <c r="K518" s="6">
        <v>13</v>
      </c>
      <c r="L518" s="6" t="s">
        <v>230</v>
      </c>
      <c r="M518" s="92">
        <f>IF(ISBLANK('test set refactored'!S518),"",'test set refactored'!S518)</f>
        <v>7202446</v>
      </c>
      <c r="N518" s="5"/>
      <c r="O518" s="6" t="s">
        <v>222</v>
      </c>
      <c r="P518" s="5" t="s">
        <v>229</v>
      </c>
      <c r="Q518" s="66">
        <f t="shared" si="27"/>
        <v>7202.4459999999999</v>
      </c>
      <c r="R518" s="6" t="s">
        <v>782</v>
      </c>
      <c r="S518" s="6" t="s">
        <v>730</v>
      </c>
      <c r="T518" s="5"/>
      <c r="U518" s="6"/>
      <c r="V518" s="5" t="e">
        <v>#N/A</v>
      </c>
      <c r="W518" s="5" t="e">
        <v>#N/A</v>
      </c>
      <c r="X518" s="6" t="s">
        <v>41</v>
      </c>
    </row>
    <row r="519" spans="1:24" x14ac:dyDescent="0.15">
      <c r="A519" s="6" t="s">
        <v>31</v>
      </c>
      <c r="B519" s="6" t="s">
        <v>30</v>
      </c>
      <c r="C519" s="6" t="s">
        <v>32</v>
      </c>
      <c r="D519" s="6"/>
      <c r="E519" s="5" t="str">
        <f t="shared" si="26"/>
        <v>2018-01-01</v>
      </c>
      <c r="F519" s="6" t="s">
        <v>36</v>
      </c>
      <c r="G519" s="5"/>
      <c r="H519" s="5"/>
      <c r="I519" s="6" t="s">
        <v>40</v>
      </c>
      <c r="J519" s="6">
        <v>7</v>
      </c>
      <c r="K519" s="6">
        <v>13</v>
      </c>
      <c r="L519" s="6" t="s">
        <v>236</v>
      </c>
      <c r="M519" s="92">
        <f>IF(ISBLANK('test set refactored'!S519),"",'test set refactored'!S519)</f>
        <v>29140</v>
      </c>
      <c r="N519" s="5"/>
      <c r="O519" s="6" t="s">
        <v>222</v>
      </c>
      <c r="P519" s="5" t="s">
        <v>229</v>
      </c>
      <c r="Q519" s="66">
        <f t="shared" si="27"/>
        <v>29.14</v>
      </c>
      <c r="R519" s="6" t="s">
        <v>782</v>
      </c>
      <c r="S519" s="6" t="s">
        <v>730</v>
      </c>
      <c r="T519" s="5"/>
      <c r="U519" s="6"/>
      <c r="V519" s="5" t="e">
        <v>#N/A</v>
      </c>
      <c r="W519" s="5" t="e">
        <v>#N/A</v>
      </c>
      <c r="X519" s="6" t="s">
        <v>41</v>
      </c>
    </row>
    <row r="520" spans="1:24" x14ac:dyDescent="0.15">
      <c r="A520" s="6" t="s">
        <v>31</v>
      </c>
      <c r="B520" s="6" t="s">
        <v>30</v>
      </c>
      <c r="C520" s="6" t="s">
        <v>32</v>
      </c>
      <c r="D520" s="6"/>
      <c r="E520" s="5" t="str">
        <f t="shared" si="26"/>
        <v>2018-01-01</v>
      </c>
      <c r="F520" s="6" t="s">
        <v>36</v>
      </c>
      <c r="G520" s="5"/>
      <c r="H520" s="5"/>
      <c r="I520" s="6" t="s">
        <v>40</v>
      </c>
      <c r="J520" s="6">
        <v>7</v>
      </c>
      <c r="K520" s="6">
        <v>13</v>
      </c>
      <c r="L520" s="6" t="s">
        <v>232</v>
      </c>
      <c r="M520" s="92">
        <f>IF(ISBLANK('test set refactored'!S520),"",'test set refactored'!S520)</f>
        <v>6839293</v>
      </c>
      <c r="N520" s="5"/>
      <c r="O520" s="6" t="s">
        <v>222</v>
      </c>
      <c r="P520" s="5" t="s">
        <v>229</v>
      </c>
      <c r="Q520" s="66">
        <f t="shared" si="27"/>
        <v>6839.2929999999997</v>
      </c>
      <c r="R520" s="6" t="s">
        <v>782</v>
      </c>
      <c r="S520" s="6" t="s">
        <v>730</v>
      </c>
      <c r="T520" s="5"/>
      <c r="U520" s="6"/>
      <c r="V520" s="5" t="e">
        <v>#N/A</v>
      </c>
      <c r="W520" s="5" t="e">
        <v>#N/A</v>
      </c>
      <c r="X520" s="6" t="s">
        <v>41</v>
      </c>
    </row>
    <row r="521" spans="1:24" x14ac:dyDescent="0.15">
      <c r="A521" s="6" t="s">
        <v>31</v>
      </c>
      <c r="B521" s="6" t="s">
        <v>30</v>
      </c>
      <c r="C521" s="6" t="s">
        <v>32</v>
      </c>
      <c r="D521" s="6"/>
      <c r="E521" s="5" t="str">
        <f t="shared" si="26"/>
        <v>2018-01-01</v>
      </c>
      <c r="F521" s="6" t="s">
        <v>36</v>
      </c>
      <c r="G521" s="5"/>
      <c r="H521" s="5"/>
      <c r="I521" s="6" t="s">
        <v>40</v>
      </c>
      <c r="J521" s="6">
        <v>7</v>
      </c>
      <c r="K521" s="6">
        <v>13</v>
      </c>
      <c r="L521" s="6" t="s">
        <v>242</v>
      </c>
      <c r="M521" s="92">
        <f>IF(ISBLANK('test set refactored'!S521),"",'test set refactored'!S521)</f>
        <v>294589</v>
      </c>
      <c r="N521" s="5"/>
      <c r="O521" s="6" t="s">
        <v>222</v>
      </c>
      <c r="P521" s="5" t="s">
        <v>229</v>
      </c>
      <c r="Q521" s="66">
        <f t="shared" si="27"/>
        <v>294.589</v>
      </c>
      <c r="R521" s="6" t="s">
        <v>782</v>
      </c>
      <c r="S521" s="6" t="s">
        <v>730</v>
      </c>
      <c r="T521" s="5"/>
      <c r="U521" s="6"/>
      <c r="V521" s="5" t="e">
        <v>#N/A</v>
      </c>
      <c r="W521" s="5" t="e">
        <v>#N/A</v>
      </c>
      <c r="X521" s="6" t="s">
        <v>41</v>
      </c>
    </row>
    <row r="522" spans="1:24" x14ac:dyDescent="0.15">
      <c r="A522" s="6" t="s">
        <v>31</v>
      </c>
      <c r="B522" s="6" t="s">
        <v>30</v>
      </c>
      <c r="C522" s="6" t="s">
        <v>32</v>
      </c>
      <c r="D522" s="6"/>
      <c r="E522" s="5" t="str">
        <f t="shared" si="26"/>
        <v>2018-01-01</v>
      </c>
      <c r="F522" s="6" t="s">
        <v>36</v>
      </c>
      <c r="G522" s="5"/>
      <c r="H522" s="5"/>
      <c r="I522" s="6" t="s">
        <v>40</v>
      </c>
      <c r="J522" s="6">
        <v>7</v>
      </c>
      <c r="K522" s="6">
        <v>13</v>
      </c>
      <c r="L522" s="6" t="s">
        <v>240</v>
      </c>
      <c r="M522" s="92">
        <f>IF(ISBLANK('test set refactored'!S522),"",'test set refactored'!S522)</f>
        <v>39424</v>
      </c>
      <c r="N522" s="5"/>
      <c r="O522" s="6" t="s">
        <v>222</v>
      </c>
      <c r="P522" s="5" t="s">
        <v>229</v>
      </c>
      <c r="Q522" s="66">
        <f t="shared" si="27"/>
        <v>39.423999999999999</v>
      </c>
      <c r="R522" s="6" t="s">
        <v>782</v>
      </c>
      <c r="S522" s="6" t="s">
        <v>730</v>
      </c>
      <c r="T522" s="5"/>
      <c r="U522" s="6"/>
      <c r="V522" s="5" t="e">
        <v>#N/A</v>
      </c>
      <c r="W522" s="5" t="e">
        <v>#N/A</v>
      </c>
      <c r="X522" s="6" t="s">
        <v>41</v>
      </c>
    </row>
    <row r="523" spans="1:24" x14ac:dyDescent="0.15">
      <c r="A523" s="6" t="s">
        <v>31</v>
      </c>
      <c r="B523" s="6" t="s">
        <v>30</v>
      </c>
      <c r="C523" s="6" t="s">
        <v>32</v>
      </c>
      <c r="D523" s="6"/>
      <c r="E523" s="5" t="str">
        <f t="shared" si="26"/>
        <v>2018-01-01</v>
      </c>
      <c r="F523" s="6" t="s">
        <v>36</v>
      </c>
      <c r="G523" s="5"/>
      <c r="H523" s="5"/>
      <c r="I523" s="6" t="s">
        <v>40</v>
      </c>
      <c r="J523" s="6">
        <v>7</v>
      </c>
      <c r="K523" s="6">
        <v>13</v>
      </c>
      <c r="L523" s="6" t="s">
        <v>238</v>
      </c>
      <c r="M523" s="92">
        <f>IF(ISBLANK('test set refactored'!S523),"",'test set refactored'!S523)</f>
        <v>0</v>
      </c>
      <c r="N523" s="5"/>
      <c r="O523" s="6" t="s">
        <v>222</v>
      </c>
      <c r="P523" s="5" t="s">
        <v>229</v>
      </c>
      <c r="Q523" s="66">
        <f t="shared" si="27"/>
        <v>0</v>
      </c>
      <c r="R523" s="6" t="s">
        <v>782</v>
      </c>
      <c r="S523" s="6" t="s">
        <v>730</v>
      </c>
      <c r="T523" s="5"/>
      <c r="U523" s="6"/>
      <c r="V523" s="5" t="e">
        <v>#N/A</v>
      </c>
      <c r="W523" s="5" t="e">
        <v>#N/A</v>
      </c>
      <c r="X523" s="6" t="s">
        <v>41</v>
      </c>
    </row>
    <row r="524" spans="1:24" x14ac:dyDescent="0.15">
      <c r="A524" s="6" t="s">
        <v>31</v>
      </c>
      <c r="B524" s="6" t="s">
        <v>30</v>
      </c>
      <c r="C524" s="6" t="s">
        <v>32</v>
      </c>
      <c r="D524" s="6"/>
      <c r="E524" s="5" t="str">
        <f t="shared" si="26"/>
        <v>2018-01-01</v>
      </c>
      <c r="F524" s="6" t="s">
        <v>36</v>
      </c>
      <c r="G524" s="5"/>
      <c r="H524" s="5"/>
      <c r="I524" s="6" t="s">
        <v>40</v>
      </c>
      <c r="J524" s="6">
        <v>7</v>
      </c>
      <c r="K524" s="6">
        <v>13</v>
      </c>
      <c r="L524" s="6" t="s">
        <v>234</v>
      </c>
      <c r="M524" s="92">
        <f>IF(ISBLANK('test set refactored'!S524),"",'test set refactored'!S524)</f>
        <v>0</v>
      </c>
      <c r="N524" s="5"/>
      <c r="O524" s="6" t="s">
        <v>222</v>
      </c>
      <c r="P524" s="5" t="s">
        <v>229</v>
      </c>
      <c r="Q524" s="66">
        <f t="shared" si="27"/>
        <v>0</v>
      </c>
      <c r="R524" s="6" t="s">
        <v>782</v>
      </c>
      <c r="S524" s="6" t="s">
        <v>730</v>
      </c>
      <c r="T524" s="5"/>
      <c r="U524" s="6"/>
      <c r="V524" s="5" t="e">
        <v>#N/A</v>
      </c>
      <c r="W524" s="5" t="e">
        <v>#N/A</v>
      </c>
      <c r="X524" s="6" t="s">
        <v>41</v>
      </c>
    </row>
    <row r="525" spans="1:24" x14ac:dyDescent="0.15">
      <c r="A525" s="6" t="s">
        <v>31</v>
      </c>
      <c r="B525" s="6" t="s">
        <v>30</v>
      </c>
      <c r="C525" s="6" t="s">
        <v>32</v>
      </c>
      <c r="D525" s="5"/>
      <c r="E525" s="5" t="str">
        <f t="shared" si="26"/>
        <v>2018-01-01</v>
      </c>
      <c r="F525" s="6" t="s">
        <v>36</v>
      </c>
      <c r="G525" s="5"/>
      <c r="H525" s="5"/>
      <c r="I525" s="6" t="s">
        <v>40</v>
      </c>
      <c r="J525" s="6">
        <v>2</v>
      </c>
      <c r="K525" s="6">
        <v>9</v>
      </c>
      <c r="L525" s="6" t="s">
        <v>225</v>
      </c>
      <c r="M525" s="92">
        <f>IF(ISBLANK('test set refactored'!S525),"",'test set refactored'!S525)</f>
        <v>3614312</v>
      </c>
      <c r="N525" s="5"/>
      <c r="O525" s="6" t="s">
        <v>222</v>
      </c>
      <c r="P525" s="5" t="s">
        <v>224</v>
      </c>
      <c r="Q525" s="66">
        <f t="shared" si="27"/>
        <v>3614.3119999999999</v>
      </c>
      <c r="R525" s="6" t="s">
        <v>782</v>
      </c>
      <c r="S525" s="6" t="s">
        <v>730</v>
      </c>
      <c r="T525" s="5" t="s">
        <v>226</v>
      </c>
      <c r="U525" s="7" t="s">
        <v>733</v>
      </c>
      <c r="V525" s="5" t="s">
        <v>320</v>
      </c>
      <c r="W525" s="5" t="s">
        <v>320</v>
      </c>
      <c r="X525" s="6" t="s">
        <v>41</v>
      </c>
    </row>
    <row r="526" spans="1:24" x14ac:dyDescent="0.15">
      <c r="A526" s="6" t="s">
        <v>31</v>
      </c>
      <c r="B526" s="6" t="s">
        <v>30</v>
      </c>
      <c r="C526" s="6" t="s">
        <v>32</v>
      </c>
      <c r="D526" s="6" t="s">
        <v>76</v>
      </c>
      <c r="E526" s="5" t="str">
        <f t="shared" si="26"/>
        <v>2018-01-01</v>
      </c>
      <c r="F526" s="6" t="s">
        <v>36</v>
      </c>
      <c r="G526" s="5"/>
      <c r="H526" s="5"/>
      <c r="I526" s="6" t="s">
        <v>40</v>
      </c>
      <c r="J526" s="6">
        <v>7</v>
      </c>
      <c r="K526" s="6">
        <v>13</v>
      </c>
      <c r="L526" s="6" t="s">
        <v>260</v>
      </c>
      <c r="M526" s="92">
        <f>IF(ISBLANK('test set refactored'!S526),"",'test set refactored'!S526)</f>
        <v>585283</v>
      </c>
      <c r="N526" s="5"/>
      <c r="O526" s="6" t="s">
        <v>222</v>
      </c>
      <c r="P526" s="5" t="s">
        <v>227</v>
      </c>
      <c r="Q526" s="66">
        <f t="shared" si="27"/>
        <v>585.28300000000002</v>
      </c>
      <c r="R526" s="6" t="s">
        <v>782</v>
      </c>
      <c r="S526" s="6" t="s">
        <v>730</v>
      </c>
      <c r="T526" s="5"/>
      <c r="U526" s="6"/>
      <c r="V526" s="5" t="e">
        <v>#N/A</v>
      </c>
      <c r="W526" s="5" t="e">
        <v>#N/A</v>
      </c>
      <c r="X526" s="6" t="s">
        <v>41</v>
      </c>
    </row>
    <row r="527" spans="1:24" x14ac:dyDescent="0.15">
      <c r="A527" s="6" t="s">
        <v>31</v>
      </c>
      <c r="B527" s="6" t="s">
        <v>30</v>
      </c>
      <c r="C527" s="6" t="s">
        <v>32</v>
      </c>
      <c r="D527" s="6" t="s">
        <v>78</v>
      </c>
      <c r="E527" s="5" t="str">
        <f t="shared" si="26"/>
        <v>2018-01-01</v>
      </c>
      <c r="F527" s="6" t="s">
        <v>36</v>
      </c>
      <c r="G527" s="5"/>
      <c r="H527" s="5"/>
      <c r="I527" s="6" t="s">
        <v>40</v>
      </c>
      <c r="J527" s="6">
        <v>7</v>
      </c>
      <c r="K527" s="6">
        <v>13</v>
      </c>
      <c r="L527" s="6" t="s">
        <v>261</v>
      </c>
      <c r="M527" s="92">
        <f>IF(ISBLANK('test set refactored'!S527),"",'test set refactored'!S527)</f>
        <v>467731</v>
      </c>
      <c r="N527" s="5"/>
      <c r="O527" s="6" t="s">
        <v>222</v>
      </c>
      <c r="P527" s="5" t="s">
        <v>227</v>
      </c>
      <c r="Q527" s="66">
        <f t="shared" si="27"/>
        <v>467.73099999999999</v>
      </c>
      <c r="R527" s="6" t="s">
        <v>782</v>
      </c>
      <c r="S527" s="6" t="s">
        <v>730</v>
      </c>
      <c r="T527" s="5"/>
      <c r="U527" s="6"/>
      <c r="V527" s="5" t="e">
        <v>#N/A</v>
      </c>
      <c r="W527" s="5" t="e">
        <v>#N/A</v>
      </c>
      <c r="X527" s="6" t="s">
        <v>41</v>
      </c>
    </row>
    <row r="528" spans="1:24" x14ac:dyDescent="0.15">
      <c r="A528" s="6" t="s">
        <v>31</v>
      </c>
      <c r="B528" s="6" t="s">
        <v>30</v>
      </c>
      <c r="C528" s="6" t="s">
        <v>32</v>
      </c>
      <c r="D528" s="6" t="s">
        <v>80</v>
      </c>
      <c r="E528" s="5" t="str">
        <f t="shared" si="26"/>
        <v>2018-01-01</v>
      </c>
      <c r="F528" s="6" t="s">
        <v>36</v>
      </c>
      <c r="G528" s="5"/>
      <c r="H528" s="5"/>
      <c r="I528" s="6" t="s">
        <v>40</v>
      </c>
      <c r="J528" s="6">
        <v>7</v>
      </c>
      <c r="K528" s="6">
        <v>13</v>
      </c>
      <c r="L528" s="6" t="s">
        <v>262</v>
      </c>
      <c r="M528" s="92">
        <f>IF(ISBLANK('test set refactored'!S528),"",'test set refactored'!S528)</f>
        <v>48201</v>
      </c>
      <c r="N528" s="5"/>
      <c r="O528" s="6" t="s">
        <v>222</v>
      </c>
      <c r="P528" s="5" t="s">
        <v>227</v>
      </c>
      <c r="Q528" s="66">
        <f t="shared" si="27"/>
        <v>48.201000000000001</v>
      </c>
      <c r="R528" s="6" t="s">
        <v>782</v>
      </c>
      <c r="S528" s="6" t="s">
        <v>730</v>
      </c>
      <c r="T528" s="5"/>
      <c r="U528" s="6"/>
      <c r="V528" s="5" t="e">
        <v>#N/A</v>
      </c>
      <c r="W528" s="5" t="e">
        <v>#N/A</v>
      </c>
      <c r="X528" s="6" t="s">
        <v>41</v>
      </c>
    </row>
    <row r="529" spans="1:24" x14ac:dyDescent="0.15">
      <c r="A529" s="6" t="s">
        <v>31</v>
      </c>
      <c r="B529" s="6" t="s">
        <v>30</v>
      </c>
      <c r="C529" s="6" t="s">
        <v>32</v>
      </c>
      <c r="D529" s="6" t="s">
        <v>95</v>
      </c>
      <c r="E529" s="5" t="str">
        <f t="shared" si="26"/>
        <v>2018-01-01</v>
      </c>
      <c r="F529" s="6" t="s">
        <v>36</v>
      </c>
      <c r="G529" s="5"/>
      <c r="H529" s="5"/>
      <c r="I529" s="6" t="s">
        <v>40</v>
      </c>
      <c r="J529" s="6">
        <v>7</v>
      </c>
      <c r="K529" s="6">
        <v>13</v>
      </c>
      <c r="L529" s="6" t="s">
        <v>263</v>
      </c>
      <c r="M529" s="92">
        <f>IF(ISBLANK('test set refactored'!S529),"",'test set refactored'!S529)</f>
        <v>2486918</v>
      </c>
      <c r="N529" s="5"/>
      <c r="O529" s="6" t="s">
        <v>222</v>
      </c>
      <c r="P529" s="5" t="s">
        <v>227</v>
      </c>
      <c r="Q529" s="66">
        <f t="shared" si="27"/>
        <v>2486.9180000000001</v>
      </c>
      <c r="R529" s="6" t="s">
        <v>782</v>
      </c>
      <c r="S529" s="6" t="s">
        <v>730</v>
      </c>
      <c r="T529" s="5"/>
      <c r="U529" s="6"/>
      <c r="V529" s="5" t="e">
        <v>#N/A</v>
      </c>
      <c r="W529" s="5" t="e">
        <v>#N/A</v>
      </c>
      <c r="X529" s="6" t="s">
        <v>41</v>
      </c>
    </row>
    <row r="530" spans="1:24" x14ac:dyDescent="0.15">
      <c r="A530" s="6" t="s">
        <v>31</v>
      </c>
      <c r="B530" s="6" t="s">
        <v>30</v>
      </c>
      <c r="C530" s="6" t="s">
        <v>32</v>
      </c>
      <c r="D530" s="6" t="s">
        <v>71</v>
      </c>
      <c r="E530" s="5" t="str">
        <f t="shared" si="26"/>
        <v>2018-01-01</v>
      </c>
      <c r="F530" s="6" t="s">
        <v>36</v>
      </c>
      <c r="G530" s="5"/>
      <c r="H530" s="5"/>
      <c r="I530" s="6" t="s">
        <v>40</v>
      </c>
      <c r="J530" s="6">
        <v>7</v>
      </c>
      <c r="K530" s="6">
        <v>13</v>
      </c>
      <c r="L530" s="6" t="s">
        <v>259</v>
      </c>
      <c r="M530" s="92">
        <f>IF(ISBLANK('test set refactored'!S530),"",'test set refactored'!S530)</f>
        <v>3588134</v>
      </c>
      <c r="N530" s="5"/>
      <c r="O530" s="6" t="s">
        <v>222</v>
      </c>
      <c r="P530" s="5" t="s">
        <v>227</v>
      </c>
      <c r="Q530" s="66">
        <f t="shared" si="27"/>
        <v>3588.134</v>
      </c>
      <c r="R530" s="6" t="s">
        <v>782</v>
      </c>
      <c r="S530" s="6" t="s">
        <v>730</v>
      </c>
      <c r="T530" s="5"/>
      <c r="U530" s="6"/>
      <c r="V530" s="5" t="e">
        <v>#N/A</v>
      </c>
      <c r="W530" s="5" t="e">
        <v>#N/A</v>
      </c>
      <c r="X530" s="6" t="s">
        <v>41</v>
      </c>
    </row>
    <row r="531" spans="1:24" x14ac:dyDescent="0.15">
      <c r="A531" s="6" t="s">
        <v>31</v>
      </c>
      <c r="B531" s="6" t="s">
        <v>30</v>
      </c>
      <c r="C531" s="6" t="s">
        <v>32</v>
      </c>
      <c r="D531" s="5"/>
      <c r="E531" s="5" t="str">
        <f t="shared" si="26"/>
        <v>2018-01-01</v>
      </c>
      <c r="F531" s="6" t="s">
        <v>36</v>
      </c>
      <c r="G531" s="5"/>
      <c r="H531" s="5"/>
      <c r="I531" s="6" t="s">
        <v>40</v>
      </c>
      <c r="J531" s="6">
        <v>2</v>
      </c>
      <c r="K531" s="6">
        <v>9</v>
      </c>
      <c r="L531" s="6" t="s">
        <v>228</v>
      </c>
      <c r="M531" s="92">
        <f>IF(ISBLANK('test set refactored'!S531),"",'test set refactored'!S531)</f>
        <v>3588134</v>
      </c>
      <c r="N531" s="5"/>
      <c r="O531" s="6" t="s">
        <v>222</v>
      </c>
      <c r="P531" s="5" t="s">
        <v>227</v>
      </c>
      <c r="Q531" s="66">
        <f t="shared" si="27"/>
        <v>3588.134</v>
      </c>
      <c r="R531" s="6" t="s">
        <v>782</v>
      </c>
      <c r="S531" s="6" t="s">
        <v>730</v>
      </c>
      <c r="T531" s="5"/>
      <c r="U531" s="6"/>
      <c r="V531" s="5" t="e">
        <v>#N/A</v>
      </c>
      <c r="W531" s="5" t="e">
        <v>#N/A</v>
      </c>
      <c r="X531" s="6" t="s">
        <v>41</v>
      </c>
    </row>
    <row r="532" spans="1:24" x14ac:dyDescent="0.15">
      <c r="A532" s="6" t="s">
        <v>31</v>
      </c>
      <c r="B532" s="6" t="s">
        <v>30</v>
      </c>
      <c r="C532" s="6" t="s">
        <v>32</v>
      </c>
      <c r="D532" s="6" t="s">
        <v>76</v>
      </c>
      <c r="E532" s="5" t="str">
        <f t="shared" si="26"/>
        <v>2018-01-01</v>
      </c>
      <c r="F532" s="6" t="s">
        <v>36</v>
      </c>
      <c r="G532" s="5"/>
      <c r="H532" s="5"/>
      <c r="I532" s="6" t="s">
        <v>40</v>
      </c>
      <c r="J532" s="6">
        <v>7</v>
      </c>
      <c r="K532" s="6">
        <v>13</v>
      </c>
      <c r="L532" s="6" t="s">
        <v>255</v>
      </c>
      <c r="M532" s="92">
        <f>IF(ISBLANK('test set refactored'!S532),"",'test set refactored'!S532)</f>
        <v>594846</v>
      </c>
      <c r="N532" s="5"/>
      <c r="O532" s="6" t="s">
        <v>222</v>
      </c>
      <c r="P532" s="5" t="s">
        <v>247</v>
      </c>
      <c r="Q532" s="66">
        <f t="shared" si="27"/>
        <v>594.846</v>
      </c>
      <c r="R532" s="6" t="s">
        <v>782</v>
      </c>
      <c r="S532" s="6" t="s">
        <v>730</v>
      </c>
      <c r="T532" s="5"/>
      <c r="U532" s="6"/>
      <c r="V532" s="5" t="e">
        <v>#N/A</v>
      </c>
      <c r="W532" s="5" t="e">
        <v>#N/A</v>
      </c>
      <c r="X532" s="6" t="s">
        <v>41</v>
      </c>
    </row>
    <row r="533" spans="1:24" x14ac:dyDescent="0.15">
      <c r="A533" s="6" t="s">
        <v>31</v>
      </c>
      <c r="B533" s="6" t="s">
        <v>30</v>
      </c>
      <c r="C533" s="6" t="s">
        <v>32</v>
      </c>
      <c r="D533" s="6" t="s">
        <v>78</v>
      </c>
      <c r="E533" s="5" t="str">
        <f t="shared" si="26"/>
        <v>2018-01-01</v>
      </c>
      <c r="F533" s="6" t="s">
        <v>36</v>
      </c>
      <c r="G533" s="5"/>
      <c r="H533" s="5"/>
      <c r="I533" s="6" t="s">
        <v>40</v>
      </c>
      <c r="J533" s="6">
        <v>7</v>
      </c>
      <c r="K533" s="6">
        <v>13</v>
      </c>
      <c r="L533" s="6" t="s">
        <v>256</v>
      </c>
      <c r="M533" s="92">
        <f>IF(ISBLANK('test set refactored'!S533),"",'test set refactored'!S533)</f>
        <v>383178</v>
      </c>
      <c r="N533" s="5"/>
      <c r="O533" s="6" t="s">
        <v>222</v>
      </c>
      <c r="P533" s="5" t="s">
        <v>247</v>
      </c>
      <c r="Q533" s="66">
        <f t="shared" si="27"/>
        <v>383.178</v>
      </c>
      <c r="R533" s="6" t="s">
        <v>782</v>
      </c>
      <c r="S533" s="6" t="s">
        <v>730</v>
      </c>
      <c r="T533" s="5"/>
      <c r="U533" s="6"/>
      <c r="V533" s="5" t="e">
        <v>#N/A</v>
      </c>
      <c r="W533" s="5" t="e">
        <v>#N/A</v>
      </c>
      <c r="X533" s="6" t="s">
        <v>41</v>
      </c>
    </row>
    <row r="534" spans="1:24" x14ac:dyDescent="0.15">
      <c r="A534" s="6" t="s">
        <v>31</v>
      </c>
      <c r="B534" s="6" t="s">
        <v>30</v>
      </c>
      <c r="C534" s="6" t="s">
        <v>32</v>
      </c>
      <c r="D534" s="6" t="s">
        <v>80</v>
      </c>
      <c r="E534" s="5" t="str">
        <f t="shared" si="26"/>
        <v>2018-01-01</v>
      </c>
      <c r="F534" s="6" t="s">
        <v>36</v>
      </c>
      <c r="G534" s="5"/>
      <c r="H534" s="5"/>
      <c r="I534" s="6" t="s">
        <v>40</v>
      </c>
      <c r="J534" s="6">
        <v>7</v>
      </c>
      <c r="K534" s="6">
        <v>13</v>
      </c>
      <c r="L534" s="6" t="s">
        <v>257</v>
      </c>
      <c r="M534" s="92">
        <f>IF(ISBLANK('test set refactored'!S534),"",'test set refactored'!S534)</f>
        <v>66374</v>
      </c>
      <c r="N534" s="5"/>
      <c r="O534" s="6" t="s">
        <v>222</v>
      </c>
      <c r="P534" s="5" t="s">
        <v>247</v>
      </c>
      <c r="Q534" s="66">
        <f t="shared" si="27"/>
        <v>66.373999999999995</v>
      </c>
      <c r="R534" s="6" t="s">
        <v>782</v>
      </c>
      <c r="S534" s="6" t="s">
        <v>730</v>
      </c>
      <c r="T534" s="5"/>
      <c r="U534" s="6"/>
      <c r="V534" s="5" t="e">
        <v>#N/A</v>
      </c>
      <c r="W534" s="5" t="e">
        <v>#N/A</v>
      </c>
      <c r="X534" s="6" t="s">
        <v>41</v>
      </c>
    </row>
    <row r="535" spans="1:24" x14ac:dyDescent="0.15">
      <c r="A535" s="6" t="s">
        <v>31</v>
      </c>
      <c r="B535" s="6" t="s">
        <v>30</v>
      </c>
      <c r="C535" s="6" t="s">
        <v>32</v>
      </c>
      <c r="D535" s="6" t="s">
        <v>95</v>
      </c>
      <c r="E535" s="5" t="str">
        <f t="shared" si="26"/>
        <v>2018-01-01</v>
      </c>
      <c r="F535" s="6" t="s">
        <v>36</v>
      </c>
      <c r="G535" s="5"/>
      <c r="H535" s="5"/>
      <c r="I535" s="6" t="s">
        <v>40</v>
      </c>
      <c r="J535" s="6">
        <v>7</v>
      </c>
      <c r="K535" s="6">
        <v>13</v>
      </c>
      <c r="L535" s="6" t="s">
        <v>258</v>
      </c>
      <c r="M535" s="92">
        <f>IF(ISBLANK('test set refactored'!S535),"",'test set refactored'!S535)</f>
        <v>2569914</v>
      </c>
      <c r="N535" s="5"/>
      <c r="O535" s="6" t="s">
        <v>222</v>
      </c>
      <c r="P535" s="5" t="s">
        <v>247</v>
      </c>
      <c r="Q535" s="66">
        <f t="shared" si="27"/>
        <v>2569.9140000000002</v>
      </c>
      <c r="R535" s="6" t="s">
        <v>782</v>
      </c>
      <c r="S535" s="6" t="s">
        <v>730</v>
      </c>
      <c r="T535" s="5"/>
      <c r="U535" s="6"/>
      <c r="V535" s="5" t="e">
        <v>#N/A</v>
      </c>
      <c r="W535" s="5" t="e">
        <v>#N/A</v>
      </c>
      <c r="X535" s="6" t="s">
        <v>41</v>
      </c>
    </row>
    <row r="536" spans="1:24" x14ac:dyDescent="0.15">
      <c r="A536" s="6" t="s">
        <v>31</v>
      </c>
      <c r="B536" s="6" t="s">
        <v>30</v>
      </c>
      <c r="C536" s="6" t="s">
        <v>32</v>
      </c>
      <c r="D536" s="6" t="s">
        <v>71</v>
      </c>
      <c r="E536" s="5" t="str">
        <f t="shared" si="26"/>
        <v>2018-01-01</v>
      </c>
      <c r="F536" s="6" t="s">
        <v>36</v>
      </c>
      <c r="G536" s="5"/>
      <c r="H536" s="5"/>
      <c r="I536" s="6" t="s">
        <v>40</v>
      </c>
      <c r="J536" s="6">
        <v>7</v>
      </c>
      <c r="K536" s="6">
        <v>13</v>
      </c>
      <c r="L536" s="6" t="s">
        <v>248</v>
      </c>
      <c r="M536" s="92">
        <f>IF(ISBLANK('test set refactored'!S536),"",'test set refactored'!S536)</f>
        <v>3614312</v>
      </c>
      <c r="N536" s="5"/>
      <c r="O536" s="6" t="s">
        <v>222</v>
      </c>
      <c r="P536" s="5" t="s">
        <v>247</v>
      </c>
      <c r="Q536" s="66">
        <f t="shared" si="27"/>
        <v>3614.3119999999999</v>
      </c>
      <c r="R536" s="6" t="s">
        <v>782</v>
      </c>
      <c r="S536" s="6" t="s">
        <v>730</v>
      </c>
      <c r="T536" s="5"/>
      <c r="U536" s="6"/>
      <c r="V536" s="5" t="e">
        <v>#N/A</v>
      </c>
      <c r="W536" s="5" t="e">
        <v>#N/A</v>
      </c>
      <c r="X536" s="6" t="s">
        <v>41</v>
      </c>
    </row>
    <row r="537" spans="1:24" x14ac:dyDescent="0.15">
      <c r="A537" s="6" t="s">
        <v>31</v>
      </c>
      <c r="B537" s="6" t="s">
        <v>30</v>
      </c>
      <c r="C537" s="6" t="s">
        <v>32</v>
      </c>
      <c r="D537" s="6"/>
      <c r="E537" s="5" t="str">
        <f t="shared" si="26"/>
        <v>2018-01-01</v>
      </c>
      <c r="F537" s="6" t="s">
        <v>36</v>
      </c>
      <c r="G537" s="5"/>
      <c r="H537" s="5"/>
      <c r="I537" s="6" t="s">
        <v>40</v>
      </c>
      <c r="J537" s="6">
        <v>7</v>
      </c>
      <c r="K537" s="6">
        <v>13</v>
      </c>
      <c r="L537" s="6" t="s">
        <v>251</v>
      </c>
      <c r="M537" s="92">
        <f>IF(ISBLANK('test set refactored'!S537),"",'test set refactored'!S537)</f>
        <v>4020</v>
      </c>
      <c r="N537" s="5"/>
      <c r="O537" s="6" t="s">
        <v>222</v>
      </c>
      <c r="P537" s="5" t="s">
        <v>247</v>
      </c>
      <c r="Q537" s="66">
        <f t="shared" si="27"/>
        <v>4.0199999999999996</v>
      </c>
      <c r="R537" s="6" t="s">
        <v>782</v>
      </c>
      <c r="S537" s="6" t="s">
        <v>730</v>
      </c>
      <c r="T537" s="5"/>
      <c r="U537" s="6"/>
      <c r="V537" s="5" t="e">
        <v>#N/A</v>
      </c>
      <c r="W537" s="5" t="e">
        <v>#N/A</v>
      </c>
      <c r="X537" s="6" t="s">
        <v>41</v>
      </c>
    </row>
    <row r="538" spans="1:24" x14ac:dyDescent="0.15">
      <c r="A538" s="6" t="s">
        <v>31</v>
      </c>
      <c r="B538" s="6" t="s">
        <v>30</v>
      </c>
      <c r="C538" s="6" t="s">
        <v>32</v>
      </c>
      <c r="D538" s="6"/>
      <c r="E538" s="5" t="str">
        <f t="shared" si="26"/>
        <v>2018-01-01</v>
      </c>
      <c r="F538" s="6" t="s">
        <v>36</v>
      </c>
      <c r="G538" s="5"/>
      <c r="H538" s="5"/>
      <c r="I538" s="6" t="s">
        <v>40</v>
      </c>
      <c r="J538" s="6">
        <v>7</v>
      </c>
      <c r="K538" s="6">
        <v>13</v>
      </c>
      <c r="L538" s="6" t="s">
        <v>249</v>
      </c>
      <c r="M538" s="92">
        <f>IF(ISBLANK('test set refactored'!S538),"",'test set refactored'!S538)</f>
        <v>3439010</v>
      </c>
      <c r="N538" s="5"/>
      <c r="O538" s="6" t="s">
        <v>222</v>
      </c>
      <c r="P538" s="5" t="s">
        <v>247</v>
      </c>
      <c r="Q538" s="66">
        <f t="shared" si="27"/>
        <v>3439.01</v>
      </c>
      <c r="R538" s="6" t="s">
        <v>782</v>
      </c>
      <c r="S538" s="6" t="s">
        <v>730</v>
      </c>
      <c r="T538" s="5"/>
      <c r="U538" s="6"/>
      <c r="V538" s="5" t="e">
        <v>#N/A</v>
      </c>
      <c r="W538" s="5" t="e">
        <v>#N/A</v>
      </c>
      <c r="X538" s="6" t="s">
        <v>41</v>
      </c>
    </row>
    <row r="539" spans="1:24" x14ac:dyDescent="0.15">
      <c r="A539" s="6" t="s">
        <v>31</v>
      </c>
      <c r="B539" s="6" t="s">
        <v>30</v>
      </c>
      <c r="C539" s="6" t="s">
        <v>32</v>
      </c>
      <c r="D539" s="6"/>
      <c r="E539" s="5" t="str">
        <f t="shared" si="26"/>
        <v>2018-01-01</v>
      </c>
      <c r="F539" s="6" t="s">
        <v>36</v>
      </c>
      <c r="G539" s="5"/>
      <c r="H539" s="5"/>
      <c r="I539" s="6" t="s">
        <v>40</v>
      </c>
      <c r="J539" s="6">
        <v>7</v>
      </c>
      <c r="K539" s="6">
        <v>13</v>
      </c>
      <c r="L539" s="6" t="s">
        <v>254</v>
      </c>
      <c r="M539" s="92">
        <f>IF(ISBLANK('test set refactored'!S539),"",'test set refactored'!S539)</f>
        <v>163893</v>
      </c>
      <c r="N539" s="5"/>
      <c r="O539" s="6" t="s">
        <v>222</v>
      </c>
      <c r="P539" s="5" t="s">
        <v>247</v>
      </c>
      <c r="Q539" s="66">
        <f t="shared" si="27"/>
        <v>163.893</v>
      </c>
      <c r="R539" s="6" t="s">
        <v>782</v>
      </c>
      <c r="S539" s="6" t="s">
        <v>730</v>
      </c>
      <c r="T539" s="5"/>
      <c r="U539" s="6"/>
      <c r="V539" s="5" t="e">
        <v>#N/A</v>
      </c>
      <c r="W539" s="5" t="e">
        <v>#N/A</v>
      </c>
      <c r="X539" s="6" t="s">
        <v>41</v>
      </c>
    </row>
    <row r="540" spans="1:24" x14ac:dyDescent="0.15">
      <c r="A540" s="6" t="s">
        <v>31</v>
      </c>
      <c r="B540" s="6" t="s">
        <v>30</v>
      </c>
      <c r="C540" s="6" t="s">
        <v>32</v>
      </c>
      <c r="D540" s="6"/>
      <c r="E540" s="5" t="str">
        <f t="shared" si="26"/>
        <v>2018-01-01</v>
      </c>
      <c r="F540" s="6" t="s">
        <v>36</v>
      </c>
      <c r="G540" s="5"/>
      <c r="H540" s="5"/>
      <c r="I540" s="6" t="s">
        <v>40</v>
      </c>
      <c r="J540" s="6">
        <v>7</v>
      </c>
      <c r="K540" s="6">
        <v>13</v>
      </c>
      <c r="L540" s="6" t="s">
        <v>253</v>
      </c>
      <c r="M540" s="92">
        <f>IF(ISBLANK('test set refactored'!S540),"",'test set refactored'!S540)</f>
        <v>7389</v>
      </c>
      <c r="N540" s="5"/>
      <c r="O540" s="6" t="s">
        <v>222</v>
      </c>
      <c r="P540" s="5" t="s">
        <v>247</v>
      </c>
      <c r="Q540" s="66">
        <f t="shared" si="27"/>
        <v>7.3890000000000002</v>
      </c>
      <c r="R540" s="6" t="s">
        <v>782</v>
      </c>
      <c r="S540" s="6" t="s">
        <v>730</v>
      </c>
      <c r="T540" s="5"/>
      <c r="U540" s="6"/>
      <c r="V540" s="5" t="e">
        <v>#N/A</v>
      </c>
      <c r="W540" s="5" t="e">
        <v>#N/A</v>
      </c>
      <c r="X540" s="6" t="s">
        <v>41</v>
      </c>
    </row>
    <row r="541" spans="1:24" x14ac:dyDescent="0.15">
      <c r="A541" s="6" t="s">
        <v>31</v>
      </c>
      <c r="B541" s="6" t="s">
        <v>30</v>
      </c>
      <c r="C541" s="6" t="s">
        <v>32</v>
      </c>
      <c r="D541" s="6"/>
      <c r="E541" s="5" t="str">
        <f t="shared" si="26"/>
        <v>2018-01-01</v>
      </c>
      <c r="F541" s="6" t="s">
        <v>36</v>
      </c>
      <c r="G541" s="5"/>
      <c r="H541" s="5"/>
      <c r="I541" s="6" t="s">
        <v>40</v>
      </c>
      <c r="J541" s="6">
        <v>7</v>
      </c>
      <c r="K541" s="6">
        <v>13</v>
      </c>
      <c r="L541" s="6" t="s">
        <v>252</v>
      </c>
      <c r="M541" s="92">
        <f>IF(ISBLANK('test set refactored'!S541),"",'test set refactored'!S541)</f>
        <v>0</v>
      </c>
      <c r="N541" s="5"/>
      <c r="O541" s="6" t="s">
        <v>222</v>
      </c>
      <c r="P541" s="5" t="s">
        <v>247</v>
      </c>
      <c r="Q541" s="66">
        <f t="shared" si="27"/>
        <v>0</v>
      </c>
      <c r="R541" s="6" t="s">
        <v>782</v>
      </c>
      <c r="S541" s="6" t="s">
        <v>730</v>
      </c>
      <c r="T541" s="5"/>
      <c r="U541" s="6"/>
      <c r="V541" s="5" t="e">
        <v>#N/A</v>
      </c>
      <c r="W541" s="5" t="e">
        <v>#N/A</v>
      </c>
      <c r="X541" s="6" t="s">
        <v>41</v>
      </c>
    </row>
    <row r="542" spans="1:24" x14ac:dyDescent="0.15">
      <c r="A542" s="6" t="s">
        <v>31</v>
      </c>
      <c r="B542" s="6" t="s">
        <v>30</v>
      </c>
      <c r="C542" s="6" t="s">
        <v>32</v>
      </c>
      <c r="D542" s="6"/>
      <c r="E542" s="5" t="str">
        <f t="shared" si="26"/>
        <v>2018-01-01</v>
      </c>
      <c r="F542" s="6" t="s">
        <v>36</v>
      </c>
      <c r="G542" s="5"/>
      <c r="H542" s="5"/>
      <c r="I542" s="6" t="s">
        <v>40</v>
      </c>
      <c r="J542" s="6">
        <v>7</v>
      </c>
      <c r="K542" s="6">
        <v>13</v>
      </c>
      <c r="L542" s="6" t="s">
        <v>250</v>
      </c>
      <c r="M542" s="92">
        <f>IF(ISBLANK('test set refactored'!S542),"",'test set refactored'!S542)</f>
        <v>0</v>
      </c>
      <c r="N542" s="5"/>
      <c r="O542" s="6" t="s">
        <v>222</v>
      </c>
      <c r="P542" s="5" t="s">
        <v>247</v>
      </c>
      <c r="Q542" s="66">
        <f t="shared" si="27"/>
        <v>0</v>
      </c>
      <c r="R542" s="6" t="s">
        <v>782</v>
      </c>
      <c r="S542" s="6" t="s">
        <v>730</v>
      </c>
      <c r="T542" s="5"/>
      <c r="U542" s="6"/>
      <c r="V542" s="5" t="e">
        <v>#N/A</v>
      </c>
      <c r="W542" s="5" t="e">
        <v>#N/A</v>
      </c>
      <c r="X542" s="6" t="s">
        <v>41</v>
      </c>
    </row>
    <row r="543" spans="1:24" x14ac:dyDescent="0.15">
      <c r="A543" s="6" t="s">
        <v>31</v>
      </c>
      <c r="B543" s="6" t="s">
        <v>30</v>
      </c>
      <c r="C543" s="6" t="s">
        <v>32</v>
      </c>
      <c r="D543" s="5"/>
      <c r="E543" s="5" t="str">
        <f t="shared" si="26"/>
        <v>2018-01-01</v>
      </c>
      <c r="F543" s="6" t="s">
        <v>36</v>
      </c>
      <c r="G543" s="5"/>
      <c r="H543" s="5"/>
      <c r="I543" s="6" t="s">
        <v>40</v>
      </c>
      <c r="J543" s="6">
        <v>2</v>
      </c>
      <c r="K543" s="6">
        <v>9</v>
      </c>
      <c r="L543" s="6" t="s">
        <v>220</v>
      </c>
      <c r="M543" s="92">
        <f>IF(ISBLANK('test set refactored'!S543),"",'test set refactored'!S543)</f>
        <v>7202446</v>
      </c>
      <c r="N543" s="5"/>
      <c r="O543" s="6" t="s">
        <v>222</v>
      </c>
      <c r="P543" s="5" t="s">
        <v>219</v>
      </c>
      <c r="Q543" s="66">
        <f t="shared" si="27"/>
        <v>7202.4459999999999</v>
      </c>
      <c r="R543" s="6" t="s">
        <v>782</v>
      </c>
      <c r="S543" s="6" t="s">
        <v>730</v>
      </c>
      <c r="T543" s="5" t="s">
        <v>223</v>
      </c>
      <c r="U543" s="7" t="s">
        <v>733</v>
      </c>
      <c r="V543" s="5" t="s">
        <v>320</v>
      </c>
      <c r="W543" s="5" t="s">
        <v>320</v>
      </c>
      <c r="X543" s="6" t="s">
        <v>41</v>
      </c>
    </row>
    <row r="544" spans="1:24" x14ac:dyDescent="0.15">
      <c r="A544" s="7" t="s">
        <v>295</v>
      </c>
      <c r="B544" s="7" t="s">
        <v>294</v>
      </c>
      <c r="C544" s="7" t="s">
        <v>296</v>
      </c>
      <c r="D544" s="7" t="s">
        <v>299</v>
      </c>
      <c r="E544" s="5" t="str">
        <f t="shared" si="26"/>
        <v>2018-01-01</v>
      </c>
      <c r="F544" s="29" t="s">
        <v>36</v>
      </c>
      <c r="I544" s="7" t="s">
        <v>301</v>
      </c>
      <c r="J544">
        <v>88</v>
      </c>
      <c r="L544" t="s">
        <v>300</v>
      </c>
      <c r="M544" s="86">
        <f>IF(ISBLANK('test set refactored'!S544),"",'test set refactored'!S544)</f>
        <v>71</v>
      </c>
      <c r="O544" t="s">
        <v>313</v>
      </c>
      <c r="P544" t="s">
        <v>29</v>
      </c>
      <c r="Q544" s="69">
        <f>M544*1000000</f>
        <v>71000000</v>
      </c>
      <c r="R544" t="s">
        <v>39</v>
      </c>
      <c r="S544" s="26" t="s">
        <v>731</v>
      </c>
      <c r="T544" t="s">
        <v>669</v>
      </c>
      <c r="U544" s="7" t="s">
        <v>785</v>
      </c>
      <c r="V544" t="s">
        <v>322</v>
      </c>
      <c r="W544" t="s">
        <v>323</v>
      </c>
      <c r="X544" s="26" t="s">
        <v>275</v>
      </c>
    </row>
    <row r="545" spans="1:24" ht="28" x14ac:dyDescent="0.15">
      <c r="A545" s="7" t="s">
        <v>295</v>
      </c>
      <c r="B545" s="7" t="s">
        <v>294</v>
      </c>
      <c r="C545" s="7" t="s">
        <v>296</v>
      </c>
      <c r="D545" s="7" t="s">
        <v>299</v>
      </c>
      <c r="E545" s="5" t="str">
        <f t="shared" si="26"/>
        <v>2018-01-01</v>
      </c>
      <c r="F545" s="29" t="s">
        <v>36</v>
      </c>
      <c r="I545" s="7" t="s">
        <v>301</v>
      </c>
      <c r="J545">
        <v>88</v>
      </c>
      <c r="L545" t="s">
        <v>336</v>
      </c>
      <c r="M545" s="86">
        <f>IF(ISBLANK('test set refactored'!S545),"",'test set refactored'!S545)</f>
        <v>599</v>
      </c>
      <c r="O545" s="21" t="s">
        <v>803</v>
      </c>
      <c r="P545" t="s">
        <v>60</v>
      </c>
      <c r="Q545" s="72">
        <f>M545*1000000</f>
        <v>599000000</v>
      </c>
      <c r="R545" t="s">
        <v>39</v>
      </c>
      <c r="S545" s="26" t="s">
        <v>731</v>
      </c>
      <c r="V545" t="s">
        <v>633</v>
      </c>
      <c r="W545" t="s">
        <v>646</v>
      </c>
      <c r="X545" s="26" t="s">
        <v>275</v>
      </c>
    </row>
    <row r="546" spans="1:24" x14ac:dyDescent="0.15">
      <c r="A546" s="7" t="s">
        <v>295</v>
      </c>
      <c r="B546" s="7" t="s">
        <v>294</v>
      </c>
      <c r="C546" s="7" t="s">
        <v>296</v>
      </c>
      <c r="D546" s="7" t="s">
        <v>299</v>
      </c>
      <c r="E546" s="5" t="str">
        <f t="shared" si="26"/>
        <v>2018-01-01</v>
      </c>
      <c r="F546" s="29" t="s">
        <v>36</v>
      </c>
      <c r="I546" s="7" t="s">
        <v>301</v>
      </c>
      <c r="J546">
        <v>88</v>
      </c>
      <c r="L546" t="s">
        <v>404</v>
      </c>
      <c r="M546" s="86">
        <f>IF(ISBLANK('test set refactored'!S546),"",'test set refactored'!S546)</f>
        <v>79</v>
      </c>
      <c r="O546" s="26" t="s">
        <v>405</v>
      </c>
      <c r="P546" t="s">
        <v>403</v>
      </c>
      <c r="Q546" s="39">
        <f>M546*0.278</f>
        <v>21.962000000000003</v>
      </c>
      <c r="R546" s="26" t="s">
        <v>512</v>
      </c>
      <c r="S546" s="26" t="s">
        <v>731</v>
      </c>
      <c r="U546" s="26"/>
      <c r="V546" t="s">
        <v>561</v>
      </c>
      <c r="W546" t="s">
        <v>562</v>
      </c>
      <c r="X546" s="26" t="s">
        <v>275</v>
      </c>
    </row>
    <row r="547" spans="1:24" x14ac:dyDescent="0.15">
      <c r="A547" s="7" t="s">
        <v>295</v>
      </c>
      <c r="B547" s="7" t="s">
        <v>294</v>
      </c>
      <c r="C547" s="7" t="s">
        <v>296</v>
      </c>
      <c r="D547" s="7" t="s">
        <v>299</v>
      </c>
      <c r="E547" s="5" t="str">
        <f t="shared" si="26"/>
        <v>2018-01-01</v>
      </c>
      <c r="F547" s="29" t="s">
        <v>36</v>
      </c>
      <c r="I547" s="7" t="s">
        <v>301</v>
      </c>
      <c r="J547">
        <v>88</v>
      </c>
      <c r="L547" t="s">
        <v>424</v>
      </c>
      <c r="M547" s="86">
        <f>IF(ISBLANK('test set refactored'!S547),"",'test set refactored'!S547)</f>
        <v>0.158</v>
      </c>
      <c r="O547" s="26" t="s">
        <v>425</v>
      </c>
      <c r="P547" t="s">
        <v>423</v>
      </c>
      <c r="Q547" s="39">
        <f>M547</f>
        <v>0.158</v>
      </c>
      <c r="R547" s="26" t="str">
        <f>O547</f>
        <v>tonnes of CO2e/ tonne of hydrocarbon production available for sale</v>
      </c>
      <c r="S547" s="26" t="s">
        <v>731</v>
      </c>
      <c r="U547" s="26"/>
      <c r="V547" t="s">
        <v>320</v>
      </c>
      <c r="W547" t="s">
        <v>320</v>
      </c>
      <c r="X547" s="26" t="s">
        <v>275</v>
      </c>
    </row>
    <row r="548" spans="1:24" x14ac:dyDescent="0.15">
      <c r="A548" s="7" t="s">
        <v>295</v>
      </c>
      <c r="B548" s="7" t="s">
        <v>294</v>
      </c>
      <c r="C548" s="7" t="s">
        <v>296</v>
      </c>
      <c r="D548" s="7" t="s">
        <v>299</v>
      </c>
      <c r="E548" s="5" t="str">
        <f t="shared" si="26"/>
        <v>2018-01-01</v>
      </c>
      <c r="F548" s="29" t="s">
        <v>36</v>
      </c>
      <c r="I548" s="7" t="s">
        <v>301</v>
      </c>
      <c r="J548">
        <v>88</v>
      </c>
      <c r="L548" t="s">
        <v>427</v>
      </c>
      <c r="M548" s="86">
        <f>IF(ISBLANK('test set refactored'!S548),"",'test set refactored'!S548)</f>
        <v>1.05</v>
      </c>
      <c r="O548" s="26" t="s">
        <v>428</v>
      </c>
      <c r="P548" t="s">
        <v>426</v>
      </c>
      <c r="Q548" s="39">
        <f>M548</f>
        <v>1.05</v>
      </c>
      <c r="R548" s="26" t="str">
        <f>O548</f>
        <v>tonnes of CO2e/UEDC</v>
      </c>
      <c r="S548" s="26" t="s">
        <v>731</v>
      </c>
      <c r="U548" s="26"/>
      <c r="V548" t="s">
        <v>320</v>
      </c>
      <c r="W548" t="s">
        <v>320</v>
      </c>
      <c r="X548" s="26" t="s">
        <v>275</v>
      </c>
    </row>
    <row r="549" spans="1:24" x14ac:dyDescent="0.15">
      <c r="A549" s="7" t="s">
        <v>295</v>
      </c>
      <c r="B549" s="7" t="s">
        <v>294</v>
      </c>
      <c r="C549" s="7" t="s">
        <v>296</v>
      </c>
      <c r="D549" s="7" t="s">
        <v>299</v>
      </c>
      <c r="E549" s="5" t="str">
        <f t="shared" si="26"/>
        <v>2018-01-01</v>
      </c>
      <c r="F549" s="29" t="s">
        <v>36</v>
      </c>
      <c r="I549" s="7" t="s">
        <v>301</v>
      </c>
      <c r="J549">
        <v>88</v>
      </c>
      <c r="L549" t="s">
        <v>431</v>
      </c>
      <c r="M549" s="86">
        <f>IF(ISBLANK('test set refactored'!S549),"",'test set refactored'!S549)</f>
        <v>0.96</v>
      </c>
      <c r="O549" s="26" t="s">
        <v>432</v>
      </c>
      <c r="P549" t="s">
        <v>430</v>
      </c>
      <c r="Q549" s="39">
        <f>M549</f>
        <v>0.96</v>
      </c>
      <c r="R549" s="26" t="str">
        <f>O549</f>
        <v>tonnes of CO2e/tonne of high-value petrochemicals produced</v>
      </c>
      <c r="S549" s="26" t="s">
        <v>731</v>
      </c>
      <c r="U549" s="26"/>
      <c r="V549" t="s">
        <v>320</v>
      </c>
      <c r="W549" t="s">
        <v>320</v>
      </c>
      <c r="X549" s="26" t="s">
        <v>275</v>
      </c>
    </row>
    <row r="550" spans="1:24" x14ac:dyDescent="0.15">
      <c r="A550" s="7" t="s">
        <v>295</v>
      </c>
      <c r="B550" s="7" t="s">
        <v>294</v>
      </c>
      <c r="C550" s="7" t="s">
        <v>296</v>
      </c>
      <c r="D550" s="7" t="s">
        <v>299</v>
      </c>
      <c r="E550" s="5" t="str">
        <f t="shared" si="26"/>
        <v>2018-01-01</v>
      </c>
      <c r="F550" s="29" t="s">
        <v>36</v>
      </c>
      <c r="I550" s="7" t="s">
        <v>301</v>
      </c>
      <c r="J550">
        <v>88</v>
      </c>
      <c r="L550" t="s">
        <v>804</v>
      </c>
      <c r="M550" s="86">
        <f>IF(ISBLANK('test set refactored'!S550),"",'test set refactored'!S550)</f>
        <v>111</v>
      </c>
      <c r="O550" s="26" t="s">
        <v>815</v>
      </c>
      <c r="P550" t="s">
        <v>152</v>
      </c>
      <c r="Q550" s="73">
        <f>M550*1000</f>
        <v>111000</v>
      </c>
      <c r="R550" s="7" t="s">
        <v>784</v>
      </c>
      <c r="S550" t="s">
        <v>731</v>
      </c>
      <c r="T550" t="s">
        <v>670</v>
      </c>
      <c r="U550" s="7" t="s">
        <v>788</v>
      </c>
      <c r="V550" t="s">
        <v>320</v>
      </c>
      <c r="W550" t="s">
        <v>320</v>
      </c>
      <c r="X550" s="26" t="s">
        <v>275</v>
      </c>
    </row>
    <row r="551" spans="1:24" x14ac:dyDescent="0.15">
      <c r="A551" s="7" t="s">
        <v>295</v>
      </c>
      <c r="B551" s="7" t="s">
        <v>294</v>
      </c>
      <c r="C551" s="7" t="s">
        <v>296</v>
      </c>
      <c r="D551" s="7" t="s">
        <v>299</v>
      </c>
      <c r="E551" s="5" t="str">
        <f t="shared" si="26"/>
        <v>2018-01-01</v>
      </c>
      <c r="F551" s="29" t="s">
        <v>36</v>
      </c>
      <c r="I551" s="7" t="s">
        <v>301</v>
      </c>
      <c r="J551">
        <v>88</v>
      </c>
      <c r="L551" t="s">
        <v>805</v>
      </c>
      <c r="M551" s="86">
        <f>IF(ISBLANK('test set refactored'!S551),"",'test set refactored'!S551)</f>
        <v>74</v>
      </c>
      <c r="O551" s="26" t="s">
        <v>806</v>
      </c>
      <c r="P551" t="s">
        <v>145</v>
      </c>
      <c r="Q551" s="73">
        <f>M551*1000</f>
        <v>74000</v>
      </c>
      <c r="R551" s="7" t="s">
        <v>784</v>
      </c>
      <c r="S551" t="s">
        <v>731</v>
      </c>
      <c r="T551" t="s">
        <v>672</v>
      </c>
      <c r="U551" s="7" t="s">
        <v>788</v>
      </c>
      <c r="V551" t="s">
        <v>320</v>
      </c>
      <c r="W551" t="s">
        <v>320</v>
      </c>
      <c r="X551" s="26" t="s">
        <v>275</v>
      </c>
    </row>
    <row r="552" spans="1:24" x14ac:dyDescent="0.15">
      <c r="A552" s="7" t="s">
        <v>295</v>
      </c>
      <c r="B552" s="7" t="s">
        <v>294</v>
      </c>
      <c r="C552" s="7" t="s">
        <v>296</v>
      </c>
      <c r="D552" s="7" t="s">
        <v>299</v>
      </c>
      <c r="E552" s="5" t="str">
        <f t="shared" si="26"/>
        <v>2018-01-01</v>
      </c>
      <c r="F552" s="29" t="s">
        <v>36</v>
      </c>
      <c r="I552" s="7" t="s">
        <v>301</v>
      </c>
      <c r="J552">
        <v>88</v>
      </c>
      <c r="L552" t="s">
        <v>807</v>
      </c>
      <c r="M552" s="86">
        <f>IF(ISBLANK('test set refactored'!S552),"",'test set refactored'!S552)</f>
        <v>59</v>
      </c>
      <c r="O552" s="26" t="s">
        <v>806</v>
      </c>
      <c r="P552" t="s">
        <v>146</v>
      </c>
      <c r="Q552" s="73">
        <f>M552*1000</f>
        <v>59000</v>
      </c>
      <c r="R552" s="7" t="s">
        <v>784</v>
      </c>
      <c r="S552" t="s">
        <v>731</v>
      </c>
      <c r="T552" t="s">
        <v>673</v>
      </c>
      <c r="U552" s="7" t="s">
        <v>788</v>
      </c>
      <c r="V552" t="s">
        <v>320</v>
      </c>
      <c r="W552" t="s">
        <v>320</v>
      </c>
      <c r="X552" s="26" t="s">
        <v>275</v>
      </c>
    </row>
    <row r="553" spans="1:24" x14ac:dyDescent="0.15">
      <c r="A553" s="7" t="s">
        <v>295</v>
      </c>
      <c r="B553" s="7" t="s">
        <v>294</v>
      </c>
      <c r="C553" s="7" t="s">
        <v>296</v>
      </c>
      <c r="D553" s="7" t="s">
        <v>299</v>
      </c>
      <c r="E553" s="5" t="str">
        <f t="shared" si="26"/>
        <v>2018-01-01</v>
      </c>
      <c r="F553" s="29" t="s">
        <v>36</v>
      </c>
      <c r="I553" s="7" t="s">
        <v>301</v>
      </c>
      <c r="J553">
        <v>89</v>
      </c>
      <c r="L553" t="s">
        <v>369</v>
      </c>
      <c r="M553" s="86">
        <f>IF(ISBLANK('test set refactored'!S553),"",'test set refactored'!S553)</f>
        <v>9</v>
      </c>
      <c r="O553" s="26" t="s">
        <v>346</v>
      </c>
      <c r="P553" t="s">
        <v>156</v>
      </c>
      <c r="Q553" s="74">
        <f>M553</f>
        <v>9</v>
      </c>
      <c r="R553" s="7" t="s">
        <v>784</v>
      </c>
      <c r="S553" t="s">
        <v>731</v>
      </c>
      <c r="U553" s="7"/>
      <c r="V553" t="s">
        <v>320</v>
      </c>
      <c r="W553" t="s">
        <v>320</v>
      </c>
      <c r="X553" s="26" t="s">
        <v>275</v>
      </c>
    </row>
    <row r="554" spans="1:24" x14ac:dyDescent="0.15">
      <c r="A554" s="7" t="s">
        <v>295</v>
      </c>
      <c r="B554" s="7" t="s">
        <v>294</v>
      </c>
      <c r="C554" s="7" t="s">
        <v>296</v>
      </c>
      <c r="D554" s="7" t="s">
        <v>772</v>
      </c>
      <c r="E554" s="5" t="str">
        <f t="shared" si="26"/>
        <v>2018-01-01</v>
      </c>
      <c r="F554" s="29" t="s">
        <v>36</v>
      </c>
      <c r="I554" s="7" t="s">
        <v>301</v>
      </c>
      <c r="J554">
        <v>89</v>
      </c>
      <c r="L554" t="s">
        <v>368</v>
      </c>
      <c r="M554" s="86">
        <f>IF(ISBLANK('test set refactored'!S554),"",'test set refactored'!S554)</f>
        <v>0</v>
      </c>
      <c r="O554" s="26" t="s">
        <v>346</v>
      </c>
      <c r="P554" t="s">
        <v>156</v>
      </c>
      <c r="Q554" s="74">
        <f>M554</f>
        <v>0</v>
      </c>
      <c r="R554" s="7" t="s">
        <v>784</v>
      </c>
      <c r="S554" t="s">
        <v>731</v>
      </c>
      <c r="U554" s="7"/>
      <c r="V554" t="s">
        <v>320</v>
      </c>
      <c r="W554" t="s">
        <v>320</v>
      </c>
      <c r="X554" s="26" t="s">
        <v>275</v>
      </c>
    </row>
    <row r="555" spans="1:24" x14ac:dyDescent="0.15">
      <c r="A555" s="7" t="s">
        <v>295</v>
      </c>
      <c r="B555" s="7" t="s">
        <v>294</v>
      </c>
      <c r="C555" s="7" t="s">
        <v>296</v>
      </c>
      <c r="D555" s="7" t="s">
        <v>299</v>
      </c>
      <c r="E555" s="5" t="str">
        <f t="shared" si="26"/>
        <v>2018-01-01</v>
      </c>
      <c r="F555" s="29" t="s">
        <v>36</v>
      </c>
      <c r="I555" s="7" t="s">
        <v>301</v>
      </c>
      <c r="J555">
        <v>88</v>
      </c>
      <c r="L555" t="s">
        <v>370</v>
      </c>
      <c r="M555" s="86">
        <f>IF(ISBLANK('test set refactored'!S555),"",'test set refactored'!S555)</f>
        <v>31</v>
      </c>
      <c r="O555" s="26" t="s">
        <v>346</v>
      </c>
      <c r="P555" t="s">
        <v>86</v>
      </c>
      <c r="Q555" s="39">
        <f>M555</f>
        <v>31</v>
      </c>
      <c r="R555" t="s">
        <v>784</v>
      </c>
      <c r="S555" s="26" t="s">
        <v>731</v>
      </c>
      <c r="U555" s="26"/>
      <c r="V555" t="s">
        <v>320</v>
      </c>
      <c r="W555" t="s">
        <v>320</v>
      </c>
      <c r="X555" s="26" t="s">
        <v>275</v>
      </c>
    </row>
    <row r="556" spans="1:24" x14ac:dyDescent="0.15">
      <c r="A556" s="7" t="s">
        <v>295</v>
      </c>
      <c r="B556" s="7" t="s">
        <v>294</v>
      </c>
      <c r="C556" s="7" t="s">
        <v>296</v>
      </c>
      <c r="D556" s="7" t="s">
        <v>299</v>
      </c>
      <c r="E556" s="5" t="str">
        <f t="shared" si="26"/>
        <v>2018-01-01</v>
      </c>
      <c r="F556" s="29" t="s">
        <v>36</v>
      </c>
      <c r="I556" s="7" t="s">
        <v>301</v>
      </c>
      <c r="J556">
        <v>88</v>
      </c>
      <c r="L556" t="s">
        <v>374</v>
      </c>
      <c r="M556" s="86">
        <f>IF(ISBLANK('test set refactored'!S556),"",'test set refactored'!S556)</f>
        <v>68</v>
      </c>
      <c r="O556" s="26" t="s">
        <v>375</v>
      </c>
      <c r="P556" t="s">
        <v>70</v>
      </c>
      <c r="Q556" s="39">
        <f>M556*1000000</f>
        <v>68000000</v>
      </c>
      <c r="R556" t="s">
        <v>39</v>
      </c>
      <c r="S556" s="26" t="s">
        <v>731</v>
      </c>
      <c r="U556" s="26"/>
      <c r="V556" t="s">
        <v>320</v>
      </c>
      <c r="W556" t="s">
        <v>320</v>
      </c>
      <c r="X556" s="26" t="s">
        <v>275</v>
      </c>
    </row>
    <row r="557" spans="1:24" x14ac:dyDescent="0.15">
      <c r="A557" s="7" t="s">
        <v>295</v>
      </c>
      <c r="B557" s="7" t="s">
        <v>294</v>
      </c>
      <c r="C557" s="7" t="s">
        <v>296</v>
      </c>
      <c r="D557" s="7" t="s">
        <v>299</v>
      </c>
      <c r="E557" s="5" t="str">
        <f t="shared" si="26"/>
        <v>2018-01-01</v>
      </c>
      <c r="F557" s="29" t="s">
        <v>36</v>
      </c>
      <c r="I557" s="7" t="s">
        <v>301</v>
      </c>
      <c r="J557">
        <v>88</v>
      </c>
      <c r="L557" t="s">
        <v>808</v>
      </c>
      <c r="M557" s="86">
        <f>IF(ISBLANK('test set refactored'!S557),"",'test set refactored'!S557)</f>
        <v>92</v>
      </c>
      <c r="O557" s="26" t="s">
        <v>797</v>
      </c>
      <c r="P557" t="s">
        <v>74</v>
      </c>
      <c r="Q557" s="39">
        <f>M557*1000</f>
        <v>92000</v>
      </c>
      <c r="R557" t="s">
        <v>784</v>
      </c>
      <c r="S557" s="26" t="s">
        <v>731</v>
      </c>
      <c r="U557" s="26"/>
      <c r="V557" t="s">
        <v>320</v>
      </c>
      <c r="W557" t="s">
        <v>320</v>
      </c>
      <c r="X557" s="26" t="s">
        <v>275</v>
      </c>
    </row>
    <row r="558" spans="1:24" x14ac:dyDescent="0.15">
      <c r="A558" s="7" t="s">
        <v>295</v>
      </c>
      <c r="B558" s="7" t="s">
        <v>294</v>
      </c>
      <c r="C558" s="7" t="s">
        <v>296</v>
      </c>
      <c r="D558" s="7" t="s">
        <v>299</v>
      </c>
      <c r="E558" s="5" t="str">
        <f t="shared" si="26"/>
        <v>2018-01-01</v>
      </c>
      <c r="F558" s="29" t="s">
        <v>36</v>
      </c>
      <c r="I558" s="7" t="s">
        <v>301</v>
      </c>
      <c r="J558">
        <v>88</v>
      </c>
      <c r="L558" t="s">
        <v>809</v>
      </c>
      <c r="M558" s="86">
        <f>IF(ISBLANK('test set refactored'!S558),"",'test set refactored'!S558)</f>
        <v>1</v>
      </c>
      <c r="O558" s="26" t="s">
        <v>339</v>
      </c>
      <c r="P558" t="s">
        <v>84</v>
      </c>
      <c r="Q558" s="39">
        <f>M558*1000</f>
        <v>1000</v>
      </c>
      <c r="R558" t="s">
        <v>784</v>
      </c>
      <c r="S558" s="26" t="s">
        <v>731</v>
      </c>
      <c r="U558" s="26"/>
      <c r="V558" t="s">
        <v>320</v>
      </c>
      <c r="W558" t="s">
        <v>320</v>
      </c>
      <c r="X558" s="26" t="s">
        <v>275</v>
      </c>
    </row>
    <row r="559" spans="1:24" x14ac:dyDescent="0.15">
      <c r="A559" s="7" t="s">
        <v>295</v>
      </c>
      <c r="B559" s="7" t="s">
        <v>294</v>
      </c>
      <c r="C559" s="7" t="s">
        <v>296</v>
      </c>
      <c r="D559" s="7" t="s">
        <v>299</v>
      </c>
      <c r="E559" s="5" t="str">
        <f t="shared" si="26"/>
        <v>2018-01-01</v>
      </c>
      <c r="F559" s="29" t="s">
        <v>36</v>
      </c>
      <c r="I559" s="7" t="s">
        <v>301</v>
      </c>
      <c r="J559">
        <v>88</v>
      </c>
      <c r="L559" t="s">
        <v>412</v>
      </c>
      <c r="M559" s="86">
        <f>IF(ISBLANK('test set refactored'!S559),"",'test set refactored'!S559)</f>
        <v>14.8</v>
      </c>
      <c r="O559" t="s">
        <v>812</v>
      </c>
      <c r="P559" t="s">
        <v>411</v>
      </c>
      <c r="Q559" s="69">
        <f t="shared" ref="Q559:Q566" si="28">M559*1000000</f>
        <v>14800000</v>
      </c>
      <c r="R559" t="s">
        <v>39</v>
      </c>
      <c r="S559" s="26" t="s">
        <v>731</v>
      </c>
      <c r="V559" t="s">
        <v>320</v>
      </c>
      <c r="W559" t="s">
        <v>320</v>
      </c>
      <c r="X559" s="26" t="s">
        <v>275</v>
      </c>
    </row>
    <row r="560" spans="1:24" x14ac:dyDescent="0.15">
      <c r="A560" s="7" t="s">
        <v>295</v>
      </c>
      <c r="B560" s="7" t="s">
        <v>294</v>
      </c>
      <c r="C560" s="7" t="s">
        <v>296</v>
      </c>
      <c r="D560" s="7" t="s">
        <v>299</v>
      </c>
      <c r="E560" s="5" t="str">
        <f t="shared" si="26"/>
        <v>2018-01-01</v>
      </c>
      <c r="F560" s="29" t="s">
        <v>36</v>
      </c>
      <c r="I560" s="7" t="s">
        <v>301</v>
      </c>
      <c r="J560">
        <v>88</v>
      </c>
      <c r="L560" t="s">
        <v>414</v>
      </c>
      <c r="M560" s="86">
        <f>IF(ISBLANK('test set refactored'!S560),"",'test set refactored'!S560)</f>
        <v>13</v>
      </c>
      <c r="O560" t="s">
        <v>812</v>
      </c>
      <c r="P560" t="s">
        <v>413</v>
      </c>
      <c r="Q560" s="69">
        <f t="shared" si="28"/>
        <v>13000000</v>
      </c>
      <c r="R560" t="s">
        <v>39</v>
      </c>
      <c r="S560" s="26" t="s">
        <v>731</v>
      </c>
      <c r="V560" t="s">
        <v>320</v>
      </c>
      <c r="W560" t="s">
        <v>320</v>
      </c>
      <c r="X560" s="26" t="s">
        <v>275</v>
      </c>
    </row>
    <row r="561" spans="1:24" x14ac:dyDescent="0.15">
      <c r="A561" s="7" t="s">
        <v>295</v>
      </c>
      <c r="B561" s="7" t="s">
        <v>294</v>
      </c>
      <c r="C561" s="7" t="s">
        <v>296</v>
      </c>
      <c r="D561" s="7" t="s">
        <v>299</v>
      </c>
      <c r="E561" s="5" t="str">
        <f t="shared" si="26"/>
        <v>2018-01-01</v>
      </c>
      <c r="F561" s="29" t="s">
        <v>36</v>
      </c>
      <c r="I561" s="7" t="s">
        <v>301</v>
      </c>
      <c r="J561">
        <v>88</v>
      </c>
      <c r="L561" t="s">
        <v>416</v>
      </c>
      <c r="M561" s="86">
        <f>IF(ISBLANK('test set refactored'!S561),"",'test set refactored'!S561)</f>
        <v>42.2</v>
      </c>
      <c r="O561" t="s">
        <v>812</v>
      </c>
      <c r="P561" t="s">
        <v>415</v>
      </c>
      <c r="Q561" s="69">
        <f t="shared" si="28"/>
        <v>42200000</v>
      </c>
      <c r="R561" t="s">
        <v>39</v>
      </c>
      <c r="S561" s="26" t="s">
        <v>731</v>
      </c>
      <c r="V561" t="s">
        <v>320</v>
      </c>
      <c r="W561" t="s">
        <v>320</v>
      </c>
      <c r="X561" s="26" t="s">
        <v>275</v>
      </c>
    </row>
    <row r="562" spans="1:24" x14ac:dyDescent="0.15">
      <c r="A562" s="7" t="s">
        <v>295</v>
      </c>
      <c r="B562" s="7" t="s">
        <v>294</v>
      </c>
      <c r="C562" s="7" t="s">
        <v>296</v>
      </c>
      <c r="D562" s="7" t="s">
        <v>299</v>
      </c>
      <c r="E562" s="5" t="str">
        <f t="shared" si="26"/>
        <v>2018-01-01</v>
      </c>
      <c r="F562" s="29" t="s">
        <v>36</v>
      </c>
      <c r="I562" s="7" t="s">
        <v>301</v>
      </c>
      <c r="J562">
        <v>88</v>
      </c>
      <c r="L562" t="s">
        <v>409</v>
      </c>
      <c r="M562" s="86">
        <f>IF(ISBLANK('test set refactored'!S562),"",'test set refactored'!S562)</f>
        <v>3</v>
      </c>
      <c r="O562" t="s">
        <v>812</v>
      </c>
      <c r="P562" t="s">
        <v>408</v>
      </c>
      <c r="Q562" s="69">
        <f t="shared" si="28"/>
        <v>3000000</v>
      </c>
      <c r="R562" t="s">
        <v>39</v>
      </c>
      <c r="S562" s="26" t="s">
        <v>731</v>
      </c>
      <c r="V562" t="s">
        <v>320</v>
      </c>
      <c r="W562" t="s">
        <v>320</v>
      </c>
      <c r="X562" s="26" t="s">
        <v>275</v>
      </c>
    </row>
    <row r="563" spans="1:24" x14ac:dyDescent="0.15">
      <c r="A563" s="7" t="s">
        <v>295</v>
      </c>
      <c r="B563" s="7" t="s">
        <v>294</v>
      </c>
      <c r="C563" s="7" t="s">
        <v>296</v>
      </c>
      <c r="D563" s="7" t="s">
        <v>299</v>
      </c>
      <c r="E563" s="5" t="str">
        <f t="shared" si="26"/>
        <v>2018-01-01</v>
      </c>
      <c r="F563" s="29" t="s">
        <v>36</v>
      </c>
      <c r="I563" s="7" t="s">
        <v>301</v>
      </c>
      <c r="J563">
        <v>88</v>
      </c>
      <c r="L563" t="s">
        <v>407</v>
      </c>
      <c r="M563" s="86">
        <f>IF(ISBLANK('test set refactored'!S563),"",'test set refactored'!S563)</f>
        <v>11</v>
      </c>
      <c r="O563" t="s">
        <v>313</v>
      </c>
      <c r="P563" t="s">
        <v>406</v>
      </c>
      <c r="Q563" s="39">
        <f t="shared" si="28"/>
        <v>11000000</v>
      </c>
      <c r="R563" t="s">
        <v>39</v>
      </c>
      <c r="S563" s="26" t="s">
        <v>731</v>
      </c>
      <c r="V563" t="s">
        <v>381</v>
      </c>
      <c r="W563" t="s">
        <v>320</v>
      </c>
      <c r="X563" s="26" t="s">
        <v>275</v>
      </c>
    </row>
    <row r="564" spans="1:24" x14ac:dyDescent="0.15">
      <c r="A564" s="7" t="s">
        <v>295</v>
      </c>
      <c r="B564" s="7" t="s">
        <v>294</v>
      </c>
      <c r="C564" s="7" t="s">
        <v>296</v>
      </c>
      <c r="D564" s="7" t="s">
        <v>299</v>
      </c>
      <c r="E564" s="5" t="str">
        <f t="shared" si="26"/>
        <v>2018-01-01</v>
      </c>
      <c r="F564" s="29" t="s">
        <v>36</v>
      </c>
      <c r="I564" s="7" t="s">
        <v>301</v>
      </c>
      <c r="J564">
        <v>88</v>
      </c>
      <c r="L564" t="s">
        <v>418</v>
      </c>
      <c r="M564" s="86">
        <f>IF(ISBLANK('test set refactored'!S564),"",'test set refactored'!S564)</f>
        <v>1.4</v>
      </c>
      <c r="O564" t="s">
        <v>812</v>
      </c>
      <c r="P564" t="s">
        <v>417</v>
      </c>
      <c r="Q564" s="69">
        <f t="shared" si="28"/>
        <v>1400000</v>
      </c>
      <c r="R564" t="s">
        <v>39</v>
      </c>
      <c r="S564" s="26" t="s">
        <v>731</v>
      </c>
      <c r="V564" t="s">
        <v>320</v>
      </c>
      <c r="W564" t="s">
        <v>320</v>
      </c>
      <c r="X564" s="26" t="s">
        <v>275</v>
      </c>
    </row>
    <row r="565" spans="1:24" x14ac:dyDescent="0.15">
      <c r="A565" s="7" t="s">
        <v>295</v>
      </c>
      <c r="B565" s="7" t="s">
        <v>294</v>
      </c>
      <c r="C565" s="7" t="s">
        <v>296</v>
      </c>
      <c r="D565" s="7" t="s">
        <v>299</v>
      </c>
      <c r="E565" s="5" t="str">
        <f t="shared" si="26"/>
        <v>2018-01-01</v>
      </c>
      <c r="F565" s="29" t="s">
        <v>36</v>
      </c>
      <c r="I565" s="7" t="s">
        <v>301</v>
      </c>
      <c r="J565">
        <v>88</v>
      </c>
      <c r="L565" t="s">
        <v>420</v>
      </c>
      <c r="M565" s="86">
        <f>IF(ISBLANK('test set refactored'!S565),"",'test set refactored'!S565)</f>
        <v>2.4</v>
      </c>
      <c r="O565" t="s">
        <v>812</v>
      </c>
      <c r="P565" t="s">
        <v>419</v>
      </c>
      <c r="Q565" s="69">
        <f t="shared" si="28"/>
        <v>2400000</v>
      </c>
      <c r="R565" t="s">
        <v>39</v>
      </c>
      <c r="S565" s="26" t="s">
        <v>731</v>
      </c>
      <c r="V565" t="s">
        <v>320</v>
      </c>
      <c r="W565" t="s">
        <v>320</v>
      </c>
      <c r="X565" s="26" t="s">
        <v>275</v>
      </c>
    </row>
    <row r="566" spans="1:24" x14ac:dyDescent="0.15">
      <c r="A566" s="7" t="s">
        <v>295</v>
      </c>
      <c r="B566" s="7" t="s">
        <v>294</v>
      </c>
      <c r="C566" s="7" t="s">
        <v>296</v>
      </c>
      <c r="D566" s="7" t="s">
        <v>299</v>
      </c>
      <c r="E566" s="5" t="str">
        <f t="shared" si="26"/>
        <v>2018-01-01</v>
      </c>
      <c r="F566" s="29" t="s">
        <v>36</v>
      </c>
      <c r="I566" s="7" t="s">
        <v>301</v>
      </c>
      <c r="J566">
        <v>88</v>
      </c>
      <c r="L566" t="s">
        <v>422</v>
      </c>
      <c r="M566" s="86">
        <f>IF(ISBLANK('test set refactored'!S566),"",'test set refactored'!S566)</f>
        <v>6.8</v>
      </c>
      <c r="O566" t="s">
        <v>812</v>
      </c>
      <c r="P566" t="s">
        <v>421</v>
      </c>
      <c r="Q566" s="69">
        <f t="shared" si="28"/>
        <v>6800000</v>
      </c>
      <c r="R566" t="s">
        <v>39</v>
      </c>
      <c r="S566" s="26" t="s">
        <v>731</v>
      </c>
      <c r="V566" t="s">
        <v>320</v>
      </c>
      <c r="W566" t="s">
        <v>320</v>
      </c>
      <c r="X566" s="26" t="s">
        <v>275</v>
      </c>
    </row>
    <row r="567" spans="1:24" ht="15" x14ac:dyDescent="0.2">
      <c r="A567" s="18" t="s">
        <v>328</v>
      </c>
      <c r="B567" s="18" t="s">
        <v>327</v>
      </c>
      <c r="C567" s="18" t="s">
        <v>304</v>
      </c>
      <c r="D567" s="7" t="s">
        <v>825</v>
      </c>
      <c r="E567" s="5" t="str">
        <f t="shared" si="26"/>
        <v>2018-01-01</v>
      </c>
      <c r="F567" t="s">
        <v>36</v>
      </c>
      <c r="I567" t="s">
        <v>329</v>
      </c>
      <c r="J567">
        <v>3</v>
      </c>
      <c r="L567" t="s">
        <v>688</v>
      </c>
      <c r="M567" s="86" t="str">
        <f>IF(ISBLANK('test set refactored'!S567),"",'test set refactored'!S567)</f>
        <v/>
      </c>
      <c r="O567" s="21"/>
      <c r="P567" t="s">
        <v>444</v>
      </c>
      <c r="Q567" s="61"/>
      <c r="R567" s="21"/>
      <c r="S567" t="s">
        <v>321</v>
      </c>
      <c r="T567" t="s">
        <v>446</v>
      </c>
      <c r="U567" s="7" t="s">
        <v>743</v>
      </c>
      <c r="V567" t="s">
        <v>320</v>
      </c>
      <c r="W567" t="s">
        <v>320</v>
      </c>
      <c r="X567" t="s">
        <v>275</v>
      </c>
    </row>
    <row r="568" spans="1:24" ht="15" x14ac:dyDescent="0.2">
      <c r="A568" s="18" t="s">
        <v>328</v>
      </c>
      <c r="B568" s="18" t="s">
        <v>327</v>
      </c>
      <c r="C568" s="18" t="s">
        <v>304</v>
      </c>
      <c r="D568" s="7" t="s">
        <v>825</v>
      </c>
      <c r="E568" s="5" t="str">
        <f t="shared" si="26"/>
        <v>2018-01-01</v>
      </c>
      <c r="F568" t="s">
        <v>36</v>
      </c>
      <c r="I568" t="s">
        <v>329</v>
      </c>
      <c r="J568">
        <v>3</v>
      </c>
      <c r="L568" s="49" t="s">
        <v>689</v>
      </c>
      <c r="M568" s="90" t="str">
        <f>IF(ISBLANK('test set refactored'!S568),"",'test set refactored'!S568)</f>
        <v/>
      </c>
      <c r="O568" s="21"/>
      <c r="P568" t="s">
        <v>447</v>
      </c>
      <c r="Q568" s="61"/>
      <c r="R568" s="21"/>
      <c r="S568" t="s">
        <v>321</v>
      </c>
      <c r="T568" t="s">
        <v>449</v>
      </c>
      <c r="U568" s="7" t="s">
        <v>743</v>
      </c>
      <c r="V568" t="s">
        <v>320</v>
      </c>
      <c r="W568" t="s">
        <v>320</v>
      </c>
      <c r="X568" t="s">
        <v>275</v>
      </c>
    </row>
    <row r="569" spans="1:24" ht="15" x14ac:dyDescent="0.2">
      <c r="A569" s="18" t="s">
        <v>328</v>
      </c>
      <c r="B569" s="18" t="s">
        <v>327</v>
      </c>
      <c r="C569" s="18" t="s">
        <v>304</v>
      </c>
      <c r="D569" s="7" t="s">
        <v>825</v>
      </c>
      <c r="E569" s="5" t="str">
        <f t="shared" si="26"/>
        <v>2018-01-01</v>
      </c>
      <c r="F569" t="s">
        <v>36</v>
      </c>
      <c r="I569" t="s">
        <v>329</v>
      </c>
      <c r="J569">
        <v>3</v>
      </c>
      <c r="L569" t="s">
        <v>756</v>
      </c>
      <c r="M569" s="86" t="str">
        <f>IF(ISBLANK('test set refactored'!S569),"",'test set refactored'!S569)</f>
        <v/>
      </c>
      <c r="O569" s="21"/>
      <c r="P569" t="s">
        <v>538</v>
      </c>
      <c r="Q569" s="61"/>
      <c r="R569" s="21"/>
      <c r="S569" t="s">
        <v>321</v>
      </c>
      <c r="T569" t="s">
        <v>540</v>
      </c>
      <c r="U569" s="7" t="s">
        <v>743</v>
      </c>
      <c r="V569" t="s">
        <v>320</v>
      </c>
      <c r="W569" t="s">
        <v>320</v>
      </c>
      <c r="X569" t="s">
        <v>275</v>
      </c>
    </row>
    <row r="570" spans="1:24" ht="15" x14ac:dyDescent="0.2">
      <c r="A570" s="18" t="s">
        <v>328</v>
      </c>
      <c r="B570" s="18" t="s">
        <v>327</v>
      </c>
      <c r="C570" s="18" t="s">
        <v>304</v>
      </c>
      <c r="D570" s="7" t="s">
        <v>825</v>
      </c>
      <c r="E570" s="5" t="str">
        <f t="shared" si="26"/>
        <v>2018-01-01</v>
      </c>
      <c r="F570" t="s">
        <v>36</v>
      </c>
      <c r="I570" t="s">
        <v>329</v>
      </c>
      <c r="J570">
        <v>3</v>
      </c>
      <c r="L570" t="s">
        <v>714</v>
      </c>
      <c r="M570" s="86" t="str">
        <f>IF(ISBLANK('test set refactored'!S570),"",'test set refactored'!S570)</f>
        <v/>
      </c>
      <c r="O570" s="21"/>
      <c r="P570" t="s">
        <v>541</v>
      </c>
      <c r="Q570" s="61"/>
      <c r="R570" s="21"/>
      <c r="S570" t="s">
        <v>321</v>
      </c>
      <c r="T570" t="s">
        <v>544</v>
      </c>
      <c r="U570" s="7" t="s">
        <v>748</v>
      </c>
      <c r="V570" t="s">
        <v>320</v>
      </c>
      <c r="W570" t="s">
        <v>320</v>
      </c>
      <c r="X570" t="s">
        <v>275</v>
      </c>
    </row>
    <row r="571" spans="1:24" ht="15" x14ac:dyDescent="0.2">
      <c r="A571" s="18" t="s">
        <v>328</v>
      </c>
      <c r="B571" s="18" t="s">
        <v>327</v>
      </c>
      <c r="C571" s="18" t="s">
        <v>304</v>
      </c>
      <c r="D571" s="7" t="s">
        <v>825</v>
      </c>
      <c r="E571" s="5" t="str">
        <f t="shared" si="26"/>
        <v>2018-01-01</v>
      </c>
      <c r="F571" t="s">
        <v>36</v>
      </c>
      <c r="I571" t="s">
        <v>329</v>
      </c>
      <c r="J571">
        <v>3</v>
      </c>
      <c r="L571" s="49" t="s">
        <v>567</v>
      </c>
      <c r="M571" s="86">
        <f>IF(ISBLANK('test set refactored'!S571),"",'test set refactored'!S571)</f>
        <v>19</v>
      </c>
      <c r="O571" s="21" t="s">
        <v>499</v>
      </c>
      <c r="P571" t="s">
        <v>497</v>
      </c>
      <c r="Q571" s="63">
        <f>M571</f>
        <v>19</v>
      </c>
      <c r="R571" s="19" t="str">
        <f>O571</f>
        <v>minutes</v>
      </c>
      <c r="S571" t="s">
        <v>321</v>
      </c>
      <c r="T571" t="s">
        <v>547</v>
      </c>
      <c r="U571" s="7" t="s">
        <v>749</v>
      </c>
      <c r="V571" t="s">
        <v>320</v>
      </c>
      <c r="W571" t="s">
        <v>320</v>
      </c>
      <c r="X571" t="s">
        <v>275</v>
      </c>
    </row>
    <row r="572" spans="1:24" ht="15" x14ac:dyDescent="0.2">
      <c r="A572" s="18" t="s">
        <v>328</v>
      </c>
      <c r="B572" s="18" t="s">
        <v>327</v>
      </c>
      <c r="C572" s="18" t="s">
        <v>304</v>
      </c>
      <c r="D572" s="7" t="s">
        <v>825</v>
      </c>
      <c r="E572" s="5" t="str">
        <f t="shared" si="26"/>
        <v>2018-01-01</v>
      </c>
      <c r="F572" t="s">
        <v>36</v>
      </c>
      <c r="I572" t="s">
        <v>329</v>
      </c>
      <c r="J572">
        <v>3</v>
      </c>
      <c r="L572" s="49" t="s">
        <v>568</v>
      </c>
      <c r="M572" s="86">
        <f>IF(ISBLANK('test set refactored'!S572),"",'test set refactored'!S572)</f>
        <v>0.13</v>
      </c>
      <c r="O572" s="21" t="s">
        <v>587</v>
      </c>
      <c r="P572" t="s">
        <v>503</v>
      </c>
      <c r="Q572" s="27">
        <f>M572</f>
        <v>0.13</v>
      </c>
      <c r="R572" t="str">
        <f>O572</f>
        <v>times</v>
      </c>
      <c r="S572" t="s">
        <v>321</v>
      </c>
      <c r="T572" t="s">
        <v>549</v>
      </c>
      <c r="U572" s="7" t="s">
        <v>749</v>
      </c>
      <c r="V572" t="s">
        <v>320</v>
      </c>
      <c r="W572" t="s">
        <v>320</v>
      </c>
      <c r="X572" t="s">
        <v>275</v>
      </c>
    </row>
    <row r="573" spans="1:24" ht="15" x14ac:dyDescent="0.2">
      <c r="A573" s="18" t="s">
        <v>328</v>
      </c>
      <c r="B573" s="18" t="s">
        <v>327</v>
      </c>
      <c r="C573" s="18" t="s">
        <v>304</v>
      </c>
      <c r="D573" s="7" t="s">
        <v>825</v>
      </c>
      <c r="E573" s="5" t="str">
        <f t="shared" si="26"/>
        <v>2018-01-01</v>
      </c>
      <c r="F573" t="s">
        <v>36</v>
      </c>
      <c r="I573" t="s">
        <v>329</v>
      </c>
      <c r="J573">
        <v>3</v>
      </c>
      <c r="L573" s="49" t="s">
        <v>569</v>
      </c>
      <c r="M573" s="86">
        <f>IF(ISBLANK('test set refactored'!S573),"",'test set refactored'!S573)</f>
        <v>146.15</v>
      </c>
      <c r="O573" s="21" t="s">
        <v>588</v>
      </c>
      <c r="P573" t="s">
        <v>507</v>
      </c>
      <c r="Q573" s="63">
        <f>M573</f>
        <v>146.15</v>
      </c>
      <c r="R573" s="19" t="str">
        <f>O573</f>
        <v>minutes/times</v>
      </c>
      <c r="S573" t="s">
        <v>321</v>
      </c>
      <c r="T573" t="s">
        <v>551</v>
      </c>
      <c r="U573" s="7" t="s">
        <v>749</v>
      </c>
      <c r="V573" t="s">
        <v>320</v>
      </c>
      <c r="W573" t="s">
        <v>320</v>
      </c>
      <c r="X573" t="s">
        <v>275</v>
      </c>
    </row>
    <row r="574" spans="1:24" ht="15" x14ac:dyDescent="0.2">
      <c r="A574" s="18" t="s">
        <v>328</v>
      </c>
      <c r="B574" s="18" t="s">
        <v>327</v>
      </c>
      <c r="C574" s="18" t="s">
        <v>304</v>
      </c>
      <c r="D574" s="7" t="s">
        <v>825</v>
      </c>
      <c r="E574" s="5" t="str">
        <f t="shared" si="26"/>
        <v>2018-01-01</v>
      </c>
      <c r="F574" t="s">
        <v>36</v>
      </c>
      <c r="I574" t="s">
        <v>329</v>
      </c>
      <c r="J574">
        <v>3</v>
      </c>
      <c r="L574" t="s">
        <v>715</v>
      </c>
      <c r="M574" s="86" t="str">
        <f>IF(ISBLANK('test set refactored'!S574),"",'test set refactored'!S574)</f>
        <v/>
      </c>
      <c r="O574" s="21" t="s">
        <v>577</v>
      </c>
      <c r="P574" t="s">
        <v>552</v>
      </c>
      <c r="Q574" s="61"/>
      <c r="R574" s="21"/>
      <c r="S574" t="s">
        <v>321</v>
      </c>
      <c r="T574" t="s">
        <v>554</v>
      </c>
      <c r="U574" s="7" t="s">
        <v>749</v>
      </c>
      <c r="V574" t="s">
        <v>320</v>
      </c>
      <c r="W574" t="s">
        <v>320</v>
      </c>
      <c r="X574" t="s">
        <v>275</v>
      </c>
    </row>
    <row r="575" spans="1:24" ht="15" x14ac:dyDescent="0.2">
      <c r="A575" s="18" t="s">
        <v>328</v>
      </c>
      <c r="B575" s="18" t="s">
        <v>327</v>
      </c>
      <c r="C575" s="18" t="s">
        <v>304</v>
      </c>
      <c r="D575" s="7" t="s">
        <v>825</v>
      </c>
      <c r="E575" s="5" t="str">
        <f t="shared" si="26"/>
        <v>2018-01-01</v>
      </c>
      <c r="F575" t="s">
        <v>36</v>
      </c>
      <c r="I575" t="s">
        <v>329</v>
      </c>
      <c r="J575">
        <v>3</v>
      </c>
      <c r="L575" s="49" t="s">
        <v>706</v>
      </c>
      <c r="M575" s="90" t="str">
        <f>IF(ISBLANK('test set refactored'!S575),"",'test set refactored'!S575)</f>
        <v/>
      </c>
      <c r="O575" s="21"/>
      <c r="P575" t="s">
        <v>493</v>
      </c>
      <c r="Q575" s="61"/>
      <c r="R575" s="21"/>
      <c r="S575" t="s">
        <v>321</v>
      </c>
      <c r="T575" t="s">
        <v>494</v>
      </c>
      <c r="U575" s="7" t="s">
        <v>537</v>
      </c>
      <c r="V575" t="s">
        <v>320</v>
      </c>
      <c r="W575" t="s">
        <v>320</v>
      </c>
      <c r="X575" t="s">
        <v>275</v>
      </c>
    </row>
    <row r="576" spans="1:24" ht="15" x14ac:dyDescent="0.2">
      <c r="A576" s="18" t="s">
        <v>328</v>
      </c>
      <c r="B576" s="18" t="s">
        <v>327</v>
      </c>
      <c r="C576" s="18" t="s">
        <v>304</v>
      </c>
      <c r="D576" s="7" t="s">
        <v>825</v>
      </c>
      <c r="E576" s="5" t="str">
        <f t="shared" si="26"/>
        <v>2018-01-01</v>
      </c>
      <c r="F576" t="s">
        <v>36</v>
      </c>
      <c r="I576" t="s">
        <v>329</v>
      </c>
      <c r="J576">
        <v>3</v>
      </c>
      <c r="L576" t="s">
        <v>707</v>
      </c>
      <c r="M576" s="90" t="str">
        <f>IF(ISBLANK('test set refactored'!S576),"",'test set refactored'!S576)</f>
        <v/>
      </c>
      <c r="O576" s="21"/>
      <c r="P576" t="s">
        <v>495</v>
      </c>
      <c r="Q576" s="61"/>
      <c r="R576" s="21"/>
      <c r="S576" t="s">
        <v>321</v>
      </c>
      <c r="T576" t="s">
        <v>496</v>
      </c>
      <c r="U576" s="7" t="s">
        <v>537</v>
      </c>
      <c r="V576" t="s">
        <v>320</v>
      </c>
      <c r="W576" t="s">
        <v>320</v>
      </c>
      <c r="X576" t="s">
        <v>275</v>
      </c>
    </row>
    <row r="577" spans="1:24" ht="15" x14ac:dyDescent="0.2">
      <c r="A577" s="18" t="s">
        <v>328</v>
      </c>
      <c r="B577" s="18" t="s">
        <v>327</v>
      </c>
      <c r="C577" s="18" t="s">
        <v>304</v>
      </c>
      <c r="D577" s="7" t="s">
        <v>825</v>
      </c>
      <c r="E577" s="5" t="str">
        <f t="shared" si="26"/>
        <v>2018-01-01</v>
      </c>
      <c r="F577" t="s">
        <v>36</v>
      </c>
      <c r="I577" t="s">
        <v>329</v>
      </c>
      <c r="J577">
        <v>3</v>
      </c>
      <c r="L577" s="49" t="s">
        <v>708</v>
      </c>
      <c r="M577" s="90" t="str">
        <f>IF(ISBLANK('test set refactored'!S577),"",'test set refactored'!S577)</f>
        <v/>
      </c>
      <c r="O577" s="21"/>
      <c r="P577" t="s">
        <v>516</v>
      </c>
      <c r="Q577" s="61"/>
      <c r="R577" s="21"/>
      <c r="S577" t="s">
        <v>321</v>
      </c>
      <c r="T577" t="s">
        <v>520</v>
      </c>
      <c r="U577" s="7" t="s">
        <v>746</v>
      </c>
      <c r="V577" t="s">
        <v>320</v>
      </c>
      <c r="W577" t="s">
        <v>320</v>
      </c>
      <c r="X577" t="s">
        <v>275</v>
      </c>
    </row>
    <row r="578" spans="1:24" ht="15" x14ac:dyDescent="0.2">
      <c r="A578" s="18" t="s">
        <v>328</v>
      </c>
      <c r="B578" s="18" t="s">
        <v>327</v>
      </c>
      <c r="C578" s="18" t="s">
        <v>304</v>
      </c>
      <c r="D578" s="7" t="s">
        <v>825</v>
      </c>
      <c r="E578" s="5" t="str">
        <f t="shared" ref="E578:E641" si="29">_xlfn.CONCAT(SUBSTITUTE(F578,"FY","20"),"-01-01")</f>
        <v>2018-01-01</v>
      </c>
      <c r="F578" t="s">
        <v>36</v>
      </c>
      <c r="I578" t="s">
        <v>329</v>
      </c>
      <c r="J578">
        <v>3</v>
      </c>
      <c r="L578" t="s">
        <v>709</v>
      </c>
      <c r="M578" s="91" t="str">
        <f>IF(ISBLANK('test set refactored'!S578),"",'test set refactored'!S578)</f>
        <v/>
      </c>
      <c r="O578" s="21" t="s">
        <v>539</v>
      </c>
      <c r="P578" t="s">
        <v>521</v>
      </c>
      <c r="Q578" s="61"/>
      <c r="R578" s="21"/>
      <c r="S578" t="s">
        <v>321</v>
      </c>
      <c r="T578" t="s">
        <v>522</v>
      </c>
      <c r="U578" s="7" t="s">
        <v>746</v>
      </c>
      <c r="V578" t="s">
        <v>320</v>
      </c>
      <c r="W578" t="s">
        <v>320</v>
      </c>
      <c r="X578" t="s">
        <v>275</v>
      </c>
    </row>
    <row r="579" spans="1:24" ht="15" x14ac:dyDescent="0.2">
      <c r="A579" s="18" t="s">
        <v>328</v>
      </c>
      <c r="B579" s="18" t="s">
        <v>327</v>
      </c>
      <c r="C579" s="18" t="s">
        <v>304</v>
      </c>
      <c r="D579" s="7" t="s">
        <v>825</v>
      </c>
      <c r="E579" s="5" t="str">
        <f t="shared" si="29"/>
        <v>2018-01-01</v>
      </c>
      <c r="F579" t="s">
        <v>36</v>
      </c>
      <c r="I579" t="s">
        <v>329</v>
      </c>
      <c r="J579">
        <v>3</v>
      </c>
      <c r="L579" t="s">
        <v>710</v>
      </c>
      <c r="M579" s="86" t="str">
        <f>IF(ISBLANK('test set refactored'!S579),"",'test set refactored'!S579)</f>
        <v/>
      </c>
      <c r="O579" s="21"/>
      <c r="P579" t="s">
        <v>523</v>
      </c>
      <c r="Q579" s="61"/>
      <c r="R579" s="21"/>
      <c r="S579" t="s">
        <v>321</v>
      </c>
      <c r="T579" t="s">
        <v>525</v>
      </c>
      <c r="U579" s="7" t="s">
        <v>747</v>
      </c>
      <c r="V579" t="s">
        <v>320</v>
      </c>
      <c r="W579" t="s">
        <v>320</v>
      </c>
      <c r="X579" t="s">
        <v>275</v>
      </c>
    </row>
    <row r="580" spans="1:24" ht="15" x14ac:dyDescent="0.2">
      <c r="A580" s="18" t="s">
        <v>328</v>
      </c>
      <c r="B580" s="18" t="s">
        <v>327</v>
      </c>
      <c r="C580" s="18" t="s">
        <v>304</v>
      </c>
      <c r="D580" s="7" t="s">
        <v>825</v>
      </c>
      <c r="E580" s="5" t="str">
        <f t="shared" si="29"/>
        <v>2018-01-01</v>
      </c>
      <c r="F580" t="s">
        <v>36</v>
      </c>
      <c r="I580" t="s">
        <v>329</v>
      </c>
      <c r="J580">
        <v>3</v>
      </c>
      <c r="L580" t="s">
        <v>711</v>
      </c>
      <c r="M580" s="86" t="str">
        <f>IF(ISBLANK('test set refactored'!S580),"",'test set refactored'!S580)</f>
        <v/>
      </c>
      <c r="O580" s="21"/>
      <c r="P580" t="s">
        <v>526</v>
      </c>
      <c r="Q580" s="61"/>
      <c r="R580" s="21"/>
      <c r="S580" t="s">
        <v>321</v>
      </c>
      <c r="T580" t="s">
        <v>527</v>
      </c>
      <c r="U580" s="7" t="s">
        <v>747</v>
      </c>
      <c r="V580" t="s">
        <v>320</v>
      </c>
      <c r="W580" t="s">
        <v>320</v>
      </c>
      <c r="X580" t="s">
        <v>275</v>
      </c>
    </row>
    <row r="581" spans="1:24" ht="15" x14ac:dyDescent="0.2">
      <c r="A581" s="18" t="s">
        <v>328</v>
      </c>
      <c r="B581" s="18" t="s">
        <v>327</v>
      </c>
      <c r="C581" s="18" t="s">
        <v>304</v>
      </c>
      <c r="D581" s="7" t="s">
        <v>825</v>
      </c>
      <c r="E581" s="5" t="str">
        <f t="shared" si="29"/>
        <v>2018-01-01</v>
      </c>
      <c r="F581" t="s">
        <v>36</v>
      </c>
      <c r="I581" t="s">
        <v>329</v>
      </c>
      <c r="J581">
        <v>3</v>
      </c>
      <c r="L581" s="49" t="s">
        <v>698</v>
      </c>
      <c r="M581" s="86">
        <f>IF(ISBLANK('test set refactored'!S581),"",'test set refactored'!S581)</f>
        <v>24.47</v>
      </c>
      <c r="O581" s="21" t="s">
        <v>821</v>
      </c>
      <c r="P581" t="s">
        <v>475</v>
      </c>
      <c r="Q581" s="27">
        <f t="shared" ref="Q581:Q586" si="30">M581</f>
        <v>24.47</v>
      </c>
      <c r="R581" t="str">
        <f t="shared" ref="R581:R586" si="31">O581</f>
        <v>JPY</v>
      </c>
      <c r="S581" t="s">
        <v>321</v>
      </c>
      <c r="T581" t="s">
        <v>477</v>
      </c>
      <c r="U581" s="7" t="s">
        <v>744</v>
      </c>
      <c r="V581" t="s">
        <v>320</v>
      </c>
      <c r="W581" t="s">
        <v>320</v>
      </c>
      <c r="X581" t="s">
        <v>275</v>
      </c>
    </row>
    <row r="582" spans="1:24" ht="15" x14ac:dyDescent="0.2">
      <c r="A582" s="18" t="s">
        <v>328</v>
      </c>
      <c r="B582" s="18" t="s">
        <v>327</v>
      </c>
      <c r="C582" s="18" t="s">
        <v>304</v>
      </c>
      <c r="D582" s="7" t="s">
        <v>825</v>
      </c>
      <c r="E582" s="5" t="str">
        <f t="shared" si="29"/>
        <v>2018-01-01</v>
      </c>
      <c r="F582" t="s">
        <v>36</v>
      </c>
      <c r="I582" t="s">
        <v>329</v>
      </c>
      <c r="J582">
        <v>3</v>
      </c>
      <c r="L582" s="49" t="s">
        <v>699</v>
      </c>
      <c r="M582" s="86">
        <f>IF(ISBLANK('test set refactored'!S582),"",'test set refactored'!S582)</f>
        <v>23.05</v>
      </c>
      <c r="O582" s="21" t="s">
        <v>821</v>
      </c>
      <c r="P582" t="s">
        <v>478</v>
      </c>
      <c r="Q582" s="27">
        <f t="shared" si="30"/>
        <v>23.05</v>
      </c>
      <c r="R582" t="str">
        <f t="shared" si="31"/>
        <v>JPY</v>
      </c>
      <c r="S582" t="s">
        <v>321</v>
      </c>
      <c r="T582" t="s">
        <v>479</v>
      </c>
      <c r="U582" s="7" t="s">
        <v>744</v>
      </c>
      <c r="V582" t="s">
        <v>320</v>
      </c>
      <c r="W582" t="s">
        <v>320</v>
      </c>
      <c r="X582" t="s">
        <v>275</v>
      </c>
    </row>
    <row r="583" spans="1:24" ht="15" x14ac:dyDescent="0.2">
      <c r="A583" s="18" t="s">
        <v>328</v>
      </c>
      <c r="B583" s="18" t="s">
        <v>327</v>
      </c>
      <c r="C583" s="18" t="s">
        <v>304</v>
      </c>
      <c r="D583" s="7" t="s">
        <v>825</v>
      </c>
      <c r="E583" s="5" t="str">
        <f t="shared" si="29"/>
        <v>2018-01-01</v>
      </c>
      <c r="F583" t="s">
        <v>36</v>
      </c>
      <c r="I583" t="s">
        <v>329</v>
      </c>
      <c r="J583">
        <v>3</v>
      </c>
      <c r="L583" s="49" t="s">
        <v>700</v>
      </c>
      <c r="M583" s="86">
        <f>IF(ISBLANK('test set refactored'!S583),"",'test set refactored'!S583)</f>
        <v>23.05</v>
      </c>
      <c r="O583" s="21" t="s">
        <v>821</v>
      </c>
      <c r="P583" t="s">
        <v>480</v>
      </c>
      <c r="Q583" s="27">
        <f t="shared" si="30"/>
        <v>23.05</v>
      </c>
      <c r="R583" t="str">
        <f t="shared" si="31"/>
        <v>JPY</v>
      </c>
      <c r="S583" t="s">
        <v>321</v>
      </c>
      <c r="T583" t="s">
        <v>481</v>
      </c>
      <c r="U583" s="7" t="s">
        <v>744</v>
      </c>
      <c r="V583" t="s">
        <v>320</v>
      </c>
      <c r="W583" t="s">
        <v>320</v>
      </c>
      <c r="X583" t="s">
        <v>275</v>
      </c>
    </row>
    <row r="584" spans="1:24" ht="15" x14ac:dyDescent="0.2">
      <c r="A584" s="18" t="s">
        <v>328</v>
      </c>
      <c r="B584" s="18" t="s">
        <v>327</v>
      </c>
      <c r="C584" s="18" t="s">
        <v>304</v>
      </c>
      <c r="D584" s="7" t="s">
        <v>825</v>
      </c>
      <c r="E584" s="5" t="str">
        <f t="shared" si="29"/>
        <v>2018-01-01</v>
      </c>
      <c r="F584" t="s">
        <v>36</v>
      </c>
      <c r="I584" t="s">
        <v>329</v>
      </c>
      <c r="J584">
        <v>3</v>
      </c>
      <c r="L584" s="49" t="s">
        <v>701</v>
      </c>
      <c r="M584" s="86">
        <f>IF(ISBLANK('test set refactored'!S584),"",'test set refactored'!S584)</f>
        <v>13188</v>
      </c>
      <c r="O584" s="21" t="s">
        <v>821</v>
      </c>
      <c r="P584" t="s">
        <v>482</v>
      </c>
      <c r="Q584" s="27">
        <f t="shared" si="30"/>
        <v>13188</v>
      </c>
      <c r="R584" t="str">
        <f t="shared" si="31"/>
        <v>JPY</v>
      </c>
      <c r="S584" t="s">
        <v>321</v>
      </c>
      <c r="T584" t="s">
        <v>484</v>
      </c>
      <c r="U584" s="7" t="s">
        <v>745</v>
      </c>
      <c r="V584" t="s">
        <v>320</v>
      </c>
      <c r="W584" t="s">
        <v>320</v>
      </c>
      <c r="X584" t="s">
        <v>275</v>
      </c>
    </row>
    <row r="585" spans="1:24" ht="15" x14ac:dyDescent="0.2">
      <c r="A585" s="18" t="s">
        <v>328</v>
      </c>
      <c r="B585" s="18" t="s">
        <v>327</v>
      </c>
      <c r="C585" s="18" t="s">
        <v>304</v>
      </c>
      <c r="D585" s="7" t="s">
        <v>825</v>
      </c>
      <c r="E585" s="5" t="str">
        <f t="shared" si="29"/>
        <v>2018-01-01</v>
      </c>
      <c r="F585" t="s">
        <v>36</v>
      </c>
      <c r="I585" t="s">
        <v>329</v>
      </c>
      <c r="J585">
        <v>3</v>
      </c>
      <c r="L585" s="49" t="s">
        <v>702</v>
      </c>
      <c r="M585" s="86">
        <f>IF(ISBLANK('test set refactored'!S585),"",'test set refactored'!S585)</f>
        <v>28453</v>
      </c>
      <c r="O585" s="21" t="s">
        <v>821</v>
      </c>
      <c r="P585" t="s">
        <v>485</v>
      </c>
      <c r="Q585" s="27">
        <f t="shared" si="30"/>
        <v>28453</v>
      </c>
      <c r="R585" t="str">
        <f t="shared" si="31"/>
        <v>JPY</v>
      </c>
      <c r="S585" t="s">
        <v>321</v>
      </c>
      <c r="T585" t="s">
        <v>487</v>
      </c>
      <c r="U585" s="7" t="s">
        <v>745</v>
      </c>
      <c r="V585" t="s">
        <v>320</v>
      </c>
      <c r="W585" t="s">
        <v>320</v>
      </c>
      <c r="X585" t="s">
        <v>275</v>
      </c>
    </row>
    <row r="586" spans="1:24" ht="15" x14ac:dyDescent="0.2">
      <c r="A586" s="18" t="s">
        <v>328</v>
      </c>
      <c r="B586" s="18" t="s">
        <v>327</v>
      </c>
      <c r="C586" s="18" t="s">
        <v>304</v>
      </c>
      <c r="D586" s="7" t="s">
        <v>825</v>
      </c>
      <c r="E586" s="5" t="str">
        <f t="shared" si="29"/>
        <v>2018-01-01</v>
      </c>
      <c r="F586" t="s">
        <v>36</v>
      </c>
      <c r="I586" t="s">
        <v>329</v>
      </c>
      <c r="J586">
        <v>3</v>
      </c>
      <c r="L586" s="49" t="s">
        <v>703</v>
      </c>
      <c r="M586" s="86">
        <f>IF(ISBLANK('test set refactored'!S586),"",'test set refactored'!S586)</f>
        <v>50435</v>
      </c>
      <c r="O586" s="21" t="s">
        <v>577</v>
      </c>
      <c r="P586" t="s">
        <v>488</v>
      </c>
      <c r="Q586" s="27">
        <f t="shared" si="30"/>
        <v>50435</v>
      </c>
      <c r="R586" t="str">
        <f t="shared" si="31"/>
        <v>number</v>
      </c>
      <c r="S586" t="s">
        <v>321</v>
      </c>
      <c r="T586" t="s">
        <v>490</v>
      </c>
      <c r="U586" s="7" t="s">
        <v>743</v>
      </c>
      <c r="V586" t="s">
        <v>320</v>
      </c>
      <c r="W586" t="s">
        <v>320</v>
      </c>
      <c r="X586" t="s">
        <v>275</v>
      </c>
    </row>
    <row r="587" spans="1:24" ht="15" x14ac:dyDescent="0.2">
      <c r="A587" s="18" t="s">
        <v>328</v>
      </c>
      <c r="B587" s="18" t="s">
        <v>327</v>
      </c>
      <c r="C587" s="18" t="s">
        <v>304</v>
      </c>
      <c r="D587" s="7" t="s">
        <v>825</v>
      </c>
      <c r="E587" s="5" t="str">
        <f t="shared" si="29"/>
        <v>2018-01-01</v>
      </c>
      <c r="F587" t="s">
        <v>36</v>
      </c>
      <c r="I587" t="s">
        <v>329</v>
      </c>
      <c r="J587">
        <v>3</v>
      </c>
      <c r="L587" t="s">
        <v>704</v>
      </c>
      <c r="M587" s="90" t="str">
        <f>IF(ISBLANK('test set refactored'!S587),"",'test set refactored'!S587)</f>
        <v/>
      </c>
      <c r="O587" s="21"/>
      <c r="P587" t="s">
        <v>491</v>
      </c>
      <c r="Q587" s="61"/>
      <c r="R587" s="21"/>
      <c r="S587" t="s">
        <v>321</v>
      </c>
      <c r="T587" t="s">
        <v>492</v>
      </c>
      <c r="U587" s="7" t="s">
        <v>743</v>
      </c>
      <c r="V587" t="s">
        <v>320</v>
      </c>
      <c r="W587" t="s">
        <v>320</v>
      </c>
      <c r="X587" t="s">
        <v>275</v>
      </c>
    </row>
    <row r="588" spans="1:24" ht="15" x14ac:dyDescent="0.2">
      <c r="A588" s="18" t="s">
        <v>328</v>
      </c>
      <c r="B588" s="18" t="s">
        <v>327</v>
      </c>
      <c r="C588" s="18" t="s">
        <v>304</v>
      </c>
      <c r="D588" s="7" t="s">
        <v>825</v>
      </c>
      <c r="E588" s="5" t="str">
        <f t="shared" si="29"/>
        <v>2018-01-01</v>
      </c>
      <c r="F588" t="s">
        <v>36</v>
      </c>
      <c r="I588" t="s">
        <v>329</v>
      </c>
      <c r="J588">
        <v>3</v>
      </c>
      <c r="L588" t="s">
        <v>712</v>
      </c>
      <c r="M588" s="91" t="str">
        <f>IF(ISBLANK('test set refactored'!S588),"",'test set refactored'!S588)</f>
        <v/>
      </c>
      <c r="O588" s="21" t="s">
        <v>539</v>
      </c>
      <c r="P588" t="s">
        <v>530</v>
      </c>
      <c r="Q588" s="61"/>
      <c r="R588" s="21"/>
      <c r="S588" t="s">
        <v>321</v>
      </c>
      <c r="T588" t="s">
        <v>532</v>
      </c>
      <c r="U588" s="7" t="s">
        <v>742</v>
      </c>
      <c r="V588" t="s">
        <v>320</v>
      </c>
      <c r="W588" t="s">
        <v>320</v>
      </c>
      <c r="X588" t="s">
        <v>275</v>
      </c>
    </row>
    <row r="589" spans="1:24" ht="15" x14ac:dyDescent="0.2">
      <c r="A589" s="18" t="s">
        <v>328</v>
      </c>
      <c r="B589" s="18" t="s">
        <v>327</v>
      </c>
      <c r="C589" s="18" t="s">
        <v>304</v>
      </c>
      <c r="D589" s="7" t="s">
        <v>825</v>
      </c>
      <c r="E589" s="5" t="str">
        <f t="shared" si="29"/>
        <v>2018-01-01</v>
      </c>
      <c r="F589" s="22" t="s">
        <v>36</v>
      </c>
      <c r="I589" t="s">
        <v>329</v>
      </c>
      <c r="J589">
        <v>3</v>
      </c>
      <c r="L589" t="s">
        <v>307</v>
      </c>
      <c r="M589" s="86">
        <f>IF(ISBLANK('test set refactored'!S589),"",'test set refactored'!S589)</f>
        <v>81600000</v>
      </c>
      <c r="O589" t="s">
        <v>326</v>
      </c>
      <c r="P589" t="s">
        <v>29</v>
      </c>
      <c r="Q589" s="71">
        <f>M589</f>
        <v>81600000</v>
      </c>
      <c r="R589" s="7" t="s">
        <v>39</v>
      </c>
      <c r="S589" t="s">
        <v>321</v>
      </c>
      <c r="T589" t="s">
        <v>309</v>
      </c>
      <c r="U589" s="7" t="s">
        <v>786</v>
      </c>
      <c r="V589" t="s">
        <v>322</v>
      </c>
      <c r="W589" t="s">
        <v>323</v>
      </c>
      <c r="X589" t="s">
        <v>275</v>
      </c>
    </row>
    <row r="590" spans="1:24" ht="15" x14ac:dyDescent="0.2">
      <c r="A590" s="18" t="s">
        <v>328</v>
      </c>
      <c r="B590" s="18" t="s">
        <v>327</v>
      </c>
      <c r="C590" s="18" t="s">
        <v>304</v>
      </c>
      <c r="D590" s="7" t="s">
        <v>825</v>
      </c>
      <c r="E590" s="5" t="str">
        <f t="shared" si="29"/>
        <v>2018-01-01</v>
      </c>
      <c r="F590" t="s">
        <v>36</v>
      </c>
      <c r="I590" t="s">
        <v>329</v>
      </c>
      <c r="J590">
        <v>3</v>
      </c>
      <c r="L590" t="s">
        <v>752</v>
      </c>
      <c r="M590" s="91" t="str">
        <f>IF(ISBLANK('test set refactored'!S590),"",'test set refactored'!S590)</f>
        <v/>
      </c>
      <c r="O590" s="21" t="s">
        <v>539</v>
      </c>
      <c r="P590" t="s">
        <v>442</v>
      </c>
      <c r="Q590" s="61"/>
      <c r="R590" s="21"/>
      <c r="S590" t="s">
        <v>321</v>
      </c>
      <c r="T590" t="s">
        <v>443</v>
      </c>
      <c r="U590" s="7" t="s">
        <v>742</v>
      </c>
      <c r="V590" t="s">
        <v>320</v>
      </c>
      <c r="W590" t="s">
        <v>320</v>
      </c>
      <c r="X590" t="s">
        <v>275</v>
      </c>
    </row>
    <row r="591" spans="1:24" ht="15" x14ac:dyDescent="0.2">
      <c r="A591" s="18" t="s">
        <v>328</v>
      </c>
      <c r="B591" s="18" t="s">
        <v>327</v>
      </c>
      <c r="C591" s="18" t="s">
        <v>304</v>
      </c>
      <c r="D591" s="7" t="s">
        <v>825</v>
      </c>
      <c r="E591" s="5" t="str">
        <f t="shared" si="29"/>
        <v>2018-01-01</v>
      </c>
      <c r="F591" s="22" t="s">
        <v>36</v>
      </c>
      <c r="I591" t="s">
        <v>329</v>
      </c>
      <c r="J591">
        <v>3</v>
      </c>
      <c r="L591" t="s">
        <v>735</v>
      </c>
      <c r="M591" s="86">
        <f>IF(ISBLANK('test set refactored'!S591),"",'test set refactored'!S591)</f>
        <v>18000</v>
      </c>
      <c r="O591" t="s">
        <v>346</v>
      </c>
      <c r="P591" t="s">
        <v>152</v>
      </c>
      <c r="Q591" s="74">
        <f>M591</f>
        <v>18000</v>
      </c>
      <c r="R591" s="7" t="s">
        <v>784</v>
      </c>
      <c r="S591" t="s">
        <v>321</v>
      </c>
      <c r="T591" t="s">
        <v>342</v>
      </c>
      <c r="U591" s="7" t="s">
        <v>789</v>
      </c>
      <c r="V591" t="s">
        <v>320</v>
      </c>
      <c r="W591" t="s">
        <v>320</v>
      </c>
      <c r="X591" t="s">
        <v>275</v>
      </c>
    </row>
    <row r="592" spans="1:24" ht="15" x14ac:dyDescent="0.2">
      <c r="A592" s="18" t="s">
        <v>328</v>
      </c>
      <c r="B592" s="18" t="s">
        <v>327</v>
      </c>
      <c r="C592" s="18" t="s">
        <v>304</v>
      </c>
      <c r="D592" s="7" t="s">
        <v>825</v>
      </c>
      <c r="E592" s="5" t="str">
        <f t="shared" si="29"/>
        <v>2018-01-01</v>
      </c>
      <c r="F592" s="22" t="s">
        <v>36</v>
      </c>
      <c r="I592" t="s">
        <v>329</v>
      </c>
      <c r="J592">
        <v>3</v>
      </c>
      <c r="L592" t="s">
        <v>737</v>
      </c>
      <c r="M592" s="86" t="str">
        <f>IF(ISBLANK('test set refactored'!S592),"",'test set refactored'!S592)</f>
        <v/>
      </c>
      <c r="P592" t="s">
        <v>774</v>
      </c>
      <c r="S592" t="s">
        <v>321</v>
      </c>
      <c r="T592" t="s">
        <v>353</v>
      </c>
      <c r="U592" s="7" t="s">
        <v>789</v>
      </c>
      <c r="V592" t="s">
        <v>320</v>
      </c>
      <c r="W592" t="s">
        <v>320</v>
      </c>
      <c r="X592" t="s">
        <v>275</v>
      </c>
    </row>
    <row r="593" spans="1:24" ht="15" x14ac:dyDescent="0.2">
      <c r="A593" s="18" t="s">
        <v>328</v>
      </c>
      <c r="B593" s="18" t="s">
        <v>327</v>
      </c>
      <c r="C593" s="18" t="s">
        <v>304</v>
      </c>
      <c r="D593" s="7" t="s">
        <v>825</v>
      </c>
      <c r="E593" s="5" t="str">
        <f t="shared" si="29"/>
        <v>2018-01-01</v>
      </c>
      <c r="F593" s="22" t="s">
        <v>36</v>
      </c>
      <c r="I593" t="s">
        <v>329</v>
      </c>
      <c r="J593">
        <v>3</v>
      </c>
      <c r="L593" t="s">
        <v>739</v>
      </c>
      <c r="M593" s="86">
        <f>IF(ISBLANK('test set refactored'!S593),"",'test set refactored'!S593)</f>
        <v>6000</v>
      </c>
      <c r="P593" t="s">
        <v>145</v>
      </c>
      <c r="Q593" s="74">
        <f>M593</f>
        <v>6000</v>
      </c>
      <c r="R593" s="7" t="s">
        <v>784</v>
      </c>
      <c r="S593" t="s">
        <v>321</v>
      </c>
      <c r="T593" t="s">
        <v>361</v>
      </c>
      <c r="U593" s="7" t="s">
        <v>789</v>
      </c>
      <c r="V593" t="s">
        <v>320</v>
      </c>
      <c r="W593" t="s">
        <v>320</v>
      </c>
      <c r="X593" t="s">
        <v>275</v>
      </c>
    </row>
    <row r="594" spans="1:24" ht="15" x14ac:dyDescent="0.2">
      <c r="A594" s="18" t="s">
        <v>328</v>
      </c>
      <c r="B594" s="18" t="s">
        <v>327</v>
      </c>
      <c r="C594" s="18" t="s">
        <v>304</v>
      </c>
      <c r="D594" s="7" t="s">
        <v>825</v>
      </c>
      <c r="E594" s="5" t="str">
        <f t="shared" si="29"/>
        <v>2018-01-01</v>
      </c>
      <c r="F594" s="22" t="s">
        <v>36</v>
      </c>
      <c r="I594" t="s">
        <v>329</v>
      </c>
      <c r="J594">
        <v>3</v>
      </c>
      <c r="L594" t="s">
        <v>755</v>
      </c>
      <c r="M594" s="86" t="str">
        <f>IF(ISBLANK('test set refactored'!S594),"",'test set refactored'!S594)</f>
        <v/>
      </c>
      <c r="P594" t="s">
        <v>450</v>
      </c>
      <c r="S594" t="s">
        <v>321</v>
      </c>
      <c r="T594" t="s">
        <v>452</v>
      </c>
      <c r="U594" s="7" t="s">
        <v>789</v>
      </c>
      <c r="V594" t="s">
        <v>320</v>
      </c>
      <c r="W594" t="s">
        <v>320</v>
      </c>
      <c r="X594" t="s">
        <v>275</v>
      </c>
    </row>
    <row r="595" spans="1:24" ht="15" x14ac:dyDescent="0.2">
      <c r="A595" s="18" t="s">
        <v>328</v>
      </c>
      <c r="B595" s="18" t="s">
        <v>327</v>
      </c>
      <c r="C595" s="18" t="s">
        <v>304</v>
      </c>
      <c r="D595" s="7" t="s">
        <v>825</v>
      </c>
      <c r="E595" s="5" t="str">
        <f t="shared" si="29"/>
        <v>2018-01-01</v>
      </c>
      <c r="F595" s="22" t="s">
        <v>36</v>
      </c>
      <c r="I595" t="s">
        <v>329</v>
      </c>
      <c r="J595">
        <v>3</v>
      </c>
      <c r="L595" t="s">
        <v>759</v>
      </c>
      <c r="M595" s="86" t="str">
        <f>IF(ISBLANK('test set refactored'!S595),"",'test set refactored'!S595)</f>
        <v/>
      </c>
      <c r="P595" t="s">
        <v>453</v>
      </c>
      <c r="S595" t="s">
        <v>321</v>
      </c>
      <c r="T595" t="s">
        <v>456</v>
      </c>
      <c r="U595" s="7" t="s">
        <v>789</v>
      </c>
      <c r="V595" t="s">
        <v>320</v>
      </c>
      <c r="W595" t="s">
        <v>320</v>
      </c>
      <c r="X595" t="s">
        <v>275</v>
      </c>
    </row>
    <row r="596" spans="1:24" ht="15" x14ac:dyDescent="0.2">
      <c r="A596" s="18" t="s">
        <v>328</v>
      </c>
      <c r="B596" s="18" t="s">
        <v>327</v>
      </c>
      <c r="C596" s="18" t="s">
        <v>304</v>
      </c>
      <c r="D596" s="7" t="s">
        <v>825</v>
      </c>
      <c r="E596" s="5" t="str">
        <f t="shared" si="29"/>
        <v>2018-01-01</v>
      </c>
      <c r="F596" t="s">
        <v>36</v>
      </c>
      <c r="I596" t="s">
        <v>329</v>
      </c>
      <c r="J596">
        <v>3</v>
      </c>
      <c r="L596" t="s">
        <v>434</v>
      </c>
      <c r="M596" s="90" t="str">
        <f>IF(ISBLANK('test set refactored'!S596),"",'test set refactored'!S596)</f>
        <v/>
      </c>
      <c r="O596" s="21"/>
      <c r="P596" t="s">
        <v>433</v>
      </c>
      <c r="Q596" s="72"/>
      <c r="R596" s="21"/>
      <c r="S596" t="s">
        <v>321</v>
      </c>
      <c r="T596" t="s">
        <v>435</v>
      </c>
      <c r="U596" s="7" t="s">
        <v>786</v>
      </c>
      <c r="V596" t="s">
        <v>320</v>
      </c>
      <c r="W596" t="s">
        <v>320</v>
      </c>
      <c r="X596" t="s">
        <v>275</v>
      </c>
    </row>
    <row r="597" spans="1:24" ht="15" x14ac:dyDescent="0.2">
      <c r="A597" s="18" t="s">
        <v>328</v>
      </c>
      <c r="B597" s="18" t="s">
        <v>327</v>
      </c>
      <c r="C597" s="18" t="s">
        <v>304</v>
      </c>
      <c r="D597" s="7" t="s">
        <v>825</v>
      </c>
      <c r="E597" s="5" t="str">
        <f t="shared" si="29"/>
        <v>2018-01-01</v>
      </c>
      <c r="F597" t="s">
        <v>36</v>
      </c>
      <c r="I597" t="s">
        <v>329</v>
      </c>
      <c r="J597">
        <v>3</v>
      </c>
      <c r="L597" t="s">
        <v>437</v>
      </c>
      <c r="M597" s="90" t="str">
        <f>IF(ISBLANK('test set refactored'!S597),"",'test set refactored'!S597)</f>
        <v/>
      </c>
      <c r="O597" s="21"/>
      <c r="P597" t="s">
        <v>436</v>
      </c>
      <c r="Q597" s="72"/>
      <c r="R597" s="21"/>
      <c r="S597" t="s">
        <v>321</v>
      </c>
      <c r="T597" t="s">
        <v>438</v>
      </c>
      <c r="U597" s="7" t="s">
        <v>786</v>
      </c>
      <c r="V597" t="s">
        <v>320</v>
      </c>
      <c r="W597" t="s">
        <v>320</v>
      </c>
      <c r="X597" t="s">
        <v>275</v>
      </c>
    </row>
    <row r="598" spans="1:24" ht="15" x14ac:dyDescent="0.2">
      <c r="A598" s="18" t="s">
        <v>328</v>
      </c>
      <c r="B598" s="18" t="s">
        <v>327</v>
      </c>
      <c r="C598" s="18" t="s">
        <v>304</v>
      </c>
      <c r="D598" s="7" t="s">
        <v>825</v>
      </c>
      <c r="E598" s="5" t="str">
        <f t="shared" si="29"/>
        <v>2018-01-01</v>
      </c>
      <c r="F598" t="s">
        <v>36</v>
      </c>
      <c r="I598" t="s">
        <v>329</v>
      </c>
      <c r="J598">
        <v>3</v>
      </c>
      <c r="L598" s="49" t="s">
        <v>440</v>
      </c>
      <c r="M598" s="86">
        <f>IF(ISBLANK('test set refactored'!S598),"",'test set refactored'!S598)</f>
        <v>108000000</v>
      </c>
      <c r="O598" s="21" t="s">
        <v>326</v>
      </c>
      <c r="P598" t="s">
        <v>439</v>
      </c>
      <c r="Q598" s="71">
        <f>M598</f>
        <v>108000000</v>
      </c>
      <c r="R598" s="7" t="s">
        <v>39</v>
      </c>
      <c r="S598" t="s">
        <v>321</v>
      </c>
      <c r="T598" t="s">
        <v>441</v>
      </c>
      <c r="U598" s="7" t="s">
        <v>792</v>
      </c>
      <c r="V598" t="s">
        <v>320</v>
      </c>
      <c r="W598" t="s">
        <v>320</v>
      </c>
      <c r="X598" t="s">
        <v>275</v>
      </c>
    </row>
    <row r="599" spans="1:24" ht="15" x14ac:dyDescent="0.2">
      <c r="A599" s="18" t="s">
        <v>328</v>
      </c>
      <c r="B599" s="18" t="s">
        <v>327</v>
      </c>
      <c r="C599" s="18" t="s">
        <v>304</v>
      </c>
      <c r="D599" s="7" t="s">
        <v>825</v>
      </c>
      <c r="E599" s="5" t="str">
        <f t="shared" si="29"/>
        <v>2018-01-01</v>
      </c>
      <c r="F599" s="22" t="s">
        <v>36</v>
      </c>
      <c r="I599" t="s">
        <v>329</v>
      </c>
      <c r="J599">
        <v>3</v>
      </c>
      <c r="L599" t="s">
        <v>395</v>
      </c>
      <c r="M599" s="86">
        <f>IF(ISBLANK('test set refactored'!S599),"",'test set refactored'!S599)</f>
        <v>9939</v>
      </c>
      <c r="O599" s="21" t="s">
        <v>397</v>
      </c>
      <c r="P599" t="s">
        <v>224</v>
      </c>
      <c r="Q599" s="69">
        <f>M599/1000</f>
        <v>9.9390000000000001</v>
      </c>
      <c r="R599" t="s">
        <v>782</v>
      </c>
      <c r="S599" t="s">
        <v>321</v>
      </c>
      <c r="T599" t="s">
        <v>391</v>
      </c>
      <c r="U599" s="7" t="s">
        <v>733</v>
      </c>
      <c r="V599" t="s">
        <v>320</v>
      </c>
      <c r="W599" t="s">
        <v>320</v>
      </c>
      <c r="X599" t="s">
        <v>275</v>
      </c>
    </row>
    <row r="600" spans="1:24" ht="15" x14ac:dyDescent="0.2">
      <c r="A600" s="18" t="s">
        <v>328</v>
      </c>
      <c r="B600" s="18" t="s">
        <v>327</v>
      </c>
      <c r="C600" s="18" t="s">
        <v>304</v>
      </c>
      <c r="D600" s="7" t="s">
        <v>825</v>
      </c>
      <c r="E600" s="5" t="str">
        <f t="shared" si="29"/>
        <v>2018-01-01</v>
      </c>
      <c r="F600" t="s">
        <v>36</v>
      </c>
      <c r="I600" t="s">
        <v>329</v>
      </c>
      <c r="J600">
        <v>3</v>
      </c>
      <c r="L600" t="s">
        <v>754</v>
      </c>
      <c r="M600" s="90" t="str">
        <f>IF(ISBLANK('test set refactored'!S600),"",'test set refactored'!S600)</f>
        <v/>
      </c>
      <c r="O600" s="21"/>
      <c r="P600" t="s">
        <v>473</v>
      </c>
      <c r="Q600" s="61"/>
      <c r="R600" s="21"/>
      <c r="S600" t="s">
        <v>321</v>
      </c>
      <c r="T600" t="s">
        <v>474</v>
      </c>
      <c r="U600" s="7" t="s">
        <v>733</v>
      </c>
      <c r="V600" t="s">
        <v>320</v>
      </c>
      <c r="W600" t="s">
        <v>320</v>
      </c>
      <c r="X600" t="s">
        <v>275</v>
      </c>
    </row>
    <row r="601" spans="1:24" ht="15" x14ac:dyDescent="0.2">
      <c r="A601" s="18" t="s">
        <v>328</v>
      </c>
      <c r="B601" s="18" t="s">
        <v>327</v>
      </c>
      <c r="C601" s="18" t="s">
        <v>304</v>
      </c>
      <c r="D601" s="7" t="s">
        <v>825</v>
      </c>
      <c r="E601" s="5" t="str">
        <f t="shared" si="29"/>
        <v>2018-01-01</v>
      </c>
      <c r="F601" s="22" t="s">
        <v>36</v>
      </c>
      <c r="I601" t="s">
        <v>329</v>
      </c>
      <c r="J601">
        <v>3</v>
      </c>
      <c r="L601" t="s">
        <v>402</v>
      </c>
      <c r="M601" s="86">
        <f>IF(ISBLANK('test set refactored'!S601),"",'test set refactored'!S601)</f>
        <v>56289497</v>
      </c>
      <c r="O601" s="21" t="s">
        <v>397</v>
      </c>
      <c r="P601" t="s">
        <v>219</v>
      </c>
      <c r="Q601" s="69">
        <f>M601/1000</f>
        <v>56289.497000000003</v>
      </c>
      <c r="R601" t="s">
        <v>782</v>
      </c>
      <c r="S601" t="s">
        <v>321</v>
      </c>
      <c r="T601" t="s">
        <v>399</v>
      </c>
      <c r="U601" s="7" t="s">
        <v>733</v>
      </c>
      <c r="V601" t="s">
        <v>320</v>
      </c>
      <c r="W601" t="s">
        <v>320</v>
      </c>
      <c r="X601" t="s">
        <v>275</v>
      </c>
    </row>
    <row r="602" spans="1:24" ht="15" x14ac:dyDescent="0.2">
      <c r="A602" s="18" t="s">
        <v>328</v>
      </c>
      <c r="B602" s="18" t="s">
        <v>327</v>
      </c>
      <c r="C602" s="18" t="s">
        <v>304</v>
      </c>
      <c r="D602" s="7" t="s">
        <v>825</v>
      </c>
      <c r="E602" s="5" t="str">
        <f t="shared" si="29"/>
        <v>2018-01-01</v>
      </c>
      <c r="F602" t="s">
        <v>36</v>
      </c>
      <c r="I602" t="s">
        <v>329</v>
      </c>
      <c r="J602">
        <v>3</v>
      </c>
      <c r="L602" t="s">
        <v>753</v>
      </c>
      <c r="M602" s="90" t="str">
        <f>IF(ISBLANK('test set refactored'!S602),"",'test set refactored'!S602)</f>
        <v/>
      </c>
      <c r="O602" s="21"/>
      <c r="P602" t="s">
        <v>471</v>
      </c>
      <c r="Q602" s="61"/>
      <c r="R602" s="21"/>
      <c r="S602" t="s">
        <v>321</v>
      </c>
      <c r="T602" t="s">
        <v>472</v>
      </c>
      <c r="U602" s="7" t="s">
        <v>733</v>
      </c>
      <c r="V602" t="s">
        <v>320</v>
      </c>
      <c r="W602" t="s">
        <v>320</v>
      </c>
      <c r="X602" t="s">
        <v>275</v>
      </c>
    </row>
    <row r="603" spans="1:24" ht="15" x14ac:dyDescent="0.2">
      <c r="A603" s="18" t="s">
        <v>328</v>
      </c>
      <c r="B603" s="18" t="s">
        <v>327</v>
      </c>
      <c r="C603" s="18" t="s">
        <v>304</v>
      </c>
      <c r="D603" s="7" t="s">
        <v>825</v>
      </c>
      <c r="E603" s="5" t="str">
        <f t="shared" si="29"/>
        <v>2018-01-01</v>
      </c>
      <c r="F603" s="22" t="s">
        <v>36</v>
      </c>
      <c r="I603" t="s">
        <v>329</v>
      </c>
      <c r="J603">
        <v>3</v>
      </c>
      <c r="L603" t="s">
        <v>757</v>
      </c>
      <c r="M603" s="86">
        <f>IF(ISBLANK('test set refactored'!S603),"",'test set refactored'!S603)</f>
        <v>0</v>
      </c>
      <c r="O603" s="21" t="s">
        <v>577</v>
      </c>
      <c r="P603" t="s">
        <v>555</v>
      </c>
      <c r="Q603" s="27">
        <f>M603</f>
        <v>0</v>
      </c>
      <c r="R603" t="str">
        <f>O603</f>
        <v>number</v>
      </c>
      <c r="S603" t="s">
        <v>321</v>
      </c>
      <c r="T603" t="s">
        <v>556</v>
      </c>
      <c r="U603" s="7" t="s">
        <v>748</v>
      </c>
      <c r="V603" t="s">
        <v>320</v>
      </c>
      <c r="W603" t="s">
        <v>320</v>
      </c>
      <c r="X603" t="s">
        <v>275</v>
      </c>
    </row>
    <row r="604" spans="1:24" ht="15" x14ac:dyDescent="0.2">
      <c r="A604" s="18" t="s">
        <v>328</v>
      </c>
      <c r="B604" s="18" t="s">
        <v>327</v>
      </c>
      <c r="C604" s="18" t="s">
        <v>304</v>
      </c>
      <c r="D604" s="7" t="s">
        <v>825</v>
      </c>
      <c r="E604" s="5" t="str">
        <f t="shared" si="29"/>
        <v>2018-01-01</v>
      </c>
      <c r="F604" t="s">
        <v>36</v>
      </c>
      <c r="I604" t="s">
        <v>329</v>
      </c>
      <c r="J604">
        <v>3</v>
      </c>
      <c r="L604" t="s">
        <v>758</v>
      </c>
      <c r="M604" s="91" t="str">
        <f>IF(ISBLANK('test set refactored'!S604),"",'test set refactored'!S604)</f>
        <v/>
      </c>
      <c r="O604" s="21" t="s">
        <v>539</v>
      </c>
      <c r="P604" t="s">
        <v>557</v>
      </c>
      <c r="Q604" s="61"/>
      <c r="R604" s="21"/>
      <c r="S604" t="s">
        <v>321</v>
      </c>
      <c r="T604" t="s">
        <v>558</v>
      </c>
      <c r="U604" s="7" t="s">
        <v>742</v>
      </c>
      <c r="V604" t="s">
        <v>320</v>
      </c>
      <c r="W604" t="s">
        <v>320</v>
      </c>
      <c r="X604" t="s">
        <v>275</v>
      </c>
    </row>
    <row r="605" spans="1:24" ht="15" x14ac:dyDescent="0.2">
      <c r="A605" s="18" t="s">
        <v>280</v>
      </c>
      <c r="B605" s="18" t="s">
        <v>279</v>
      </c>
      <c r="C605" s="18" t="s">
        <v>266</v>
      </c>
      <c r="D605" s="7" t="s">
        <v>826</v>
      </c>
      <c r="E605" s="5" t="str">
        <f t="shared" si="29"/>
        <v>2018-01-01</v>
      </c>
      <c r="F605" t="s">
        <v>36</v>
      </c>
      <c r="I605" t="s">
        <v>282</v>
      </c>
      <c r="J605">
        <v>103</v>
      </c>
      <c r="L605" t="s">
        <v>307</v>
      </c>
      <c r="M605" s="86">
        <f>IF(ISBLANK('test set refactored'!S605),"",'test set refactored'!S605)</f>
        <v>13</v>
      </c>
      <c r="O605" s="21" t="s">
        <v>313</v>
      </c>
      <c r="P605" t="s">
        <v>29</v>
      </c>
      <c r="Q605" s="72">
        <f>M605*1000000</f>
        <v>13000000</v>
      </c>
      <c r="R605" s="7" t="s">
        <v>39</v>
      </c>
      <c r="S605" t="s">
        <v>276</v>
      </c>
      <c r="T605" t="s">
        <v>331</v>
      </c>
      <c r="U605" s="7" t="s">
        <v>786</v>
      </c>
      <c r="V605" t="s">
        <v>322</v>
      </c>
      <c r="W605" t="s">
        <v>323</v>
      </c>
      <c r="X605" t="s">
        <v>275</v>
      </c>
    </row>
    <row r="606" spans="1:24" ht="15" x14ac:dyDescent="0.2">
      <c r="A606" s="18" t="s">
        <v>280</v>
      </c>
      <c r="B606" s="18" t="s">
        <v>279</v>
      </c>
      <c r="C606" s="18" t="s">
        <v>266</v>
      </c>
      <c r="D606" s="7" t="s">
        <v>826</v>
      </c>
      <c r="E606" s="5" t="str">
        <f t="shared" si="29"/>
        <v>2018-01-01</v>
      </c>
      <c r="F606" t="s">
        <v>36</v>
      </c>
      <c r="I606" t="s">
        <v>282</v>
      </c>
      <c r="J606">
        <v>109</v>
      </c>
      <c r="L606" t="s">
        <v>736</v>
      </c>
      <c r="M606" s="86">
        <f>IF(ISBLANK('test set refactored'!S606),"",'test set refactored'!S606)</f>
        <v>81.900000000000006</v>
      </c>
      <c r="O606" s="21" t="s">
        <v>349</v>
      </c>
      <c r="P606" t="s">
        <v>152</v>
      </c>
      <c r="Q606" s="74">
        <f>M606*1000</f>
        <v>81900</v>
      </c>
      <c r="R606" s="7" t="s">
        <v>784</v>
      </c>
      <c r="S606" t="s">
        <v>276</v>
      </c>
      <c r="T606" t="s">
        <v>348</v>
      </c>
      <c r="U606" s="7" t="s">
        <v>788</v>
      </c>
      <c r="V606" t="s">
        <v>320</v>
      </c>
      <c r="W606" t="s">
        <v>320</v>
      </c>
      <c r="X606" t="s">
        <v>275</v>
      </c>
    </row>
    <row r="607" spans="1:24" ht="15" x14ac:dyDescent="0.2">
      <c r="A607" s="18" t="s">
        <v>280</v>
      </c>
      <c r="B607" s="18" t="s">
        <v>279</v>
      </c>
      <c r="C607" s="18" t="s">
        <v>266</v>
      </c>
      <c r="D607" s="7" t="s">
        <v>826</v>
      </c>
      <c r="E607" s="5" t="str">
        <f t="shared" si="29"/>
        <v>2018-01-01</v>
      </c>
      <c r="F607" t="s">
        <v>36</v>
      </c>
      <c r="I607" t="s">
        <v>282</v>
      </c>
      <c r="J607">
        <v>108</v>
      </c>
      <c r="L607" t="s">
        <v>738</v>
      </c>
      <c r="M607" s="86">
        <f>IF(ISBLANK('test set refactored'!S607),"",'test set refactored'!S607)</f>
        <v>8.1</v>
      </c>
      <c r="O607" s="21" t="s">
        <v>349</v>
      </c>
      <c r="P607" t="s">
        <v>774</v>
      </c>
      <c r="Q607" s="74">
        <f>M607*1000</f>
        <v>8100</v>
      </c>
      <c r="R607" s="7" t="s">
        <v>784</v>
      </c>
      <c r="S607" t="s">
        <v>276</v>
      </c>
      <c r="T607" t="s">
        <v>356</v>
      </c>
      <c r="U607" s="7" t="s">
        <v>788</v>
      </c>
      <c r="V607" t="s">
        <v>320</v>
      </c>
      <c r="W607" t="s">
        <v>320</v>
      </c>
      <c r="X607" t="s">
        <v>275</v>
      </c>
    </row>
    <row r="608" spans="1:24" ht="15" x14ac:dyDescent="0.2">
      <c r="A608" s="18" t="s">
        <v>280</v>
      </c>
      <c r="B608" s="18" t="s">
        <v>279</v>
      </c>
      <c r="C608" s="18" t="s">
        <v>266</v>
      </c>
      <c r="D608" s="7" t="s">
        <v>826</v>
      </c>
      <c r="E608" s="5" t="str">
        <f t="shared" si="29"/>
        <v>2018-01-01</v>
      </c>
      <c r="F608" t="s">
        <v>36</v>
      </c>
      <c r="I608" t="s">
        <v>282</v>
      </c>
      <c r="J608">
        <v>109</v>
      </c>
      <c r="L608" t="s">
        <v>740</v>
      </c>
      <c r="M608" s="86">
        <f>IF(ISBLANK('test set refactored'!S608),"",'test set refactored'!S608)</f>
        <v>170.7</v>
      </c>
      <c r="O608" s="21" t="s">
        <v>349</v>
      </c>
      <c r="P608" t="s">
        <v>145</v>
      </c>
      <c r="Q608" s="74">
        <f>M608*1000</f>
        <v>170700</v>
      </c>
      <c r="R608" s="7" t="s">
        <v>784</v>
      </c>
      <c r="S608" t="s">
        <v>276</v>
      </c>
      <c r="T608" t="s">
        <v>365</v>
      </c>
      <c r="U608" s="7" t="s">
        <v>788</v>
      </c>
      <c r="V608" t="s">
        <v>320</v>
      </c>
      <c r="W608" t="s">
        <v>320</v>
      </c>
      <c r="X608" t="s">
        <v>275</v>
      </c>
    </row>
    <row r="609" spans="1:24" x14ac:dyDescent="0.15">
      <c r="A609" t="s">
        <v>316</v>
      </c>
      <c r="B609" t="s">
        <v>315</v>
      </c>
      <c r="C609" t="s">
        <v>304</v>
      </c>
      <c r="D609" t="s">
        <v>82</v>
      </c>
      <c r="E609" s="5" t="str">
        <f t="shared" si="29"/>
        <v>2019-01-01</v>
      </c>
      <c r="F609" t="s">
        <v>278</v>
      </c>
      <c r="I609" t="s">
        <v>518</v>
      </c>
      <c r="L609" t="s">
        <v>688</v>
      </c>
      <c r="M609" s="86">
        <f>IF(ISBLANK('test set refactored'!S609),"",'test set refactored'!S609)</f>
        <v>3386683</v>
      </c>
      <c r="O609" t="s">
        <v>536</v>
      </c>
      <c r="P609" t="s">
        <v>444</v>
      </c>
      <c r="Q609" s="27">
        <f>M609</f>
        <v>3386683</v>
      </c>
      <c r="R609" t="s">
        <v>445</v>
      </c>
      <c r="S609" t="s">
        <v>321</v>
      </c>
      <c r="T609" t="s">
        <v>446</v>
      </c>
      <c r="U609" s="7" t="s">
        <v>743</v>
      </c>
      <c r="V609" t="s">
        <v>320</v>
      </c>
      <c r="W609" t="s">
        <v>320</v>
      </c>
      <c r="X609" t="s">
        <v>275</v>
      </c>
    </row>
    <row r="610" spans="1:24" x14ac:dyDescent="0.15">
      <c r="A610" t="s">
        <v>316</v>
      </c>
      <c r="B610" t="s">
        <v>315</v>
      </c>
      <c r="C610" t="s">
        <v>304</v>
      </c>
      <c r="D610" t="s">
        <v>82</v>
      </c>
      <c r="E610" s="5" t="str">
        <f t="shared" si="29"/>
        <v>2019-01-01</v>
      </c>
      <c r="F610" t="s">
        <v>278</v>
      </c>
      <c r="I610" t="s">
        <v>518</v>
      </c>
      <c r="L610" t="s">
        <v>689</v>
      </c>
      <c r="M610" s="93">
        <f>IF(ISBLANK('test set refactored'!S610),"",'test set refactored'!S610)</f>
        <v>0.62114007020071649</v>
      </c>
      <c r="O610" t="s">
        <v>537</v>
      </c>
      <c r="P610" t="s">
        <v>447</v>
      </c>
      <c r="Q610" s="27">
        <f>M610</f>
        <v>0.62114007020071649</v>
      </c>
      <c r="R610" t="s">
        <v>448</v>
      </c>
      <c r="S610" t="s">
        <v>321</v>
      </c>
      <c r="T610" t="s">
        <v>449</v>
      </c>
      <c r="U610" s="7" t="s">
        <v>743</v>
      </c>
      <c r="V610" t="s">
        <v>320</v>
      </c>
      <c r="W610" t="s">
        <v>320</v>
      </c>
      <c r="X610" t="s">
        <v>275</v>
      </c>
    </row>
    <row r="611" spans="1:24" x14ac:dyDescent="0.15">
      <c r="A611" t="s">
        <v>316</v>
      </c>
      <c r="B611" t="s">
        <v>315</v>
      </c>
      <c r="C611" t="s">
        <v>304</v>
      </c>
      <c r="D611" t="s">
        <v>82</v>
      </c>
      <c r="E611" s="5" t="str">
        <f t="shared" si="29"/>
        <v>2019-01-01</v>
      </c>
      <c r="F611" t="s">
        <v>278</v>
      </c>
      <c r="L611" t="s">
        <v>756</v>
      </c>
      <c r="M611" s="86" t="str">
        <f>IF(ISBLANK('test set refactored'!S611),"",'test set refactored'!S611)</f>
        <v/>
      </c>
      <c r="O611" t="s">
        <v>539</v>
      </c>
      <c r="P611" t="s">
        <v>538</v>
      </c>
      <c r="S611" t="s">
        <v>321</v>
      </c>
      <c r="T611" t="s">
        <v>540</v>
      </c>
      <c r="U611" s="7" t="s">
        <v>743</v>
      </c>
      <c r="V611" t="s">
        <v>320</v>
      </c>
      <c r="W611" t="s">
        <v>320</v>
      </c>
      <c r="X611" t="s">
        <v>275</v>
      </c>
    </row>
    <row r="612" spans="1:24" x14ac:dyDescent="0.15">
      <c r="A612" t="s">
        <v>316</v>
      </c>
      <c r="B612" t="s">
        <v>315</v>
      </c>
      <c r="C612" t="s">
        <v>304</v>
      </c>
      <c r="D612" t="s">
        <v>82</v>
      </c>
      <c r="E612" s="5" t="str">
        <f t="shared" si="29"/>
        <v>2019-01-01</v>
      </c>
      <c r="F612" t="s">
        <v>278</v>
      </c>
      <c r="I612" t="s">
        <v>542</v>
      </c>
      <c r="J612">
        <v>42</v>
      </c>
      <c r="K612" t="s">
        <v>543</v>
      </c>
      <c r="L612" t="s">
        <v>714</v>
      </c>
      <c r="M612" s="86" t="str">
        <f>IF(ISBLANK('test set refactored'!S612),"",'test set refactored'!S612)</f>
        <v/>
      </c>
      <c r="O612" t="s">
        <v>748</v>
      </c>
      <c r="P612" t="s">
        <v>541</v>
      </c>
      <c r="S612" t="s">
        <v>321</v>
      </c>
      <c r="T612" t="s">
        <v>544</v>
      </c>
      <c r="U612" s="7" t="s">
        <v>748</v>
      </c>
      <c r="V612" t="s">
        <v>320</v>
      </c>
      <c r="W612" t="s">
        <v>320</v>
      </c>
      <c r="X612" t="s">
        <v>275</v>
      </c>
    </row>
    <row r="613" spans="1:24" x14ac:dyDescent="0.15">
      <c r="A613" t="s">
        <v>316</v>
      </c>
      <c r="B613" t="s">
        <v>315</v>
      </c>
      <c r="C613" t="s">
        <v>304</v>
      </c>
      <c r="D613" t="s">
        <v>82</v>
      </c>
      <c r="E613" s="5" t="str">
        <f t="shared" si="29"/>
        <v>2019-01-01</v>
      </c>
      <c r="F613" t="s">
        <v>278</v>
      </c>
      <c r="I613" t="s">
        <v>317</v>
      </c>
      <c r="L613" s="19" t="s">
        <v>545</v>
      </c>
      <c r="M613" s="87">
        <f>IF(ISBLANK('test set refactored'!S613),"",'test set refactored'!S613)</f>
        <v>228.8</v>
      </c>
      <c r="O613" s="19" t="s">
        <v>546</v>
      </c>
      <c r="P613" t="s">
        <v>497</v>
      </c>
      <c r="Q613" s="27">
        <f>M613</f>
        <v>228.8</v>
      </c>
      <c r="R613" t="str">
        <f>O613</f>
        <v>Minutes</v>
      </c>
      <c r="S613" t="s">
        <v>321</v>
      </c>
      <c r="T613" t="s">
        <v>547</v>
      </c>
      <c r="U613" s="7" t="s">
        <v>749</v>
      </c>
      <c r="V613" t="s">
        <v>320</v>
      </c>
      <c r="W613" t="s">
        <v>320</v>
      </c>
      <c r="X613" t="s">
        <v>275</v>
      </c>
    </row>
    <row r="614" spans="1:24" x14ac:dyDescent="0.15">
      <c r="A614" t="s">
        <v>316</v>
      </c>
      <c r="B614" t="s">
        <v>315</v>
      </c>
      <c r="C614" t="s">
        <v>304</v>
      </c>
      <c r="D614" t="s">
        <v>82</v>
      </c>
      <c r="E614" s="5" t="str">
        <f t="shared" si="29"/>
        <v>2019-01-01</v>
      </c>
      <c r="F614" t="s">
        <v>278</v>
      </c>
      <c r="I614" t="s">
        <v>317</v>
      </c>
      <c r="L614" s="19" t="s">
        <v>548</v>
      </c>
      <c r="M614" s="87">
        <f>IF(ISBLANK('test set refactored'!S614),"",'test set refactored'!S614)</f>
        <v>1.4059999999999999</v>
      </c>
      <c r="O614" s="19" t="s">
        <v>546</v>
      </c>
      <c r="P614" t="s">
        <v>503</v>
      </c>
      <c r="Q614" s="27">
        <f>M614</f>
        <v>1.4059999999999999</v>
      </c>
      <c r="R614" t="str">
        <f>O614</f>
        <v>Minutes</v>
      </c>
      <c r="S614" t="s">
        <v>321</v>
      </c>
      <c r="T614" t="s">
        <v>549</v>
      </c>
      <c r="U614" s="7" t="s">
        <v>749</v>
      </c>
      <c r="V614" t="s">
        <v>320</v>
      </c>
      <c r="W614" t="s">
        <v>320</v>
      </c>
      <c r="X614" t="s">
        <v>275</v>
      </c>
    </row>
    <row r="615" spans="1:24" x14ac:dyDescent="0.15">
      <c r="A615" t="s">
        <v>316</v>
      </c>
      <c r="B615" t="s">
        <v>315</v>
      </c>
      <c r="C615" t="s">
        <v>304</v>
      </c>
      <c r="D615" t="s">
        <v>82</v>
      </c>
      <c r="E615" s="5" t="str">
        <f t="shared" si="29"/>
        <v>2019-01-01</v>
      </c>
      <c r="F615" t="s">
        <v>278</v>
      </c>
      <c r="I615" t="s">
        <v>317</v>
      </c>
      <c r="L615" s="19" t="s">
        <v>550</v>
      </c>
      <c r="M615" s="87">
        <f>IF(ISBLANK('test set refactored'!S615),"",'test set refactored'!S615)</f>
        <v>162.80000000000001</v>
      </c>
      <c r="O615" s="19" t="s">
        <v>546</v>
      </c>
      <c r="P615" t="s">
        <v>507</v>
      </c>
      <c r="Q615" s="27">
        <f>M615</f>
        <v>162.80000000000001</v>
      </c>
      <c r="R615" t="str">
        <f>O615</f>
        <v>Minutes</v>
      </c>
      <c r="S615" t="s">
        <v>321</v>
      </c>
      <c r="T615" t="s">
        <v>551</v>
      </c>
      <c r="U615" s="7" t="s">
        <v>749</v>
      </c>
      <c r="V615" t="s">
        <v>320</v>
      </c>
      <c r="W615" t="s">
        <v>320</v>
      </c>
      <c r="X615" t="s">
        <v>275</v>
      </c>
    </row>
    <row r="616" spans="1:24" x14ac:dyDescent="0.15">
      <c r="A616" t="s">
        <v>316</v>
      </c>
      <c r="B616" t="s">
        <v>315</v>
      </c>
      <c r="C616" t="s">
        <v>304</v>
      </c>
      <c r="D616" t="s">
        <v>82</v>
      </c>
      <c r="E616" s="5" t="str">
        <f t="shared" si="29"/>
        <v>2019-01-01</v>
      </c>
      <c r="F616" t="s">
        <v>278</v>
      </c>
      <c r="I616" t="s">
        <v>317</v>
      </c>
      <c r="L616" s="19" t="s">
        <v>715</v>
      </c>
      <c r="M616" s="87" t="str">
        <f>IF(ISBLANK('test set refactored'!S616),"",'test set refactored'!S616)</f>
        <v/>
      </c>
      <c r="O616" s="19" t="s">
        <v>553</v>
      </c>
      <c r="P616" t="s">
        <v>552</v>
      </c>
      <c r="Q616" s="63"/>
      <c r="R616" s="19"/>
      <c r="S616" t="s">
        <v>321</v>
      </c>
      <c r="T616" t="s">
        <v>554</v>
      </c>
      <c r="U616" s="7" t="s">
        <v>749</v>
      </c>
      <c r="V616" t="s">
        <v>320</v>
      </c>
      <c r="W616" t="s">
        <v>320</v>
      </c>
      <c r="X616" t="s">
        <v>275</v>
      </c>
    </row>
    <row r="617" spans="1:24" x14ac:dyDescent="0.15">
      <c r="A617" t="s">
        <v>316</v>
      </c>
      <c r="B617" t="s">
        <v>315</v>
      </c>
      <c r="C617" t="s">
        <v>304</v>
      </c>
      <c r="D617" t="s">
        <v>82</v>
      </c>
      <c r="E617" s="5" t="str">
        <f t="shared" si="29"/>
        <v>2019-01-01</v>
      </c>
      <c r="F617" t="s">
        <v>278</v>
      </c>
      <c r="L617" t="s">
        <v>706</v>
      </c>
      <c r="M617" s="93">
        <f>IF(ISBLANK('test set refactored'!S617),"",'test set refactored'!S617)</f>
        <v>4.0000000000000002E-4</v>
      </c>
      <c r="O617" t="s">
        <v>537</v>
      </c>
      <c r="P617" t="s">
        <v>493</v>
      </c>
      <c r="Q617" s="27">
        <f>M617</f>
        <v>4.0000000000000002E-4</v>
      </c>
      <c r="R617" t="s">
        <v>448</v>
      </c>
      <c r="S617" t="s">
        <v>321</v>
      </c>
      <c r="T617" t="s">
        <v>494</v>
      </c>
      <c r="U617" s="7" t="s">
        <v>537</v>
      </c>
      <c r="V617" t="s">
        <v>320</v>
      </c>
      <c r="W617" t="s">
        <v>320</v>
      </c>
      <c r="X617" t="s">
        <v>275</v>
      </c>
    </row>
    <row r="618" spans="1:24" x14ac:dyDescent="0.15">
      <c r="A618" t="s">
        <v>316</v>
      </c>
      <c r="B618" t="s">
        <v>315</v>
      </c>
      <c r="C618" t="s">
        <v>304</v>
      </c>
      <c r="D618" t="s">
        <v>82</v>
      </c>
      <c r="E618" s="5" t="str">
        <f t="shared" si="29"/>
        <v>2019-01-01</v>
      </c>
      <c r="F618" t="s">
        <v>278</v>
      </c>
      <c r="L618" t="s">
        <v>707</v>
      </c>
      <c r="M618" s="93">
        <f>IF(ISBLANK('test set refactored'!S618),"",'test set refactored'!S618)</f>
        <v>2.8999999999999998E-3</v>
      </c>
      <c r="O618" t="s">
        <v>537</v>
      </c>
      <c r="P618" t="s">
        <v>495</v>
      </c>
      <c r="Q618" s="27">
        <f>M618</f>
        <v>2.8999999999999998E-3</v>
      </c>
      <c r="R618" t="s">
        <v>448</v>
      </c>
      <c r="S618" t="s">
        <v>321</v>
      </c>
      <c r="T618" t="s">
        <v>496</v>
      </c>
      <c r="U618" s="7" t="s">
        <v>537</v>
      </c>
      <c r="V618" t="s">
        <v>320</v>
      </c>
      <c r="W618" t="s">
        <v>320</v>
      </c>
      <c r="X618" t="s">
        <v>275</v>
      </c>
    </row>
    <row r="619" spans="1:24" x14ac:dyDescent="0.15">
      <c r="A619" t="s">
        <v>316</v>
      </c>
      <c r="B619" t="s">
        <v>315</v>
      </c>
      <c r="C619" t="s">
        <v>304</v>
      </c>
      <c r="D619" t="s">
        <v>82</v>
      </c>
      <c r="E619" s="5" t="str">
        <f t="shared" si="29"/>
        <v>2019-01-01</v>
      </c>
      <c r="F619" t="s">
        <v>278</v>
      </c>
      <c r="I619" t="s">
        <v>518</v>
      </c>
      <c r="J619">
        <v>8</v>
      </c>
      <c r="K619" t="s">
        <v>519</v>
      </c>
      <c r="L619" t="s">
        <v>708</v>
      </c>
      <c r="M619" s="93" t="str">
        <f>IF(ISBLANK('test set refactored'!S619),"",'test set refactored'!S619)</f>
        <v/>
      </c>
      <c r="O619" t="s">
        <v>746</v>
      </c>
      <c r="P619" t="s">
        <v>516</v>
      </c>
      <c r="S619" t="s">
        <v>321</v>
      </c>
      <c r="T619" t="s">
        <v>520</v>
      </c>
      <c r="U619" s="7" t="s">
        <v>746</v>
      </c>
      <c r="V619" t="s">
        <v>320</v>
      </c>
      <c r="W619" t="s">
        <v>320</v>
      </c>
      <c r="X619" t="s">
        <v>275</v>
      </c>
    </row>
    <row r="620" spans="1:24" x14ac:dyDescent="0.15">
      <c r="A620" t="s">
        <v>316</v>
      </c>
      <c r="B620" t="s">
        <v>315</v>
      </c>
      <c r="C620" t="s">
        <v>304</v>
      </c>
      <c r="D620" t="s">
        <v>82</v>
      </c>
      <c r="E620" s="5" t="str">
        <f t="shared" si="29"/>
        <v>2019-01-01</v>
      </c>
      <c r="F620" t="s">
        <v>278</v>
      </c>
      <c r="I620" t="s">
        <v>518</v>
      </c>
      <c r="J620">
        <v>8</v>
      </c>
      <c r="K620" t="s">
        <v>519</v>
      </c>
      <c r="L620" t="s">
        <v>709</v>
      </c>
      <c r="M620" s="86" t="str">
        <f>IF(ISBLANK('test set refactored'!S620),"",'test set refactored'!S620)</f>
        <v/>
      </c>
      <c r="O620" t="s">
        <v>746</v>
      </c>
      <c r="P620" t="s">
        <v>521</v>
      </c>
      <c r="S620" t="s">
        <v>321</v>
      </c>
      <c r="T620" t="s">
        <v>522</v>
      </c>
      <c r="U620" s="7" t="s">
        <v>746</v>
      </c>
      <c r="V620" t="s">
        <v>320</v>
      </c>
      <c r="W620" t="s">
        <v>320</v>
      </c>
      <c r="X620" t="s">
        <v>275</v>
      </c>
    </row>
    <row r="621" spans="1:24" x14ac:dyDescent="0.15">
      <c r="A621" t="s">
        <v>316</v>
      </c>
      <c r="B621" t="s">
        <v>315</v>
      </c>
      <c r="C621" t="s">
        <v>304</v>
      </c>
      <c r="D621" t="s">
        <v>82</v>
      </c>
      <c r="E621" s="5" t="str">
        <f t="shared" si="29"/>
        <v>2019-01-01</v>
      </c>
      <c r="F621" t="s">
        <v>278</v>
      </c>
      <c r="I621" t="s">
        <v>518</v>
      </c>
      <c r="J621">
        <v>8</v>
      </c>
      <c r="K621" t="s">
        <v>524</v>
      </c>
      <c r="L621" t="s">
        <v>710</v>
      </c>
      <c r="M621" s="86" t="str">
        <f>IF(ISBLANK('test set refactored'!S621),"",'test set refactored'!S621)</f>
        <v/>
      </c>
      <c r="O621" t="s">
        <v>747</v>
      </c>
      <c r="P621" t="s">
        <v>523</v>
      </c>
      <c r="S621" t="s">
        <v>321</v>
      </c>
      <c r="T621" t="s">
        <v>525</v>
      </c>
      <c r="U621" s="7" t="s">
        <v>747</v>
      </c>
      <c r="V621" t="s">
        <v>320</v>
      </c>
      <c r="W621" t="s">
        <v>320</v>
      </c>
      <c r="X621" t="s">
        <v>275</v>
      </c>
    </row>
    <row r="622" spans="1:24" x14ac:dyDescent="0.15">
      <c r="A622" t="s">
        <v>316</v>
      </c>
      <c r="B622" t="s">
        <v>315</v>
      </c>
      <c r="C622" t="s">
        <v>304</v>
      </c>
      <c r="D622" t="s">
        <v>82</v>
      </c>
      <c r="E622" s="5" t="str">
        <f t="shared" si="29"/>
        <v>2019-01-01</v>
      </c>
      <c r="F622" t="s">
        <v>278</v>
      </c>
      <c r="I622" t="s">
        <v>518</v>
      </c>
      <c r="J622">
        <v>8</v>
      </c>
      <c r="K622" t="s">
        <v>524</v>
      </c>
      <c r="L622" t="s">
        <v>711</v>
      </c>
      <c r="M622" s="86" t="str">
        <f>IF(ISBLANK('test set refactored'!S622),"",'test set refactored'!S622)</f>
        <v/>
      </c>
      <c r="O622" t="s">
        <v>747</v>
      </c>
      <c r="P622" t="s">
        <v>526</v>
      </c>
      <c r="S622" t="s">
        <v>321</v>
      </c>
      <c r="T622" t="s">
        <v>527</v>
      </c>
      <c r="U622" s="7" t="s">
        <v>747</v>
      </c>
      <c r="V622" t="s">
        <v>320</v>
      </c>
      <c r="W622" t="s">
        <v>320</v>
      </c>
      <c r="X622" t="s">
        <v>275</v>
      </c>
    </row>
    <row r="623" spans="1:24" x14ac:dyDescent="0.15">
      <c r="A623" t="s">
        <v>316</v>
      </c>
      <c r="B623" t="s">
        <v>315</v>
      </c>
      <c r="C623" t="s">
        <v>304</v>
      </c>
      <c r="D623" t="s">
        <v>82</v>
      </c>
      <c r="E623" s="5" t="str">
        <f t="shared" si="29"/>
        <v>2019-01-01</v>
      </c>
      <c r="F623" t="s">
        <v>278</v>
      </c>
      <c r="I623" t="s">
        <v>518</v>
      </c>
      <c r="J623">
        <v>6</v>
      </c>
      <c r="L623" t="s">
        <v>698</v>
      </c>
      <c r="M623" s="86" t="str">
        <f>IF(ISBLANK('test set refactored'!S623),"",'test set refactored'!S623)</f>
        <v/>
      </c>
      <c r="O623" t="s">
        <v>744</v>
      </c>
      <c r="P623" t="s">
        <v>475</v>
      </c>
      <c r="S623" t="s">
        <v>321</v>
      </c>
      <c r="T623" t="s">
        <v>477</v>
      </c>
      <c r="U623" s="7" t="s">
        <v>744</v>
      </c>
      <c r="V623" t="s">
        <v>320</v>
      </c>
      <c r="W623" t="s">
        <v>320</v>
      </c>
      <c r="X623" t="s">
        <v>275</v>
      </c>
    </row>
    <row r="624" spans="1:24" x14ac:dyDescent="0.15">
      <c r="A624" t="s">
        <v>316</v>
      </c>
      <c r="B624" t="s">
        <v>315</v>
      </c>
      <c r="C624" t="s">
        <v>304</v>
      </c>
      <c r="D624" t="s">
        <v>82</v>
      </c>
      <c r="E624" s="5" t="str">
        <f t="shared" si="29"/>
        <v>2019-01-01</v>
      </c>
      <c r="F624" t="s">
        <v>278</v>
      </c>
      <c r="I624" t="s">
        <v>518</v>
      </c>
      <c r="J624">
        <v>6</v>
      </c>
      <c r="L624" t="s">
        <v>699</v>
      </c>
      <c r="M624" s="86" t="str">
        <f>IF(ISBLANK('test set refactored'!S624),"",'test set refactored'!S624)</f>
        <v/>
      </c>
      <c r="O624" t="s">
        <v>744</v>
      </c>
      <c r="P624" t="s">
        <v>478</v>
      </c>
      <c r="S624" t="s">
        <v>321</v>
      </c>
      <c r="T624" t="s">
        <v>479</v>
      </c>
      <c r="U624" s="7" t="s">
        <v>744</v>
      </c>
      <c r="V624" t="s">
        <v>320</v>
      </c>
      <c r="W624" t="s">
        <v>320</v>
      </c>
      <c r="X624" t="s">
        <v>275</v>
      </c>
    </row>
    <row r="625" spans="1:24" x14ac:dyDescent="0.15">
      <c r="A625" t="s">
        <v>316</v>
      </c>
      <c r="B625" t="s">
        <v>315</v>
      </c>
      <c r="C625" t="s">
        <v>304</v>
      </c>
      <c r="D625" t="s">
        <v>82</v>
      </c>
      <c r="E625" s="5" t="str">
        <f t="shared" si="29"/>
        <v>2019-01-01</v>
      </c>
      <c r="F625" t="s">
        <v>278</v>
      </c>
      <c r="I625" t="s">
        <v>518</v>
      </c>
      <c r="J625">
        <v>6</v>
      </c>
      <c r="L625" t="s">
        <v>700</v>
      </c>
      <c r="M625" s="86" t="str">
        <f>IF(ISBLANK('test set refactored'!S625),"",'test set refactored'!S625)</f>
        <v/>
      </c>
      <c r="O625" t="s">
        <v>744</v>
      </c>
      <c r="P625" t="s">
        <v>480</v>
      </c>
      <c r="S625" t="s">
        <v>321</v>
      </c>
      <c r="T625" t="s">
        <v>481</v>
      </c>
      <c r="U625" s="7" t="s">
        <v>744</v>
      </c>
      <c r="V625" t="s">
        <v>320</v>
      </c>
      <c r="W625" t="s">
        <v>320</v>
      </c>
      <c r="X625" t="s">
        <v>275</v>
      </c>
    </row>
    <row r="626" spans="1:24" x14ac:dyDescent="0.15">
      <c r="A626" t="s">
        <v>316</v>
      </c>
      <c r="B626" t="s">
        <v>315</v>
      </c>
      <c r="C626" t="s">
        <v>304</v>
      </c>
      <c r="D626" t="s">
        <v>82</v>
      </c>
      <c r="E626" s="5" t="str">
        <f t="shared" si="29"/>
        <v>2019-01-01</v>
      </c>
      <c r="F626" t="s">
        <v>278</v>
      </c>
      <c r="I626" t="s">
        <v>518</v>
      </c>
      <c r="J626">
        <v>6</v>
      </c>
      <c r="L626" t="s">
        <v>701</v>
      </c>
      <c r="M626" s="86" t="str">
        <f>IF(ISBLANK('test set refactored'!S626),"",'test set refactored'!S626)</f>
        <v/>
      </c>
      <c r="O626" t="s">
        <v>745</v>
      </c>
      <c r="P626" t="s">
        <v>482</v>
      </c>
      <c r="S626" t="s">
        <v>321</v>
      </c>
      <c r="T626" t="s">
        <v>484</v>
      </c>
      <c r="U626" s="7" t="s">
        <v>745</v>
      </c>
      <c r="V626" t="s">
        <v>320</v>
      </c>
      <c r="W626" t="s">
        <v>320</v>
      </c>
      <c r="X626" t="s">
        <v>275</v>
      </c>
    </row>
    <row r="627" spans="1:24" x14ac:dyDescent="0.15">
      <c r="A627" t="s">
        <v>316</v>
      </c>
      <c r="B627" t="s">
        <v>315</v>
      </c>
      <c r="C627" t="s">
        <v>304</v>
      </c>
      <c r="D627" t="s">
        <v>82</v>
      </c>
      <c r="E627" s="5" t="str">
        <f t="shared" si="29"/>
        <v>2019-01-01</v>
      </c>
      <c r="F627" t="s">
        <v>278</v>
      </c>
      <c r="I627" t="s">
        <v>518</v>
      </c>
      <c r="J627">
        <v>6</v>
      </c>
      <c r="L627" t="s">
        <v>702</v>
      </c>
      <c r="M627" s="86" t="str">
        <f>IF(ISBLANK('test set refactored'!S627),"",'test set refactored'!S627)</f>
        <v/>
      </c>
      <c r="O627" t="s">
        <v>745</v>
      </c>
      <c r="P627" t="s">
        <v>485</v>
      </c>
      <c r="S627" t="s">
        <v>321</v>
      </c>
      <c r="T627" t="s">
        <v>487</v>
      </c>
      <c r="U627" s="7" t="s">
        <v>745</v>
      </c>
      <c r="V627" t="s">
        <v>320</v>
      </c>
      <c r="W627" t="s">
        <v>320</v>
      </c>
      <c r="X627" t="s">
        <v>275</v>
      </c>
    </row>
    <row r="628" spans="1:24" x14ac:dyDescent="0.15">
      <c r="A628" t="s">
        <v>316</v>
      </c>
      <c r="B628" t="s">
        <v>315</v>
      </c>
      <c r="C628" t="s">
        <v>304</v>
      </c>
      <c r="D628" t="s">
        <v>82</v>
      </c>
      <c r="E628" s="5" t="str">
        <f t="shared" si="29"/>
        <v>2019-01-01</v>
      </c>
      <c r="F628" t="s">
        <v>278</v>
      </c>
      <c r="I628" t="s">
        <v>518</v>
      </c>
      <c r="J628">
        <v>6</v>
      </c>
      <c r="L628" t="s">
        <v>703</v>
      </c>
      <c r="M628" s="86">
        <f>IF(ISBLANK('test set refactored'!S628),"",'test set refactored'!S628)</f>
        <v>487943</v>
      </c>
      <c r="O628" t="s">
        <v>743</v>
      </c>
      <c r="P628" t="s">
        <v>488</v>
      </c>
      <c r="Q628" s="27">
        <f>M628</f>
        <v>487943</v>
      </c>
      <c r="R628" t="s">
        <v>445</v>
      </c>
      <c r="S628" t="s">
        <v>321</v>
      </c>
      <c r="T628" t="s">
        <v>490</v>
      </c>
      <c r="U628" s="7" t="s">
        <v>743</v>
      </c>
      <c r="V628" t="s">
        <v>320</v>
      </c>
      <c r="W628" t="s">
        <v>320</v>
      </c>
      <c r="X628" t="s">
        <v>275</v>
      </c>
    </row>
    <row r="629" spans="1:24" x14ac:dyDescent="0.15">
      <c r="A629" t="s">
        <v>316</v>
      </c>
      <c r="B629" t="s">
        <v>315</v>
      </c>
      <c r="C629" t="s">
        <v>304</v>
      </c>
      <c r="D629" t="s">
        <v>82</v>
      </c>
      <c r="E629" s="5" t="str">
        <f t="shared" si="29"/>
        <v>2019-01-01</v>
      </c>
      <c r="F629" t="s">
        <v>278</v>
      </c>
      <c r="I629" t="s">
        <v>518</v>
      </c>
      <c r="J629">
        <v>6</v>
      </c>
      <c r="K629" t="s">
        <v>529</v>
      </c>
      <c r="L629" t="s">
        <v>704</v>
      </c>
      <c r="M629" s="93">
        <f>IF(ISBLANK('test set refactored'!S629),"",'test set refactored'!S629)</f>
        <v>0.78279430179344722</v>
      </c>
      <c r="O629" t="s">
        <v>743</v>
      </c>
      <c r="P629" t="s">
        <v>491</v>
      </c>
      <c r="Q629" s="27">
        <f>M629</f>
        <v>0.78279430179344722</v>
      </c>
      <c r="R629" t="s">
        <v>448</v>
      </c>
      <c r="S629" t="s">
        <v>321</v>
      </c>
      <c r="T629" t="s">
        <v>492</v>
      </c>
      <c r="U629" s="7" t="s">
        <v>743</v>
      </c>
      <c r="V629" t="s">
        <v>320</v>
      </c>
      <c r="W629" t="s">
        <v>320</v>
      </c>
      <c r="X629" t="s">
        <v>275</v>
      </c>
    </row>
    <row r="630" spans="1:24" x14ac:dyDescent="0.15">
      <c r="A630" t="s">
        <v>316</v>
      </c>
      <c r="B630" t="s">
        <v>315</v>
      </c>
      <c r="C630" t="s">
        <v>304</v>
      </c>
      <c r="D630" t="s">
        <v>82</v>
      </c>
      <c r="E630" s="5" t="str">
        <f t="shared" si="29"/>
        <v>2019-01-01</v>
      </c>
      <c r="F630" t="s">
        <v>278</v>
      </c>
      <c r="I630" t="s">
        <v>518</v>
      </c>
      <c r="J630">
        <v>6</v>
      </c>
      <c r="K630" s="47" t="s">
        <v>531</v>
      </c>
      <c r="L630" t="s">
        <v>712</v>
      </c>
      <c r="M630" s="86" t="str">
        <f>IF(ISBLANK('test set refactored'!S630),"",'test set refactored'!S630)</f>
        <v/>
      </c>
      <c r="O630" t="s">
        <v>742</v>
      </c>
      <c r="P630" t="s">
        <v>530</v>
      </c>
      <c r="S630" t="s">
        <v>321</v>
      </c>
      <c r="T630" t="s">
        <v>532</v>
      </c>
      <c r="U630" s="7" t="s">
        <v>742</v>
      </c>
      <c r="V630" t="s">
        <v>320</v>
      </c>
      <c r="W630" t="s">
        <v>320</v>
      </c>
      <c r="X630" t="s">
        <v>275</v>
      </c>
    </row>
    <row r="631" spans="1:24" x14ac:dyDescent="0.15">
      <c r="A631" t="s">
        <v>316</v>
      </c>
      <c r="B631" t="s">
        <v>315</v>
      </c>
      <c r="C631" t="s">
        <v>304</v>
      </c>
      <c r="D631" t="s">
        <v>82</v>
      </c>
      <c r="E631" s="5" t="str">
        <f t="shared" si="29"/>
        <v>2019-01-01</v>
      </c>
      <c r="F631" t="s">
        <v>278</v>
      </c>
      <c r="I631" t="s">
        <v>317</v>
      </c>
      <c r="L631" s="19" t="s">
        <v>802</v>
      </c>
      <c r="M631" s="86">
        <f>IF(ISBLANK('test set refactored'!S631),"",'test set refactored'!S631)</f>
        <v>64776307</v>
      </c>
      <c r="O631" t="s">
        <v>341</v>
      </c>
      <c r="P631" t="s">
        <v>29</v>
      </c>
      <c r="Q631" s="71">
        <f>M631</f>
        <v>64776307</v>
      </c>
      <c r="R631" s="34" t="s">
        <v>39</v>
      </c>
      <c r="S631" t="s">
        <v>321</v>
      </c>
      <c r="T631" s="5" t="s">
        <v>309</v>
      </c>
      <c r="U631" s="7" t="s">
        <v>786</v>
      </c>
      <c r="V631" t="s">
        <v>322</v>
      </c>
      <c r="W631" t="s">
        <v>323</v>
      </c>
      <c r="X631" t="s">
        <v>275</v>
      </c>
    </row>
    <row r="632" spans="1:24" x14ac:dyDescent="0.15">
      <c r="A632" t="s">
        <v>316</v>
      </c>
      <c r="B632" t="s">
        <v>315</v>
      </c>
      <c r="C632" t="s">
        <v>304</v>
      </c>
      <c r="D632" t="s">
        <v>82</v>
      </c>
      <c r="E632" s="5" t="str">
        <f t="shared" si="29"/>
        <v>2019-01-01</v>
      </c>
      <c r="F632" t="s">
        <v>278</v>
      </c>
      <c r="I632" t="s">
        <v>317</v>
      </c>
      <c r="L632" s="19" t="s">
        <v>793</v>
      </c>
      <c r="M632" s="86">
        <f>IF(ISBLANK('test set refactored'!S632),"",'test set refactored'!S632)</f>
        <v>5.0957857326478151E-3</v>
      </c>
      <c r="O632" t="s">
        <v>820</v>
      </c>
      <c r="P632" t="s">
        <v>403</v>
      </c>
      <c r="Q632" s="27">
        <f>M632</f>
        <v>5.0957857326478151E-3</v>
      </c>
      <c r="R632" t="str">
        <f>O632</f>
        <v>mtCO2e/USD</v>
      </c>
      <c r="S632" t="s">
        <v>321</v>
      </c>
      <c r="T632" t="s">
        <v>342</v>
      </c>
      <c r="U632" s="7" t="s">
        <v>789</v>
      </c>
      <c r="V632" t="s">
        <v>561</v>
      </c>
      <c r="W632" t="s">
        <v>562</v>
      </c>
      <c r="X632" t="s">
        <v>275</v>
      </c>
    </row>
    <row r="633" spans="1:24" x14ac:dyDescent="0.15">
      <c r="A633" t="s">
        <v>316</v>
      </c>
      <c r="B633" t="s">
        <v>315</v>
      </c>
      <c r="C633" t="s">
        <v>304</v>
      </c>
      <c r="D633" t="s">
        <v>82</v>
      </c>
      <c r="E633" s="5" t="str">
        <f t="shared" si="29"/>
        <v>2019-01-01</v>
      </c>
      <c r="F633" t="s">
        <v>278</v>
      </c>
      <c r="I633" t="s">
        <v>317</v>
      </c>
      <c r="L633" s="19" t="s">
        <v>794</v>
      </c>
      <c r="M633" s="86">
        <f>IF(ISBLANK('test set refactored'!S633),"",'test set refactored'!S633)</f>
        <v>0.85699999999999998</v>
      </c>
      <c r="O633" t="s">
        <v>512</v>
      </c>
      <c r="P633" t="s">
        <v>511</v>
      </c>
      <c r="Q633" s="27">
        <f>M633</f>
        <v>0.85699999999999998</v>
      </c>
      <c r="R633" t="str">
        <f>O633</f>
        <v>mtCO2e/MWh generated</v>
      </c>
      <c r="S633" t="s">
        <v>321</v>
      </c>
      <c r="T633" t="s">
        <v>342</v>
      </c>
      <c r="U633" s="7" t="s">
        <v>789</v>
      </c>
      <c r="V633" t="s">
        <v>561</v>
      </c>
      <c r="W633" t="s">
        <v>564</v>
      </c>
      <c r="X633" t="s">
        <v>275</v>
      </c>
    </row>
    <row r="634" spans="1:24" x14ac:dyDescent="0.15">
      <c r="A634" t="s">
        <v>316</v>
      </c>
      <c r="B634" t="s">
        <v>315</v>
      </c>
      <c r="C634" t="s">
        <v>304</v>
      </c>
      <c r="D634" t="s">
        <v>82</v>
      </c>
      <c r="E634" s="5" t="str">
        <f t="shared" si="29"/>
        <v>2019-01-01</v>
      </c>
      <c r="F634" t="s">
        <v>278</v>
      </c>
      <c r="I634" s="47" t="s">
        <v>535</v>
      </c>
      <c r="L634" s="32" t="s">
        <v>752</v>
      </c>
      <c r="M634" s="86" t="str">
        <f>IF(ISBLANK('test set refactored'!S634),"",'test set refactored'!S634)</f>
        <v/>
      </c>
      <c r="O634" t="s">
        <v>742</v>
      </c>
      <c r="P634" t="s">
        <v>442</v>
      </c>
      <c r="S634" t="s">
        <v>321</v>
      </c>
      <c r="T634" t="s">
        <v>443</v>
      </c>
      <c r="U634" s="7" t="s">
        <v>742</v>
      </c>
      <c r="V634" t="s">
        <v>320</v>
      </c>
      <c r="W634" t="s">
        <v>320</v>
      </c>
      <c r="X634" t="s">
        <v>275</v>
      </c>
    </row>
    <row r="635" spans="1:24" x14ac:dyDescent="0.15">
      <c r="A635" t="s">
        <v>316</v>
      </c>
      <c r="B635" t="s">
        <v>315</v>
      </c>
      <c r="C635" t="s">
        <v>304</v>
      </c>
      <c r="D635" t="s">
        <v>82</v>
      </c>
      <c r="E635" s="5" t="str">
        <f t="shared" si="29"/>
        <v>2019-01-01</v>
      </c>
      <c r="F635" t="s">
        <v>278</v>
      </c>
      <c r="I635" t="s">
        <v>317</v>
      </c>
      <c r="L635" s="19" t="s">
        <v>343</v>
      </c>
      <c r="M635" s="86">
        <f>IF(ISBLANK('test set refactored'!S635),"",'test set refactored'!S635)</f>
        <v>35747</v>
      </c>
      <c r="O635" t="s">
        <v>789</v>
      </c>
      <c r="P635" t="s">
        <v>152</v>
      </c>
      <c r="Q635" s="74">
        <f>M635</f>
        <v>35747</v>
      </c>
      <c r="R635" s="7" t="s">
        <v>784</v>
      </c>
      <c r="S635" t="s">
        <v>321</v>
      </c>
      <c r="T635" t="s">
        <v>342</v>
      </c>
      <c r="U635" s="7" t="s">
        <v>789</v>
      </c>
      <c r="V635" t="s">
        <v>320</v>
      </c>
      <c r="W635" t="s">
        <v>320</v>
      </c>
      <c r="X635" t="s">
        <v>275</v>
      </c>
    </row>
    <row r="636" spans="1:24" x14ac:dyDescent="0.15">
      <c r="A636" t="s">
        <v>316</v>
      </c>
      <c r="B636" t="s">
        <v>315</v>
      </c>
      <c r="C636" t="s">
        <v>304</v>
      </c>
      <c r="D636" t="s">
        <v>82</v>
      </c>
      <c r="E636" s="5" t="str">
        <f t="shared" si="29"/>
        <v>2019-01-01</v>
      </c>
      <c r="F636" t="s">
        <v>278</v>
      </c>
      <c r="L636" t="s">
        <v>737</v>
      </c>
      <c r="M636" s="86" t="str">
        <f>IF(ISBLANK('test set refactored'!S636),"",'test set refactored'!S636)</f>
        <v/>
      </c>
      <c r="O636" t="s">
        <v>789</v>
      </c>
      <c r="P636" t="s">
        <v>774</v>
      </c>
      <c r="S636" t="s">
        <v>321</v>
      </c>
      <c r="T636" t="s">
        <v>353</v>
      </c>
      <c r="U636" s="7" t="s">
        <v>789</v>
      </c>
      <c r="V636" t="s">
        <v>320</v>
      </c>
      <c r="W636" t="s">
        <v>320</v>
      </c>
      <c r="X636" t="s">
        <v>275</v>
      </c>
    </row>
    <row r="637" spans="1:24" x14ac:dyDescent="0.15">
      <c r="A637" t="s">
        <v>316</v>
      </c>
      <c r="B637" t="s">
        <v>315</v>
      </c>
      <c r="C637" t="s">
        <v>304</v>
      </c>
      <c r="D637" t="s">
        <v>82</v>
      </c>
      <c r="E637" s="5" t="str">
        <f t="shared" si="29"/>
        <v>2019-01-01</v>
      </c>
      <c r="F637" t="s">
        <v>278</v>
      </c>
      <c r="I637" t="s">
        <v>317</v>
      </c>
      <c r="L637" s="19" t="s">
        <v>362</v>
      </c>
      <c r="M637" s="86">
        <f>IF(ISBLANK('test set refactored'!S637),"",'test set refactored'!S637)</f>
        <v>47385</v>
      </c>
      <c r="O637" t="s">
        <v>789</v>
      </c>
      <c r="P637" t="s">
        <v>145</v>
      </c>
      <c r="Q637" s="74">
        <f>M637</f>
        <v>47385</v>
      </c>
      <c r="R637" s="7" t="s">
        <v>784</v>
      </c>
      <c r="S637" t="s">
        <v>321</v>
      </c>
      <c r="T637" t="s">
        <v>361</v>
      </c>
      <c r="U637" s="7" t="s">
        <v>789</v>
      </c>
      <c r="V637" t="s">
        <v>320</v>
      </c>
      <c r="W637" t="s">
        <v>320</v>
      </c>
      <c r="X637" t="s">
        <v>275</v>
      </c>
    </row>
    <row r="638" spans="1:24" x14ac:dyDescent="0.15">
      <c r="A638" t="s">
        <v>316</v>
      </c>
      <c r="B638" t="s">
        <v>315</v>
      </c>
      <c r="C638" t="s">
        <v>304</v>
      </c>
      <c r="D638" t="s">
        <v>82</v>
      </c>
      <c r="E638" s="5" t="str">
        <f t="shared" si="29"/>
        <v>2019-01-01</v>
      </c>
      <c r="F638" t="s">
        <v>278</v>
      </c>
      <c r="L638" t="s">
        <v>693</v>
      </c>
      <c r="M638" s="93" t="str">
        <f>IF(ISBLANK('test set refactored'!S638),"",'test set refactored'!S638)</f>
        <v/>
      </c>
      <c r="O638" t="s">
        <v>789</v>
      </c>
      <c r="P638" t="s">
        <v>146</v>
      </c>
      <c r="S638" t="s">
        <v>321</v>
      </c>
      <c r="T638" t="s">
        <v>467</v>
      </c>
      <c r="U638" s="7" t="s">
        <v>789</v>
      </c>
      <c r="V638" t="s">
        <v>320</v>
      </c>
      <c r="W638" t="s">
        <v>320</v>
      </c>
      <c r="X638" t="s">
        <v>275</v>
      </c>
    </row>
    <row r="639" spans="1:24" x14ac:dyDescent="0.15">
      <c r="A639" t="s">
        <v>316</v>
      </c>
      <c r="B639" t="s">
        <v>315</v>
      </c>
      <c r="C639" t="s">
        <v>304</v>
      </c>
      <c r="D639" t="s">
        <v>82</v>
      </c>
      <c r="E639" s="5" t="str">
        <f t="shared" si="29"/>
        <v>2019-01-01</v>
      </c>
      <c r="F639" t="s">
        <v>278</v>
      </c>
      <c r="L639" t="s">
        <v>694</v>
      </c>
      <c r="M639" s="93" t="str">
        <f>IF(ISBLANK('test set refactored'!S639),"",'test set refactored'!S639)</f>
        <v/>
      </c>
      <c r="O639" t="s">
        <v>789</v>
      </c>
      <c r="P639" t="s">
        <v>468</v>
      </c>
      <c r="S639" t="s">
        <v>321</v>
      </c>
      <c r="T639" t="s">
        <v>470</v>
      </c>
      <c r="U639" s="7" t="s">
        <v>789</v>
      </c>
      <c r="V639" t="s">
        <v>320</v>
      </c>
      <c r="W639" t="s">
        <v>320</v>
      </c>
      <c r="X639" t="s">
        <v>275</v>
      </c>
    </row>
    <row r="640" spans="1:24" x14ac:dyDescent="0.15">
      <c r="A640" t="s">
        <v>316</v>
      </c>
      <c r="B640" t="s">
        <v>315</v>
      </c>
      <c r="C640" t="s">
        <v>304</v>
      </c>
      <c r="D640" t="s">
        <v>82</v>
      </c>
      <c r="E640" s="5" t="str">
        <f t="shared" si="29"/>
        <v>2019-01-01</v>
      </c>
      <c r="F640" t="s">
        <v>278</v>
      </c>
      <c r="L640" t="s">
        <v>690</v>
      </c>
      <c r="M640" s="93" t="str">
        <f>IF(ISBLANK('test set refactored'!S640),"",'test set refactored'!S640)</f>
        <v/>
      </c>
      <c r="O640" t="s">
        <v>789</v>
      </c>
      <c r="P640" t="s">
        <v>457</v>
      </c>
      <c r="S640" t="s">
        <v>321</v>
      </c>
      <c r="T640" t="s">
        <v>459</v>
      </c>
      <c r="U640" s="7" t="s">
        <v>789</v>
      </c>
      <c r="V640" t="s">
        <v>320</v>
      </c>
      <c r="W640" t="s">
        <v>320</v>
      </c>
      <c r="X640" t="s">
        <v>275</v>
      </c>
    </row>
    <row r="641" spans="1:24" x14ac:dyDescent="0.15">
      <c r="A641" t="s">
        <v>316</v>
      </c>
      <c r="B641" t="s">
        <v>315</v>
      </c>
      <c r="C641" t="s">
        <v>304</v>
      </c>
      <c r="D641" t="s">
        <v>82</v>
      </c>
      <c r="E641" s="5" t="str">
        <f t="shared" si="29"/>
        <v>2019-01-01</v>
      </c>
      <c r="F641" t="s">
        <v>278</v>
      </c>
      <c r="L641" t="s">
        <v>692</v>
      </c>
      <c r="M641" s="93" t="str">
        <f>IF(ISBLANK('test set refactored'!S641),"",'test set refactored'!S641)</f>
        <v/>
      </c>
      <c r="O641" t="s">
        <v>789</v>
      </c>
      <c r="P641" t="s">
        <v>463</v>
      </c>
      <c r="S641" t="s">
        <v>321</v>
      </c>
      <c r="T641" t="s">
        <v>465</v>
      </c>
      <c r="U641" s="7" t="s">
        <v>789</v>
      </c>
      <c r="V641" t="s">
        <v>320</v>
      </c>
      <c r="W641" t="s">
        <v>320</v>
      </c>
      <c r="X641" t="s">
        <v>275</v>
      </c>
    </row>
    <row r="642" spans="1:24" x14ac:dyDescent="0.15">
      <c r="A642" t="s">
        <v>316</v>
      </c>
      <c r="B642" t="s">
        <v>315</v>
      </c>
      <c r="C642" t="s">
        <v>304</v>
      </c>
      <c r="D642" t="s">
        <v>82</v>
      </c>
      <c r="E642" s="5" t="str">
        <f t="shared" ref="E642:E705" si="32">_xlfn.CONCAT(SUBSTITUTE(F642,"FY","20"),"-01-01")</f>
        <v>2019-01-01</v>
      </c>
      <c r="F642" t="s">
        <v>278</v>
      </c>
      <c r="L642" t="s">
        <v>691</v>
      </c>
      <c r="M642" s="93" t="str">
        <f>IF(ISBLANK('test set refactored'!S642),"",'test set refactored'!S642)</f>
        <v/>
      </c>
      <c r="O642" t="s">
        <v>789</v>
      </c>
      <c r="P642" t="s">
        <v>460</v>
      </c>
      <c r="S642" t="s">
        <v>321</v>
      </c>
      <c r="T642" t="s">
        <v>462</v>
      </c>
      <c r="U642" s="7" t="s">
        <v>789</v>
      </c>
      <c r="V642" t="s">
        <v>320</v>
      </c>
      <c r="W642" t="s">
        <v>320</v>
      </c>
      <c r="X642" t="s">
        <v>275</v>
      </c>
    </row>
    <row r="643" spans="1:24" x14ac:dyDescent="0.15">
      <c r="A643" t="s">
        <v>316</v>
      </c>
      <c r="B643" t="s">
        <v>315</v>
      </c>
      <c r="C643" t="s">
        <v>304</v>
      </c>
      <c r="D643" t="s">
        <v>82</v>
      </c>
      <c r="E643" s="5" t="str">
        <f t="shared" si="32"/>
        <v>2019-01-01</v>
      </c>
      <c r="F643" t="s">
        <v>278</v>
      </c>
      <c r="I643" t="s">
        <v>515</v>
      </c>
      <c r="J643">
        <v>4</v>
      </c>
      <c r="L643" t="s">
        <v>755</v>
      </c>
      <c r="M643" s="86" t="str">
        <f>IF(ISBLANK('test set refactored'!S643),"",'test set refactored'!S643)</f>
        <v/>
      </c>
      <c r="O643" s="19" t="s">
        <v>514</v>
      </c>
      <c r="P643" t="s">
        <v>450</v>
      </c>
      <c r="Q643" s="63"/>
      <c r="R643" s="19"/>
      <c r="S643" t="s">
        <v>321</v>
      </c>
      <c r="T643" t="s">
        <v>452</v>
      </c>
      <c r="U643" s="7" t="s">
        <v>789</v>
      </c>
      <c r="V643" t="s">
        <v>320</v>
      </c>
      <c r="W643" t="s">
        <v>320</v>
      </c>
      <c r="X643" t="s">
        <v>275</v>
      </c>
    </row>
    <row r="644" spans="1:24" x14ac:dyDescent="0.15">
      <c r="A644" t="s">
        <v>316</v>
      </c>
      <c r="B644" t="s">
        <v>315</v>
      </c>
      <c r="C644" t="s">
        <v>304</v>
      </c>
      <c r="D644" t="s">
        <v>82</v>
      </c>
      <c r="E644" s="5" t="str">
        <f t="shared" si="32"/>
        <v>2019-01-01</v>
      </c>
      <c r="F644" t="s">
        <v>278</v>
      </c>
      <c r="I644" t="s">
        <v>317</v>
      </c>
      <c r="L644" s="19" t="s">
        <v>513</v>
      </c>
      <c r="M644" s="86">
        <f>IF(ISBLANK('test set refactored'!S644),"",'test set refactored'!S644)</f>
        <v>140.9</v>
      </c>
      <c r="O644" t="s">
        <v>455</v>
      </c>
      <c r="P644" t="s">
        <v>453</v>
      </c>
      <c r="Q644" s="27">
        <f>M644</f>
        <v>140.9</v>
      </c>
      <c r="R644" t="str">
        <f>O644</f>
        <v>kg</v>
      </c>
      <c r="S644" t="s">
        <v>321</v>
      </c>
      <c r="T644" t="s">
        <v>456</v>
      </c>
      <c r="U644" s="7" t="s">
        <v>789</v>
      </c>
      <c r="V644" t="s">
        <v>320</v>
      </c>
      <c r="W644" t="s">
        <v>320</v>
      </c>
      <c r="X644" t="s">
        <v>275</v>
      </c>
    </row>
    <row r="645" spans="1:24" x14ac:dyDescent="0.15">
      <c r="A645" t="s">
        <v>316</v>
      </c>
      <c r="B645" t="s">
        <v>315</v>
      </c>
      <c r="C645" t="s">
        <v>304</v>
      </c>
      <c r="D645" t="s">
        <v>82</v>
      </c>
      <c r="E645" s="5" t="str">
        <f t="shared" si="32"/>
        <v>2019-01-01</v>
      </c>
      <c r="F645" t="s">
        <v>278</v>
      </c>
      <c r="I645" t="s">
        <v>518</v>
      </c>
      <c r="J645">
        <v>3</v>
      </c>
      <c r="L645" t="s">
        <v>434</v>
      </c>
      <c r="M645" s="93" t="str">
        <f>IF(ISBLANK('test set refactored'!S645),"",'test set refactored'!S645)</f>
        <v/>
      </c>
      <c r="O645" t="s">
        <v>786</v>
      </c>
      <c r="P645" t="s">
        <v>433</v>
      </c>
      <c r="Q645" s="71"/>
      <c r="S645" t="s">
        <v>321</v>
      </c>
      <c r="T645" t="s">
        <v>435</v>
      </c>
      <c r="U645" s="7" t="s">
        <v>786</v>
      </c>
      <c r="V645" t="s">
        <v>320</v>
      </c>
      <c r="W645" t="s">
        <v>320</v>
      </c>
      <c r="X645" t="s">
        <v>275</v>
      </c>
    </row>
    <row r="646" spans="1:24" x14ac:dyDescent="0.15">
      <c r="A646" t="s">
        <v>316</v>
      </c>
      <c r="B646" t="s">
        <v>315</v>
      </c>
      <c r="C646" t="s">
        <v>304</v>
      </c>
      <c r="D646" t="s">
        <v>82</v>
      </c>
      <c r="E646" s="5" t="str">
        <f t="shared" si="32"/>
        <v>2019-01-01</v>
      </c>
      <c r="F646" t="s">
        <v>278</v>
      </c>
      <c r="I646" t="s">
        <v>518</v>
      </c>
      <c r="J646">
        <v>3</v>
      </c>
      <c r="L646" t="s">
        <v>437</v>
      </c>
      <c r="M646" s="93" t="str">
        <f>IF(ISBLANK('test set refactored'!S646),"",'test set refactored'!S646)</f>
        <v/>
      </c>
      <c r="O646" t="s">
        <v>786</v>
      </c>
      <c r="P646" t="s">
        <v>436</v>
      </c>
      <c r="Q646" s="71"/>
      <c r="S646" t="s">
        <v>321</v>
      </c>
      <c r="T646" t="s">
        <v>438</v>
      </c>
      <c r="U646" s="7" t="s">
        <v>786</v>
      </c>
      <c r="V646" t="s">
        <v>320</v>
      </c>
      <c r="W646" t="s">
        <v>320</v>
      </c>
      <c r="X646" t="s">
        <v>275</v>
      </c>
    </row>
    <row r="647" spans="1:24" x14ac:dyDescent="0.15">
      <c r="A647" t="s">
        <v>316</v>
      </c>
      <c r="B647" t="s">
        <v>315</v>
      </c>
      <c r="C647" t="s">
        <v>304</v>
      </c>
      <c r="D647" t="s">
        <v>82</v>
      </c>
      <c r="E647" s="5" t="str">
        <f t="shared" si="32"/>
        <v>2019-01-01</v>
      </c>
      <c r="F647" t="s">
        <v>278</v>
      </c>
      <c r="I647" t="s">
        <v>317</v>
      </c>
      <c r="L647" s="19" t="s">
        <v>371</v>
      </c>
      <c r="M647" s="86">
        <f>IF(ISBLANK('test set refactored'!S647),"",'test set refactored'!S647)</f>
        <v>166149</v>
      </c>
      <c r="O647" t="s">
        <v>39</v>
      </c>
      <c r="P647" t="s">
        <v>90</v>
      </c>
      <c r="Q647" s="39">
        <f>M647</f>
        <v>166149</v>
      </c>
      <c r="R647" s="26" t="s">
        <v>39</v>
      </c>
      <c r="S647" t="s">
        <v>321</v>
      </c>
      <c r="V647" t="s">
        <v>320</v>
      </c>
      <c r="W647" t="s">
        <v>320</v>
      </c>
      <c r="X647" t="s">
        <v>275</v>
      </c>
    </row>
    <row r="648" spans="1:24" x14ac:dyDescent="0.15">
      <c r="A648" t="s">
        <v>316</v>
      </c>
      <c r="B648" t="s">
        <v>315</v>
      </c>
      <c r="C648" t="s">
        <v>304</v>
      </c>
      <c r="D648" t="s">
        <v>82</v>
      </c>
      <c r="E648" s="5" t="str">
        <f t="shared" si="32"/>
        <v>2019-01-01</v>
      </c>
      <c r="F648" t="s">
        <v>278</v>
      </c>
      <c r="I648" t="s">
        <v>317</v>
      </c>
      <c r="L648" s="19" t="s">
        <v>376</v>
      </c>
      <c r="M648" s="86">
        <f>IF(ISBLANK('test set refactored'!S648),"",'test set refactored'!S648)</f>
        <v>64157262</v>
      </c>
      <c r="O648" s="26" t="s">
        <v>39</v>
      </c>
      <c r="P648" t="s">
        <v>70</v>
      </c>
      <c r="Q648" s="39">
        <f>M648</f>
        <v>64157262</v>
      </c>
      <c r="R648" s="26" t="s">
        <v>39</v>
      </c>
      <c r="S648" t="s">
        <v>321</v>
      </c>
      <c r="V648" t="s">
        <v>320</v>
      </c>
      <c r="W648" t="s">
        <v>320</v>
      </c>
      <c r="X648" t="s">
        <v>275</v>
      </c>
    </row>
    <row r="649" spans="1:24" x14ac:dyDescent="0.15">
      <c r="A649" t="s">
        <v>316</v>
      </c>
      <c r="B649" t="s">
        <v>315</v>
      </c>
      <c r="C649" t="s">
        <v>304</v>
      </c>
      <c r="D649" t="s">
        <v>82</v>
      </c>
      <c r="E649" s="5" t="str">
        <f t="shared" si="32"/>
        <v>2019-01-01</v>
      </c>
      <c r="F649" t="s">
        <v>278</v>
      </c>
      <c r="I649" t="s">
        <v>317</v>
      </c>
      <c r="L649" s="19" t="s">
        <v>377</v>
      </c>
      <c r="M649" s="86">
        <f>IF(ISBLANK('test set refactored'!S649),"",'test set refactored'!S649)</f>
        <v>190755</v>
      </c>
      <c r="O649" t="s">
        <v>39</v>
      </c>
      <c r="P649" t="s">
        <v>74</v>
      </c>
      <c r="Q649" s="39">
        <f>M649</f>
        <v>190755</v>
      </c>
      <c r="R649" s="26" t="s">
        <v>39</v>
      </c>
      <c r="S649" t="s">
        <v>321</v>
      </c>
      <c r="V649" t="s">
        <v>320</v>
      </c>
      <c r="W649" t="s">
        <v>320</v>
      </c>
      <c r="X649" t="s">
        <v>275</v>
      </c>
    </row>
    <row r="650" spans="1:24" x14ac:dyDescent="0.15">
      <c r="A650" t="s">
        <v>316</v>
      </c>
      <c r="B650" t="s">
        <v>315</v>
      </c>
      <c r="C650" t="s">
        <v>304</v>
      </c>
      <c r="D650" t="s">
        <v>82</v>
      </c>
      <c r="E650" s="5" t="str">
        <f t="shared" si="32"/>
        <v>2019-01-01</v>
      </c>
      <c r="F650" t="s">
        <v>278</v>
      </c>
      <c r="I650" t="s">
        <v>317</v>
      </c>
      <c r="L650" s="19" t="s">
        <v>378</v>
      </c>
      <c r="M650" s="86">
        <f>IF(ISBLANK('test set refactored'!S650),"",'test set refactored'!S650)</f>
        <v>262141</v>
      </c>
      <c r="O650" t="s">
        <v>39</v>
      </c>
      <c r="P650" t="s">
        <v>84</v>
      </c>
      <c r="Q650" s="39">
        <f>M650</f>
        <v>262141</v>
      </c>
      <c r="R650" s="26" t="s">
        <v>39</v>
      </c>
      <c r="S650" t="s">
        <v>321</v>
      </c>
      <c r="V650" t="s">
        <v>320</v>
      </c>
      <c r="W650" t="s">
        <v>320</v>
      </c>
      <c r="X650" t="s">
        <v>275</v>
      </c>
    </row>
    <row r="651" spans="1:24" x14ac:dyDescent="0.15">
      <c r="A651" t="s">
        <v>316</v>
      </c>
      <c r="B651" t="s">
        <v>315</v>
      </c>
      <c r="C651" t="s">
        <v>304</v>
      </c>
      <c r="D651" t="s">
        <v>82</v>
      </c>
      <c r="E651" s="5" t="str">
        <f t="shared" si="32"/>
        <v>2019-01-01</v>
      </c>
      <c r="F651" t="s">
        <v>278</v>
      </c>
      <c r="I651" t="s">
        <v>518</v>
      </c>
      <c r="J651">
        <v>3</v>
      </c>
      <c r="L651" s="32" t="s">
        <v>440</v>
      </c>
      <c r="M651" s="86">
        <f>IF(ISBLANK('test set refactored'!S651),"",'test set refactored'!S651)</f>
        <v>11756</v>
      </c>
      <c r="O651" s="19" t="s">
        <v>533</v>
      </c>
      <c r="P651" t="s">
        <v>439</v>
      </c>
      <c r="Q651" s="75">
        <f>M651/2204.6226</f>
        <v>5.3324319545667356</v>
      </c>
      <c r="R651" s="19" t="s">
        <v>512</v>
      </c>
      <c r="S651" t="s">
        <v>321</v>
      </c>
      <c r="T651" t="s">
        <v>441</v>
      </c>
      <c r="U651" s="7" t="s">
        <v>792</v>
      </c>
      <c r="V651" t="s">
        <v>320</v>
      </c>
      <c r="W651" t="s">
        <v>320</v>
      </c>
      <c r="X651" t="s">
        <v>275</v>
      </c>
    </row>
    <row r="652" spans="1:24" x14ac:dyDescent="0.15">
      <c r="A652" t="s">
        <v>316</v>
      </c>
      <c r="B652" t="s">
        <v>315</v>
      </c>
      <c r="C652" t="s">
        <v>304</v>
      </c>
      <c r="D652" t="s">
        <v>82</v>
      </c>
      <c r="E652" s="5" t="str">
        <f t="shared" si="32"/>
        <v>2019-01-01</v>
      </c>
      <c r="F652" t="s">
        <v>278</v>
      </c>
      <c r="I652" t="s">
        <v>317</v>
      </c>
      <c r="L652" s="19" t="s">
        <v>810</v>
      </c>
      <c r="M652" s="86">
        <f>IF(ISBLANK('test set refactored'!S652),"",'test set refactored'!S652)</f>
        <v>14514119</v>
      </c>
      <c r="O652" t="s">
        <v>39</v>
      </c>
      <c r="P652" t="s">
        <v>42</v>
      </c>
      <c r="Q652" s="71">
        <f>M652</f>
        <v>14514119</v>
      </c>
      <c r="R652" s="7" t="s">
        <v>39</v>
      </c>
      <c r="S652" t="s">
        <v>321</v>
      </c>
      <c r="V652" t="s">
        <v>381</v>
      </c>
      <c r="W652" t="s">
        <v>382</v>
      </c>
      <c r="X652" t="s">
        <v>275</v>
      </c>
    </row>
    <row r="653" spans="1:24" x14ac:dyDescent="0.15">
      <c r="A653" t="s">
        <v>316</v>
      </c>
      <c r="B653" t="s">
        <v>315</v>
      </c>
      <c r="C653" t="s">
        <v>304</v>
      </c>
      <c r="D653" t="s">
        <v>82</v>
      </c>
      <c r="E653" s="5" t="str">
        <f t="shared" si="32"/>
        <v>2019-01-01</v>
      </c>
      <c r="F653" t="s">
        <v>278</v>
      </c>
      <c r="I653" t="s">
        <v>317</v>
      </c>
      <c r="L653" s="19" t="s">
        <v>811</v>
      </c>
      <c r="M653" s="86">
        <f>IF(ISBLANK('test set refactored'!S653),"",'test set refactored'!S653)</f>
        <v>12724618</v>
      </c>
      <c r="O653" t="s">
        <v>39</v>
      </c>
      <c r="P653" t="s">
        <v>44</v>
      </c>
      <c r="Q653" s="71">
        <f>M653</f>
        <v>12724618</v>
      </c>
      <c r="R653" s="7" t="s">
        <v>39</v>
      </c>
      <c r="S653" t="s">
        <v>321</v>
      </c>
      <c r="V653" t="s">
        <v>381</v>
      </c>
      <c r="W653" t="s">
        <v>385</v>
      </c>
      <c r="X653" t="s">
        <v>275</v>
      </c>
    </row>
    <row r="654" spans="1:24" x14ac:dyDescent="0.15">
      <c r="A654" t="s">
        <v>316</v>
      </c>
      <c r="B654" t="s">
        <v>315</v>
      </c>
      <c r="C654" t="s">
        <v>304</v>
      </c>
      <c r="D654" t="s">
        <v>82</v>
      </c>
      <c r="E654" s="5" t="str">
        <f t="shared" si="32"/>
        <v>2019-01-01</v>
      </c>
      <c r="F654" t="s">
        <v>278</v>
      </c>
      <c r="I654" t="s">
        <v>317</v>
      </c>
      <c r="L654" s="19" t="s">
        <v>392</v>
      </c>
      <c r="M654" s="87">
        <f>IF(ISBLANK('test set refactored'!S654),"",'test set refactored'!S654)</f>
        <v>167428676.36759087</v>
      </c>
      <c r="O654" s="19" t="s">
        <v>393</v>
      </c>
      <c r="P654" t="s">
        <v>224</v>
      </c>
      <c r="Q654" s="75">
        <f>M654/1000</f>
        <v>167428.67636759087</v>
      </c>
      <c r="R654" s="19" t="s">
        <v>782</v>
      </c>
      <c r="S654" t="s">
        <v>321</v>
      </c>
      <c r="T654" t="s">
        <v>391</v>
      </c>
      <c r="U654" s="7" t="s">
        <v>733</v>
      </c>
      <c r="V654" t="s">
        <v>320</v>
      </c>
      <c r="W654" t="s">
        <v>320</v>
      </c>
      <c r="X654" t="s">
        <v>275</v>
      </c>
    </row>
    <row r="655" spans="1:24" x14ac:dyDescent="0.15">
      <c r="A655" t="s">
        <v>316</v>
      </c>
      <c r="B655" t="s">
        <v>315</v>
      </c>
      <c r="C655" t="s">
        <v>304</v>
      </c>
      <c r="D655" t="s">
        <v>82</v>
      </c>
      <c r="E655" s="5" t="str">
        <f t="shared" si="32"/>
        <v>2019-01-01</v>
      </c>
      <c r="F655" t="s">
        <v>278</v>
      </c>
      <c r="L655" t="s">
        <v>754</v>
      </c>
      <c r="M655" s="93" t="str">
        <f>IF(ISBLANK('test set refactored'!S655),"",'test set refactored'!S655)</f>
        <v/>
      </c>
      <c r="O655" t="s">
        <v>733</v>
      </c>
      <c r="P655" t="s">
        <v>473</v>
      </c>
      <c r="S655" t="s">
        <v>321</v>
      </c>
      <c r="T655" t="s">
        <v>474</v>
      </c>
      <c r="U655" s="7" t="s">
        <v>733</v>
      </c>
      <c r="V655" t="s">
        <v>320</v>
      </c>
      <c r="W655" t="s">
        <v>320</v>
      </c>
      <c r="X655" t="s">
        <v>275</v>
      </c>
    </row>
    <row r="656" spans="1:24" x14ac:dyDescent="0.15">
      <c r="A656" t="s">
        <v>316</v>
      </c>
      <c r="B656" t="s">
        <v>315</v>
      </c>
      <c r="C656" t="s">
        <v>304</v>
      </c>
      <c r="D656" t="s">
        <v>82</v>
      </c>
      <c r="E656" s="5" t="str">
        <f t="shared" si="32"/>
        <v>2019-01-01</v>
      </c>
      <c r="F656" t="s">
        <v>278</v>
      </c>
      <c r="I656" t="s">
        <v>317</v>
      </c>
      <c r="L656" s="19" t="s">
        <v>400</v>
      </c>
      <c r="M656" s="87">
        <f>IF(ISBLANK('test set refactored'!S656),"",'test set refactored'!S656)</f>
        <v>5499327625.1834993</v>
      </c>
      <c r="O656" s="19" t="s">
        <v>393</v>
      </c>
      <c r="P656" t="s">
        <v>219</v>
      </c>
      <c r="Q656" s="75">
        <f>M656/1000</f>
        <v>5499327.6251834994</v>
      </c>
      <c r="R656" s="19" t="s">
        <v>782</v>
      </c>
      <c r="S656" t="s">
        <v>321</v>
      </c>
      <c r="T656" t="s">
        <v>399</v>
      </c>
      <c r="U656" s="7" t="s">
        <v>733</v>
      </c>
      <c r="V656" t="s">
        <v>320</v>
      </c>
      <c r="W656" t="s">
        <v>320</v>
      </c>
      <c r="X656" t="s">
        <v>275</v>
      </c>
    </row>
    <row r="657" spans="1:24" x14ac:dyDescent="0.15">
      <c r="A657" t="s">
        <v>316</v>
      </c>
      <c r="B657" t="s">
        <v>315</v>
      </c>
      <c r="C657" t="s">
        <v>304</v>
      </c>
      <c r="D657" t="s">
        <v>82</v>
      </c>
      <c r="E657" s="5" t="str">
        <f t="shared" si="32"/>
        <v>2019-01-01</v>
      </c>
      <c r="F657" t="s">
        <v>278</v>
      </c>
      <c r="L657" t="s">
        <v>753</v>
      </c>
      <c r="M657" s="93" t="str">
        <f>IF(ISBLANK('test set refactored'!S657),"",'test set refactored'!S657)</f>
        <v/>
      </c>
      <c r="O657" t="s">
        <v>733</v>
      </c>
      <c r="P657" t="s">
        <v>471</v>
      </c>
      <c r="S657" t="s">
        <v>321</v>
      </c>
      <c r="T657" t="s">
        <v>472</v>
      </c>
      <c r="U657" s="7" t="s">
        <v>733</v>
      </c>
      <c r="V657" t="s">
        <v>320</v>
      </c>
      <c r="W657" t="s">
        <v>320</v>
      </c>
      <c r="X657" t="s">
        <v>275</v>
      </c>
    </row>
    <row r="658" spans="1:24" x14ac:dyDescent="0.15">
      <c r="A658" t="s">
        <v>316</v>
      </c>
      <c r="B658" t="s">
        <v>315</v>
      </c>
      <c r="C658" t="s">
        <v>304</v>
      </c>
      <c r="D658" t="s">
        <v>82</v>
      </c>
      <c r="E658" s="5" t="str">
        <f t="shared" si="32"/>
        <v>2019-01-01</v>
      </c>
      <c r="F658" t="s">
        <v>278</v>
      </c>
      <c r="L658" t="s">
        <v>757</v>
      </c>
      <c r="M658" s="86" t="str">
        <f>IF(ISBLANK('test set refactored'!S658),"",'test set refactored'!S658)</f>
        <v/>
      </c>
      <c r="O658" t="s">
        <v>748</v>
      </c>
      <c r="P658" t="s">
        <v>555</v>
      </c>
      <c r="S658" t="s">
        <v>321</v>
      </c>
      <c r="T658" t="s">
        <v>556</v>
      </c>
      <c r="U658" s="7" t="s">
        <v>748</v>
      </c>
      <c r="V658" t="s">
        <v>320</v>
      </c>
      <c r="W658" t="s">
        <v>320</v>
      </c>
      <c r="X658" t="s">
        <v>275</v>
      </c>
    </row>
    <row r="659" spans="1:24" x14ac:dyDescent="0.15">
      <c r="A659" t="s">
        <v>316</v>
      </c>
      <c r="B659" t="s">
        <v>315</v>
      </c>
      <c r="C659" t="s">
        <v>304</v>
      </c>
      <c r="D659" t="s">
        <v>82</v>
      </c>
      <c r="E659" s="5" t="str">
        <f t="shared" si="32"/>
        <v>2019-01-01</v>
      </c>
      <c r="F659" t="s">
        <v>278</v>
      </c>
      <c r="L659" t="s">
        <v>758</v>
      </c>
      <c r="M659" s="86" t="str">
        <f>IF(ISBLANK('test set refactored'!S659),"",'test set refactored'!S659)</f>
        <v/>
      </c>
      <c r="O659" t="s">
        <v>742</v>
      </c>
      <c r="P659" t="s">
        <v>557</v>
      </c>
      <c r="S659" t="s">
        <v>321</v>
      </c>
      <c r="T659" s="32" t="s">
        <v>558</v>
      </c>
      <c r="U659" s="7" t="s">
        <v>742</v>
      </c>
      <c r="V659" t="s">
        <v>320</v>
      </c>
      <c r="W659" t="s">
        <v>320</v>
      </c>
      <c r="X659" t="s">
        <v>275</v>
      </c>
    </row>
    <row r="660" spans="1:24" ht="15" x14ac:dyDescent="0.2">
      <c r="A660" s="18" t="s">
        <v>265</v>
      </c>
      <c r="B660" s="18" t="s">
        <v>264</v>
      </c>
      <c r="C660" s="18" t="s">
        <v>266</v>
      </c>
      <c r="D660" s="18" t="s">
        <v>823</v>
      </c>
      <c r="E660" s="5" t="str">
        <f t="shared" si="32"/>
        <v>2019-01-01</v>
      </c>
      <c r="F660" s="22" t="s">
        <v>278</v>
      </c>
      <c r="I660" t="s">
        <v>274</v>
      </c>
      <c r="J660">
        <v>3</v>
      </c>
      <c r="L660" s="19" t="s">
        <v>271</v>
      </c>
      <c r="M660" s="86">
        <f>IF(ISBLANK('test set refactored'!S660),"",'test set refactored'!S660)</f>
        <v>149</v>
      </c>
      <c r="O660" s="21" t="s">
        <v>272</v>
      </c>
      <c r="P660" t="s">
        <v>105</v>
      </c>
      <c r="Q660" s="61">
        <f>M660*277778</f>
        <v>41388922</v>
      </c>
      <c r="R660" s="21" t="s">
        <v>108</v>
      </c>
      <c r="S660" t="s">
        <v>276</v>
      </c>
      <c r="T660" t="s">
        <v>277</v>
      </c>
      <c r="U660" s="7" t="s">
        <v>732</v>
      </c>
      <c r="V660" t="s">
        <v>320</v>
      </c>
      <c r="W660" t="s">
        <v>320</v>
      </c>
      <c r="X660" t="s">
        <v>275</v>
      </c>
    </row>
    <row r="661" spans="1:24" ht="15" x14ac:dyDescent="0.2">
      <c r="A661" s="18" t="s">
        <v>265</v>
      </c>
      <c r="B661" s="18" t="s">
        <v>264</v>
      </c>
      <c r="C661" s="18" t="s">
        <v>266</v>
      </c>
      <c r="D661" s="18" t="s">
        <v>823</v>
      </c>
      <c r="E661" s="5" t="str">
        <f t="shared" si="32"/>
        <v>2019-01-01</v>
      </c>
      <c r="F661" s="22" t="s">
        <v>278</v>
      </c>
      <c r="I661" t="s">
        <v>274</v>
      </c>
      <c r="J661">
        <v>3</v>
      </c>
      <c r="L661" s="19" t="s">
        <v>592</v>
      </c>
      <c r="M661" s="90">
        <f>IF(ISBLANK('test set refactored'!S661),"",'test set refactored'!S661)</f>
        <v>31</v>
      </c>
      <c r="O661" s="21" t="s">
        <v>272</v>
      </c>
      <c r="P661" t="s">
        <v>591</v>
      </c>
      <c r="Q661" s="61">
        <f>M661*277778</f>
        <v>8611118</v>
      </c>
      <c r="R661" s="21" t="s">
        <v>108</v>
      </c>
      <c r="S661" t="s">
        <v>276</v>
      </c>
      <c r="T661" t="s">
        <v>593</v>
      </c>
      <c r="U661" s="7" t="s">
        <v>732</v>
      </c>
      <c r="V661" t="s">
        <v>320</v>
      </c>
      <c r="W661" t="s">
        <v>320</v>
      </c>
      <c r="X661" t="s">
        <v>275</v>
      </c>
    </row>
    <row r="662" spans="1:24" ht="15" x14ac:dyDescent="0.2">
      <c r="A662" s="18" t="s">
        <v>265</v>
      </c>
      <c r="B662" s="18" t="s">
        <v>264</v>
      </c>
      <c r="C662" s="18" t="s">
        <v>266</v>
      </c>
      <c r="D662" s="18" t="s">
        <v>823</v>
      </c>
      <c r="E662" s="5" t="str">
        <f t="shared" si="32"/>
        <v>2019-01-01</v>
      </c>
      <c r="F662" s="22" t="s">
        <v>278</v>
      </c>
      <c r="I662" t="s">
        <v>274</v>
      </c>
      <c r="J662">
        <v>3</v>
      </c>
      <c r="L662" s="19" t="s">
        <v>595</v>
      </c>
      <c r="M662" s="90">
        <f>IF(ISBLANK('test set refactored'!S662),"",'test set refactored'!S662)</f>
        <v>0.05</v>
      </c>
      <c r="O662" s="21" t="s">
        <v>272</v>
      </c>
      <c r="P662" t="s">
        <v>594</v>
      </c>
      <c r="Q662" s="61">
        <f>M662*277778</f>
        <v>13888.900000000001</v>
      </c>
      <c r="R662" s="21" t="s">
        <v>108</v>
      </c>
      <c r="S662" t="s">
        <v>276</v>
      </c>
      <c r="T662" t="s">
        <v>596</v>
      </c>
      <c r="U662" s="7" t="s">
        <v>732</v>
      </c>
      <c r="V662" t="s">
        <v>320</v>
      </c>
      <c r="W662" t="s">
        <v>320</v>
      </c>
      <c r="X662" t="s">
        <v>275</v>
      </c>
    </row>
    <row r="663" spans="1:24" ht="15" x14ac:dyDescent="0.2">
      <c r="A663" s="18" t="s">
        <v>265</v>
      </c>
      <c r="B663" s="18" t="s">
        <v>264</v>
      </c>
      <c r="C663" s="18" t="s">
        <v>266</v>
      </c>
      <c r="D663" s="18" t="s">
        <v>823</v>
      </c>
      <c r="E663" s="5" t="str">
        <f t="shared" si="32"/>
        <v>2019-01-01</v>
      </c>
      <c r="F663" s="22" t="s">
        <v>278</v>
      </c>
      <c r="I663" t="s">
        <v>274</v>
      </c>
      <c r="J663">
        <v>3</v>
      </c>
      <c r="L663" s="19" t="s">
        <v>330</v>
      </c>
      <c r="M663" s="86">
        <f>IF(ISBLANK('test set refactored'!S663),"",'test set refactored'!S663)</f>
        <v>9.7200000000000006</v>
      </c>
      <c r="O663" s="21" t="s">
        <v>39</v>
      </c>
      <c r="P663" t="s">
        <v>29</v>
      </c>
      <c r="Q663" s="72">
        <f>M663</f>
        <v>9.7200000000000006</v>
      </c>
      <c r="R663" s="7" t="s">
        <v>39</v>
      </c>
      <c r="S663" t="s">
        <v>276</v>
      </c>
      <c r="T663" t="s">
        <v>331</v>
      </c>
      <c r="U663" s="7" t="s">
        <v>786</v>
      </c>
      <c r="V663" t="s">
        <v>322</v>
      </c>
      <c r="W663" t="s">
        <v>323</v>
      </c>
      <c r="X663" t="s">
        <v>275</v>
      </c>
    </row>
    <row r="664" spans="1:24" ht="15" x14ac:dyDescent="0.2">
      <c r="A664" s="18" t="s">
        <v>265</v>
      </c>
      <c r="B664" s="18" t="s">
        <v>264</v>
      </c>
      <c r="C664" s="18" t="s">
        <v>266</v>
      </c>
      <c r="D664" s="18" t="s">
        <v>823</v>
      </c>
      <c r="E664" s="5" t="str">
        <f t="shared" si="32"/>
        <v>2019-01-01</v>
      </c>
      <c r="F664" s="22" t="s">
        <v>278</v>
      </c>
      <c r="I664" t="s">
        <v>274</v>
      </c>
      <c r="J664">
        <v>3</v>
      </c>
      <c r="L664" s="19" t="s">
        <v>606</v>
      </c>
      <c r="M664" s="86">
        <f>IF(ISBLANK('test set refactored'!S664),"",'test set refactored'!S664)</f>
        <v>268620</v>
      </c>
      <c r="O664" s="21" t="s">
        <v>603</v>
      </c>
      <c r="P664" t="s">
        <v>605</v>
      </c>
      <c r="Q664" s="69">
        <f>M664</f>
        <v>268620</v>
      </c>
      <c r="R664" t="s">
        <v>782</v>
      </c>
      <c r="S664" t="s">
        <v>276</v>
      </c>
      <c r="T664" t="s">
        <v>607</v>
      </c>
      <c r="U664" s="7" t="s">
        <v>733</v>
      </c>
      <c r="V664" t="s">
        <v>320</v>
      </c>
      <c r="W664" t="s">
        <v>320</v>
      </c>
      <c r="X664" t="s">
        <v>275</v>
      </c>
    </row>
    <row r="665" spans="1:24" ht="15" x14ac:dyDescent="0.2">
      <c r="A665" s="18" t="s">
        <v>265</v>
      </c>
      <c r="B665" s="18" t="s">
        <v>264</v>
      </c>
      <c r="C665" s="18" t="s">
        <v>266</v>
      </c>
      <c r="D665" s="18" t="s">
        <v>823</v>
      </c>
      <c r="E665" s="5" t="str">
        <f t="shared" si="32"/>
        <v>2019-01-01</v>
      </c>
      <c r="F665" s="22" t="s">
        <v>278</v>
      </c>
      <c r="I665" t="s">
        <v>274</v>
      </c>
      <c r="J665">
        <v>3</v>
      </c>
      <c r="L665" s="19" t="s">
        <v>602</v>
      </c>
      <c r="M665" s="86">
        <f>IF(ISBLANK('test set refactored'!S665),"",'test set refactored'!S665)</f>
        <v>352950</v>
      </c>
      <c r="O665" s="21" t="s">
        <v>603</v>
      </c>
      <c r="P665" t="s">
        <v>601</v>
      </c>
      <c r="Q665" s="69">
        <f>M665</f>
        <v>352950</v>
      </c>
      <c r="R665" t="s">
        <v>782</v>
      </c>
      <c r="S665" t="s">
        <v>276</v>
      </c>
      <c r="T665" t="s">
        <v>604</v>
      </c>
      <c r="U665" s="7" t="s">
        <v>733</v>
      </c>
      <c r="V665" t="s">
        <v>320</v>
      </c>
      <c r="W665" t="s">
        <v>320</v>
      </c>
      <c r="X665" t="s">
        <v>275</v>
      </c>
    </row>
    <row r="666" spans="1:24" ht="15" x14ac:dyDescent="0.2">
      <c r="A666" s="18" t="s">
        <v>265</v>
      </c>
      <c r="B666" s="18" t="s">
        <v>264</v>
      </c>
      <c r="C666" s="18" t="s">
        <v>266</v>
      </c>
      <c r="D666" s="18" t="s">
        <v>823</v>
      </c>
      <c r="E666" s="5" t="str">
        <f t="shared" si="32"/>
        <v>2019-01-01</v>
      </c>
      <c r="F666" s="22" t="s">
        <v>278</v>
      </c>
      <c r="I666" t="s">
        <v>274</v>
      </c>
      <c r="J666">
        <v>3</v>
      </c>
      <c r="L666" t="s">
        <v>726</v>
      </c>
      <c r="M666" s="90">
        <f>IF(ISBLANK('test set refactored'!S666),"",'test set refactored'!S666)</f>
        <v>0</v>
      </c>
      <c r="O666" s="21" t="s">
        <v>448</v>
      </c>
      <c r="P666" t="s">
        <v>608</v>
      </c>
      <c r="Q666" s="27">
        <f>M666</f>
        <v>0</v>
      </c>
      <c r="R666" t="s">
        <v>448</v>
      </c>
      <c r="S666" t="s">
        <v>276</v>
      </c>
      <c r="T666" t="s">
        <v>609</v>
      </c>
      <c r="U666" s="7" t="s">
        <v>733</v>
      </c>
      <c r="V666" t="s">
        <v>320</v>
      </c>
      <c r="W666" t="s">
        <v>320</v>
      </c>
      <c r="X666" t="s">
        <v>275</v>
      </c>
    </row>
    <row r="667" spans="1:24" ht="15" x14ac:dyDescent="0.2">
      <c r="A667" s="18" t="s">
        <v>265</v>
      </c>
      <c r="B667" s="18" t="s">
        <v>264</v>
      </c>
      <c r="C667" s="18" t="s">
        <v>266</v>
      </c>
      <c r="D667" s="18" t="s">
        <v>823</v>
      </c>
      <c r="E667" s="5" t="str">
        <f t="shared" si="32"/>
        <v>2019-01-01</v>
      </c>
      <c r="F667" s="22" t="s">
        <v>278</v>
      </c>
      <c r="I667" t="s">
        <v>274</v>
      </c>
      <c r="J667">
        <v>3</v>
      </c>
      <c r="L667" t="s">
        <v>762</v>
      </c>
      <c r="M667" s="90">
        <f>IF(ISBLANK('test set refactored'!S667),"",'test set refactored'!S667)</f>
        <v>0</v>
      </c>
      <c r="O667" s="21" t="s">
        <v>448</v>
      </c>
      <c r="P667" t="s">
        <v>610</v>
      </c>
      <c r="Q667" s="27">
        <f>M667</f>
        <v>0</v>
      </c>
      <c r="R667" t="s">
        <v>448</v>
      </c>
      <c r="S667" t="s">
        <v>276</v>
      </c>
      <c r="T667" t="s">
        <v>611</v>
      </c>
      <c r="U667" s="7" t="s">
        <v>733</v>
      </c>
      <c r="V667" t="s">
        <v>320</v>
      </c>
      <c r="W667" t="s">
        <v>320</v>
      </c>
      <c r="X667" t="s">
        <v>275</v>
      </c>
    </row>
    <row r="668" spans="1:24" ht="15" x14ac:dyDescent="0.2">
      <c r="A668" s="18" t="s">
        <v>284</v>
      </c>
      <c r="B668" s="18" t="s">
        <v>283</v>
      </c>
      <c r="C668" s="18" t="s">
        <v>285</v>
      </c>
      <c r="D668" s="18" t="s">
        <v>824</v>
      </c>
      <c r="E668" s="5" t="str">
        <f t="shared" si="32"/>
        <v>2019-01-01</v>
      </c>
      <c r="F668" t="s">
        <v>278</v>
      </c>
      <c r="I668" t="s">
        <v>291</v>
      </c>
      <c r="J668">
        <v>209</v>
      </c>
      <c r="L668" t="s">
        <v>668</v>
      </c>
      <c r="M668" s="86">
        <f>IF(ISBLANK('test set refactored'!S668),"",'test set refactored'!S668)</f>
        <v>59182</v>
      </c>
      <c r="O668" s="21" t="s">
        <v>814</v>
      </c>
      <c r="P668" t="s">
        <v>105</v>
      </c>
      <c r="Q668" s="61">
        <f>M668*277.778</f>
        <v>16439457.596000001</v>
      </c>
      <c r="R668" s="21" t="s">
        <v>108</v>
      </c>
      <c r="S668" t="s">
        <v>292</v>
      </c>
      <c r="T668" t="s">
        <v>293</v>
      </c>
      <c r="U668" s="7" t="s">
        <v>732</v>
      </c>
      <c r="V668" t="s">
        <v>320</v>
      </c>
      <c r="W668" t="s">
        <v>320</v>
      </c>
      <c r="X668" t="s">
        <v>275</v>
      </c>
    </row>
    <row r="669" spans="1:24" ht="15" x14ac:dyDescent="0.2">
      <c r="A669" s="18" t="s">
        <v>284</v>
      </c>
      <c r="B669" s="18" t="s">
        <v>283</v>
      </c>
      <c r="C669" s="18" t="s">
        <v>285</v>
      </c>
      <c r="D669" s="18" t="s">
        <v>824</v>
      </c>
      <c r="E669" s="5" t="str">
        <f t="shared" si="32"/>
        <v>2019-01-01</v>
      </c>
      <c r="F669" t="s">
        <v>278</v>
      </c>
      <c r="L669" t="s">
        <v>767</v>
      </c>
      <c r="M669" s="90" t="str">
        <f>IF(ISBLANK('test set refactored'!S669),"",'test set refactored'!S669)</f>
        <v/>
      </c>
      <c r="O669" s="21"/>
      <c r="P669" t="s">
        <v>617</v>
      </c>
      <c r="Q669" s="61"/>
      <c r="R669" s="21"/>
      <c r="S669" t="s">
        <v>292</v>
      </c>
      <c r="T669" t="s">
        <v>618</v>
      </c>
      <c r="U669" s="7" t="s">
        <v>732</v>
      </c>
      <c r="V669" t="s">
        <v>320</v>
      </c>
      <c r="W669" t="s">
        <v>320</v>
      </c>
      <c r="X669" t="s">
        <v>275</v>
      </c>
    </row>
    <row r="670" spans="1:24" ht="15" x14ac:dyDescent="0.2">
      <c r="A670" s="18" t="s">
        <v>284</v>
      </c>
      <c r="B670" s="18" t="s">
        <v>283</v>
      </c>
      <c r="C670" s="18" t="s">
        <v>285</v>
      </c>
      <c r="D670" s="18" t="s">
        <v>824</v>
      </c>
      <c r="E670" s="5" t="str">
        <f t="shared" si="32"/>
        <v>2019-01-01</v>
      </c>
      <c r="F670" t="s">
        <v>278</v>
      </c>
      <c r="L670" t="s">
        <v>766</v>
      </c>
      <c r="M670" s="90" t="str">
        <f>IF(ISBLANK('test set refactored'!S670),"",'test set refactored'!S670)</f>
        <v/>
      </c>
      <c r="O670" s="21"/>
      <c r="P670" t="s">
        <v>591</v>
      </c>
      <c r="Q670" s="61"/>
      <c r="R670" s="21"/>
      <c r="S670" t="s">
        <v>292</v>
      </c>
      <c r="T670" t="s">
        <v>616</v>
      </c>
      <c r="U670" s="7" t="s">
        <v>732</v>
      </c>
      <c r="V670" t="s">
        <v>320</v>
      </c>
      <c r="W670" t="s">
        <v>320</v>
      </c>
      <c r="X670" t="s">
        <v>275</v>
      </c>
    </row>
    <row r="671" spans="1:24" ht="15" x14ac:dyDescent="0.2">
      <c r="A671" s="18" t="s">
        <v>284</v>
      </c>
      <c r="B671" s="18" t="s">
        <v>283</v>
      </c>
      <c r="C671" s="18" t="s">
        <v>285</v>
      </c>
      <c r="D671" s="18" t="s">
        <v>824</v>
      </c>
      <c r="E671" s="5" t="str">
        <f t="shared" si="32"/>
        <v>2019-01-01</v>
      </c>
      <c r="F671" t="s">
        <v>278</v>
      </c>
      <c r="L671" t="s">
        <v>768</v>
      </c>
      <c r="M671" s="90" t="str">
        <f>IF(ISBLANK('test set refactored'!S671),"",'test set refactored'!S671)</f>
        <v/>
      </c>
      <c r="O671" s="21"/>
      <c r="P671" t="s">
        <v>594</v>
      </c>
      <c r="Q671" s="61"/>
      <c r="R671" s="21"/>
      <c r="S671" t="s">
        <v>292</v>
      </c>
      <c r="T671" t="s">
        <v>619</v>
      </c>
      <c r="U671" s="7" t="s">
        <v>732</v>
      </c>
      <c r="V671" t="s">
        <v>320</v>
      </c>
      <c r="W671" t="s">
        <v>320</v>
      </c>
      <c r="X671" t="s">
        <v>275</v>
      </c>
    </row>
    <row r="672" spans="1:24" ht="29" x14ac:dyDescent="0.2">
      <c r="A672" s="18" t="s">
        <v>284</v>
      </c>
      <c r="B672" s="18" t="s">
        <v>283</v>
      </c>
      <c r="C672" s="18" t="s">
        <v>285</v>
      </c>
      <c r="D672" s="18" t="s">
        <v>824</v>
      </c>
      <c r="E672" s="5" t="str">
        <f t="shared" si="32"/>
        <v>2019-01-01</v>
      </c>
      <c r="F672" t="s">
        <v>278</v>
      </c>
      <c r="I672" t="s">
        <v>291</v>
      </c>
      <c r="J672">
        <v>209</v>
      </c>
      <c r="L672" t="s">
        <v>307</v>
      </c>
      <c r="M672" s="86">
        <f>IF(ISBLANK('test set refactored'!S672),"",'test set refactored'!S672)</f>
        <v>39</v>
      </c>
      <c r="O672" s="21" t="s">
        <v>803</v>
      </c>
      <c r="P672" t="s">
        <v>29</v>
      </c>
      <c r="Q672" s="72">
        <f>M672*1000000</f>
        <v>39000000</v>
      </c>
      <c r="R672" s="7" t="s">
        <v>39</v>
      </c>
      <c r="S672" t="s">
        <v>292</v>
      </c>
      <c r="T672" t="s">
        <v>335</v>
      </c>
      <c r="U672" s="7" t="s">
        <v>786</v>
      </c>
      <c r="V672" t="s">
        <v>322</v>
      </c>
      <c r="W672" t="s">
        <v>323</v>
      </c>
      <c r="X672" t="s">
        <v>275</v>
      </c>
    </row>
    <row r="673" spans="1:24" ht="15" x14ac:dyDescent="0.2">
      <c r="A673" s="18" t="s">
        <v>284</v>
      </c>
      <c r="B673" s="18" t="s">
        <v>283</v>
      </c>
      <c r="C673" s="18" t="s">
        <v>285</v>
      </c>
      <c r="D673" s="18" t="s">
        <v>824</v>
      </c>
      <c r="E673" s="5" t="str">
        <f t="shared" si="32"/>
        <v>2019-01-01</v>
      </c>
      <c r="F673" t="s">
        <v>278</v>
      </c>
      <c r="I673" t="s">
        <v>291</v>
      </c>
      <c r="J673">
        <v>210</v>
      </c>
      <c r="L673" t="s">
        <v>736</v>
      </c>
      <c r="M673" s="86">
        <f>IF(ISBLANK('test set refactored'!S673),"",'test set refactored'!S673)</f>
        <v>49415</v>
      </c>
      <c r="O673" s="21" t="s">
        <v>350</v>
      </c>
      <c r="P673" t="s">
        <v>152</v>
      </c>
      <c r="Q673" s="74">
        <f>M673</f>
        <v>49415</v>
      </c>
      <c r="R673" s="7" t="s">
        <v>784</v>
      </c>
      <c r="S673" t="s">
        <v>292</v>
      </c>
      <c r="T673" t="s">
        <v>351</v>
      </c>
      <c r="U673" s="7" t="s">
        <v>788</v>
      </c>
      <c r="V673" t="s">
        <v>320</v>
      </c>
      <c r="W673" t="s">
        <v>320</v>
      </c>
      <c r="X673" t="s">
        <v>275</v>
      </c>
    </row>
    <row r="674" spans="1:24" ht="15" x14ac:dyDescent="0.2">
      <c r="A674" s="18" t="s">
        <v>284</v>
      </c>
      <c r="B674" s="18" t="s">
        <v>283</v>
      </c>
      <c r="C674" s="18" t="s">
        <v>285</v>
      </c>
      <c r="D674" s="18" t="s">
        <v>824</v>
      </c>
      <c r="E674" s="5" t="str">
        <f t="shared" si="32"/>
        <v>2019-01-01</v>
      </c>
      <c r="F674" t="s">
        <v>278</v>
      </c>
      <c r="I674" t="s">
        <v>291</v>
      </c>
      <c r="J674">
        <v>210</v>
      </c>
      <c r="L674" t="s">
        <v>738</v>
      </c>
      <c r="M674" s="86">
        <f>IF(ISBLANK('test set refactored'!S674),"",'test set refactored'!S674)</f>
        <v>1553</v>
      </c>
      <c r="O674" s="21" t="s">
        <v>350</v>
      </c>
      <c r="P674" t="s">
        <v>774</v>
      </c>
      <c r="Q674" s="74">
        <f>M674</f>
        <v>1553</v>
      </c>
      <c r="R674" s="7" t="s">
        <v>784</v>
      </c>
      <c r="S674" t="s">
        <v>292</v>
      </c>
      <c r="T674" t="s">
        <v>359</v>
      </c>
      <c r="U674" s="7" t="s">
        <v>788</v>
      </c>
      <c r="V674" t="s">
        <v>320</v>
      </c>
      <c r="W674" t="s">
        <v>320</v>
      </c>
      <c r="X674" t="s">
        <v>275</v>
      </c>
    </row>
    <row r="675" spans="1:24" ht="15" x14ac:dyDescent="0.2">
      <c r="A675" s="18" t="s">
        <v>284</v>
      </c>
      <c r="B675" s="18" t="s">
        <v>283</v>
      </c>
      <c r="C675" s="18" t="s">
        <v>285</v>
      </c>
      <c r="D675" s="18" t="s">
        <v>824</v>
      </c>
      <c r="E675" s="5" t="str">
        <f t="shared" si="32"/>
        <v>2019-01-01</v>
      </c>
      <c r="F675" t="s">
        <v>278</v>
      </c>
      <c r="I675" t="s">
        <v>291</v>
      </c>
      <c r="J675">
        <v>210</v>
      </c>
      <c r="L675" t="s">
        <v>740</v>
      </c>
      <c r="M675" s="86">
        <f>IF(ISBLANK('test set refactored'!S675),"",'test set refactored'!S675)</f>
        <v>12047</v>
      </c>
      <c r="O675" s="21" t="s">
        <v>350</v>
      </c>
      <c r="P675" t="s">
        <v>145</v>
      </c>
      <c r="Q675" s="74">
        <f>M675</f>
        <v>12047</v>
      </c>
      <c r="R675" s="7" t="s">
        <v>784</v>
      </c>
      <c r="S675" t="s">
        <v>292</v>
      </c>
      <c r="T675" t="s">
        <v>366</v>
      </c>
      <c r="U675" s="7" t="s">
        <v>788</v>
      </c>
      <c r="V675" t="s">
        <v>320</v>
      </c>
      <c r="W675" t="s">
        <v>320</v>
      </c>
      <c r="X675" t="s">
        <v>275</v>
      </c>
    </row>
    <row r="676" spans="1:24" ht="15" x14ac:dyDescent="0.2">
      <c r="A676" s="18" t="s">
        <v>284</v>
      </c>
      <c r="B676" s="18" t="s">
        <v>283</v>
      </c>
      <c r="C676" s="18" t="s">
        <v>285</v>
      </c>
      <c r="D676" s="18" t="s">
        <v>824</v>
      </c>
      <c r="E676" s="5" t="str">
        <f t="shared" si="32"/>
        <v>2019-01-01</v>
      </c>
      <c r="F676" t="s">
        <v>278</v>
      </c>
      <c r="L676" t="s">
        <v>769</v>
      </c>
      <c r="M676" s="90" t="str">
        <f>IF(ISBLANK('test set refactored'!S676),"",'test set refactored'!S676)</f>
        <v/>
      </c>
      <c r="O676" s="21"/>
      <c r="P676" t="s">
        <v>433</v>
      </c>
      <c r="Q676" s="72"/>
      <c r="R676" s="21"/>
      <c r="S676" t="s">
        <v>292</v>
      </c>
      <c r="T676" t="s">
        <v>620</v>
      </c>
      <c r="U676" s="7" t="s">
        <v>786</v>
      </c>
      <c r="V676" t="s">
        <v>320</v>
      </c>
      <c r="W676" t="s">
        <v>320</v>
      </c>
      <c r="X676" t="s">
        <v>275</v>
      </c>
    </row>
    <row r="677" spans="1:24" ht="15" x14ac:dyDescent="0.2">
      <c r="A677" s="18" t="s">
        <v>284</v>
      </c>
      <c r="B677" s="18" t="s">
        <v>283</v>
      </c>
      <c r="C677" s="18" t="s">
        <v>285</v>
      </c>
      <c r="D677" s="18" t="s">
        <v>824</v>
      </c>
      <c r="E677" s="5" t="str">
        <f t="shared" si="32"/>
        <v>2019-01-01</v>
      </c>
      <c r="F677" t="s">
        <v>278</v>
      </c>
      <c r="I677" t="s">
        <v>291</v>
      </c>
      <c r="J677">
        <v>75</v>
      </c>
      <c r="L677" t="s">
        <v>752</v>
      </c>
      <c r="M677" s="91" t="str">
        <f>IF(ISBLANK('test set refactored'!S677),"",'test set refactored'!S677)</f>
        <v/>
      </c>
      <c r="O677" s="21" t="s">
        <v>539</v>
      </c>
      <c r="P677" t="s">
        <v>621</v>
      </c>
      <c r="Q677" s="72"/>
      <c r="R677" s="21"/>
      <c r="S677" t="s">
        <v>292</v>
      </c>
      <c r="T677" t="s">
        <v>623</v>
      </c>
      <c r="U677" s="7" t="s">
        <v>742</v>
      </c>
      <c r="V677" t="s">
        <v>320</v>
      </c>
      <c r="W677" t="s">
        <v>320</v>
      </c>
      <c r="X677" t="s">
        <v>275</v>
      </c>
    </row>
    <row r="678" spans="1:24" ht="15" x14ac:dyDescent="0.2">
      <c r="A678" s="18" t="s">
        <v>284</v>
      </c>
      <c r="B678" s="18" t="s">
        <v>283</v>
      </c>
      <c r="C678" s="18" t="s">
        <v>285</v>
      </c>
      <c r="D678" s="18" t="s">
        <v>824</v>
      </c>
      <c r="E678" s="5" t="str">
        <f t="shared" si="32"/>
        <v>2019-01-01</v>
      </c>
      <c r="F678" t="s">
        <v>278</v>
      </c>
      <c r="L678" t="s">
        <v>770</v>
      </c>
      <c r="M678" s="90" t="str">
        <f>IF(ISBLANK('test set refactored'!S678),"",'test set refactored'!S678)</f>
        <v/>
      </c>
      <c r="O678" s="21"/>
      <c r="P678" t="s">
        <v>624</v>
      </c>
      <c r="Q678" s="61"/>
      <c r="R678" s="21"/>
      <c r="S678" t="s">
        <v>292</v>
      </c>
      <c r="T678" t="s">
        <v>625</v>
      </c>
      <c r="U678" s="7" t="s">
        <v>750</v>
      </c>
      <c r="V678" t="e">
        <v>#N/A</v>
      </c>
      <c r="W678" t="e">
        <v>#N/A</v>
      </c>
      <c r="X678" t="s">
        <v>275</v>
      </c>
    </row>
    <row r="679" spans="1:24" ht="15" x14ac:dyDescent="0.2">
      <c r="A679" s="18" t="s">
        <v>284</v>
      </c>
      <c r="B679" s="18" t="s">
        <v>283</v>
      </c>
      <c r="C679" s="18" t="s">
        <v>285</v>
      </c>
      <c r="D679" s="18" t="s">
        <v>824</v>
      </c>
      <c r="E679" s="5" t="str">
        <f t="shared" si="32"/>
        <v>2019-01-01</v>
      </c>
      <c r="F679" t="s">
        <v>278</v>
      </c>
      <c r="L679" t="s">
        <v>771</v>
      </c>
      <c r="M679" s="86" t="str">
        <f>IF(ISBLANK('test set refactored'!S679),"",'test set refactored'!S679)</f>
        <v/>
      </c>
      <c r="O679" s="21"/>
      <c r="P679" t="s">
        <v>626</v>
      </c>
      <c r="Q679" s="61"/>
      <c r="R679" s="21"/>
      <c r="S679" t="s">
        <v>292</v>
      </c>
      <c r="T679" t="s">
        <v>627</v>
      </c>
      <c r="U679" s="7" t="s">
        <v>751</v>
      </c>
      <c r="V679" t="e">
        <v>#N/A</v>
      </c>
      <c r="W679" t="e">
        <v>#N/A</v>
      </c>
      <c r="X679" t="s">
        <v>275</v>
      </c>
    </row>
    <row r="680" spans="1:24" ht="15" x14ac:dyDescent="0.2">
      <c r="A680" s="18" t="s">
        <v>284</v>
      </c>
      <c r="B680" s="18" t="s">
        <v>283</v>
      </c>
      <c r="C680" s="18" t="s">
        <v>285</v>
      </c>
      <c r="D680" s="18" t="s">
        <v>824</v>
      </c>
      <c r="E680" s="5" t="str">
        <f t="shared" si="32"/>
        <v>2019-01-01</v>
      </c>
      <c r="F680" t="s">
        <v>278</v>
      </c>
      <c r="I680" t="s">
        <v>291</v>
      </c>
      <c r="J680">
        <v>87</v>
      </c>
      <c r="L680" t="s">
        <v>724</v>
      </c>
      <c r="M680" s="90" t="str">
        <f>IF(ISBLANK('test set refactored'!S680),"",'test set refactored'!S680)</f>
        <v/>
      </c>
      <c r="O680" s="21" t="s">
        <v>628</v>
      </c>
      <c r="P680" t="s">
        <v>822</v>
      </c>
      <c r="Q680" s="61" t="e">
        <f>M680*1000</f>
        <v>#VALUE!</v>
      </c>
      <c r="R680" s="21" t="s">
        <v>782</v>
      </c>
      <c r="S680" t="s">
        <v>292</v>
      </c>
      <c r="T680" t="s">
        <v>388</v>
      </c>
      <c r="U680" s="7" t="s">
        <v>733</v>
      </c>
      <c r="V680" t="e">
        <v>#N/A</v>
      </c>
      <c r="W680" t="e">
        <v>#N/A</v>
      </c>
      <c r="X680" t="s">
        <v>275</v>
      </c>
    </row>
    <row r="681" spans="1:24" ht="15" x14ac:dyDescent="0.2">
      <c r="A681" s="18" t="s">
        <v>284</v>
      </c>
      <c r="B681" s="18" t="s">
        <v>283</v>
      </c>
      <c r="C681" s="18" t="s">
        <v>285</v>
      </c>
      <c r="D681" s="18" t="s">
        <v>824</v>
      </c>
      <c r="E681" s="5" t="str">
        <f t="shared" si="32"/>
        <v>2019-01-01</v>
      </c>
      <c r="F681" t="s">
        <v>278</v>
      </c>
      <c r="L681" t="s">
        <v>676</v>
      </c>
      <c r="M681" s="90" t="str">
        <f>IF(ISBLANK('test set refactored'!S681),"",'test set refactored'!S681)</f>
        <v/>
      </c>
      <c r="O681" s="21"/>
      <c r="P681" t="s">
        <v>229</v>
      </c>
      <c r="Q681" s="61"/>
      <c r="R681" s="21"/>
      <c r="S681" t="s">
        <v>292</v>
      </c>
      <c r="T681" t="s">
        <v>389</v>
      </c>
      <c r="U681" s="7" t="s">
        <v>733</v>
      </c>
      <c r="V681" t="e">
        <v>#N/A</v>
      </c>
      <c r="W681" t="e">
        <v>#N/A</v>
      </c>
      <c r="X681" t="s">
        <v>275</v>
      </c>
    </row>
    <row r="682" spans="1:24" ht="15" x14ac:dyDescent="0.2">
      <c r="A682" s="18" t="s">
        <v>284</v>
      </c>
      <c r="B682" s="18" t="s">
        <v>283</v>
      </c>
      <c r="C682" s="18" t="s">
        <v>285</v>
      </c>
      <c r="D682" s="18" t="s">
        <v>824</v>
      </c>
      <c r="E682" s="5" t="str">
        <f t="shared" si="32"/>
        <v>2019-01-01</v>
      </c>
      <c r="F682" t="s">
        <v>278</v>
      </c>
      <c r="L682" t="s">
        <v>675</v>
      </c>
      <c r="M682" s="90">
        <f>IF(ISBLANK('test set refactored'!S682),"",'test set refactored'!S682)</f>
        <v>59</v>
      </c>
      <c r="O682" s="21"/>
      <c r="P682" t="s">
        <v>229</v>
      </c>
      <c r="Q682" s="61"/>
      <c r="R682" s="21"/>
      <c r="S682" t="s">
        <v>292</v>
      </c>
      <c r="T682" t="s">
        <v>388</v>
      </c>
      <c r="U682" s="7" t="s">
        <v>733</v>
      </c>
      <c r="V682" t="e">
        <v>#N/A</v>
      </c>
      <c r="W682" t="e">
        <v>#N/A</v>
      </c>
      <c r="X682" t="s">
        <v>275</v>
      </c>
    </row>
    <row r="683" spans="1:24" x14ac:dyDescent="0.15">
      <c r="A683" s="23" t="s">
        <v>311</v>
      </c>
      <c r="B683" s="23" t="s">
        <v>310</v>
      </c>
      <c r="C683" s="23" t="s">
        <v>304</v>
      </c>
      <c r="D683" s="23" t="s">
        <v>827</v>
      </c>
      <c r="E683" s="5" t="str">
        <f t="shared" si="32"/>
        <v>2019-01-01</v>
      </c>
      <c r="F683" s="23" t="s">
        <v>278</v>
      </c>
      <c r="G683" s="23"/>
      <c r="H683" s="23"/>
      <c r="I683" s="35" t="s">
        <v>314</v>
      </c>
      <c r="J683" s="23"/>
      <c r="K683" s="23"/>
      <c r="L683" s="23" t="s">
        <v>312</v>
      </c>
      <c r="M683" s="88">
        <f>IF(ISBLANK('test set refactored'!S683),"",'test set refactored'!S683)</f>
        <v>4.91</v>
      </c>
      <c r="N683" s="23"/>
      <c r="O683" s="23" t="s">
        <v>313</v>
      </c>
      <c r="P683" t="s">
        <v>29</v>
      </c>
      <c r="Q683" s="70">
        <f>M683*1000000</f>
        <v>4910000</v>
      </c>
      <c r="R683" s="34" t="s">
        <v>39</v>
      </c>
      <c r="S683" s="23" t="s">
        <v>321</v>
      </c>
      <c r="T683" s="23"/>
      <c r="U683" s="34"/>
      <c r="V683" s="23" t="s">
        <v>322</v>
      </c>
      <c r="W683" s="23" t="s">
        <v>323</v>
      </c>
      <c r="X683" s="23" t="s">
        <v>275</v>
      </c>
    </row>
    <row r="684" spans="1:24" x14ac:dyDescent="0.15">
      <c r="A684" t="s">
        <v>303</v>
      </c>
      <c r="B684" t="s">
        <v>302</v>
      </c>
      <c r="C684" t="s">
        <v>304</v>
      </c>
      <c r="D684" s="77" t="s">
        <v>82</v>
      </c>
      <c r="E684" s="5" t="str">
        <f t="shared" si="32"/>
        <v>2019-01-01</v>
      </c>
      <c r="F684" s="10" t="s">
        <v>278</v>
      </c>
      <c r="I684" s="7" t="s">
        <v>308</v>
      </c>
      <c r="L684" t="s">
        <v>688</v>
      </c>
      <c r="M684" s="86">
        <f>IF(ISBLANK('test set refactored'!S684),"",'test set refactored'!S684)</f>
        <v>1400000</v>
      </c>
      <c r="O684" t="s">
        <v>445</v>
      </c>
      <c r="P684" t="s">
        <v>444</v>
      </c>
      <c r="Q684" s="39">
        <f>M684</f>
        <v>1400000</v>
      </c>
      <c r="R684" t="str">
        <f>O684</f>
        <v>customers</v>
      </c>
      <c r="S684" t="s">
        <v>321</v>
      </c>
      <c r="T684" s="32" t="s">
        <v>446</v>
      </c>
      <c r="U684" s="7" t="s">
        <v>743</v>
      </c>
      <c r="V684" t="s">
        <v>320</v>
      </c>
      <c r="W684" t="s">
        <v>320</v>
      </c>
      <c r="X684" t="s">
        <v>275</v>
      </c>
    </row>
    <row r="685" spans="1:24" x14ac:dyDescent="0.15">
      <c r="A685" t="s">
        <v>303</v>
      </c>
      <c r="B685" t="s">
        <v>302</v>
      </c>
      <c r="C685" t="s">
        <v>304</v>
      </c>
      <c r="D685" s="77" t="s">
        <v>82</v>
      </c>
      <c r="E685" s="5" t="str">
        <f t="shared" si="32"/>
        <v>2019-01-01</v>
      </c>
      <c r="F685" s="10" t="s">
        <v>278</v>
      </c>
      <c r="L685" t="s">
        <v>689</v>
      </c>
      <c r="M685" s="90">
        <f>IF(ISBLANK('test set refactored'!S685),"",'test set refactored'!S685)</f>
        <v>1</v>
      </c>
      <c r="O685" t="s">
        <v>448</v>
      </c>
      <c r="P685" t="s">
        <v>447</v>
      </c>
      <c r="Q685" s="27">
        <f>M685</f>
        <v>1</v>
      </c>
      <c r="R685" t="s">
        <v>448</v>
      </c>
      <c r="S685" t="s">
        <v>321</v>
      </c>
      <c r="T685" s="32" t="s">
        <v>449</v>
      </c>
      <c r="U685" s="7" t="s">
        <v>743</v>
      </c>
      <c r="V685" t="s">
        <v>320</v>
      </c>
      <c r="W685" t="s">
        <v>320</v>
      </c>
      <c r="X685" t="s">
        <v>275</v>
      </c>
    </row>
    <row r="686" spans="1:24" x14ac:dyDescent="0.15">
      <c r="A686" t="s">
        <v>303</v>
      </c>
      <c r="B686" t="s">
        <v>302</v>
      </c>
      <c r="C686" t="s">
        <v>304</v>
      </c>
      <c r="D686" s="77" t="s">
        <v>82</v>
      </c>
      <c r="E686" s="5" t="str">
        <f t="shared" si="32"/>
        <v>2019-01-01</v>
      </c>
      <c r="F686" s="10" t="s">
        <v>278</v>
      </c>
      <c r="I686" t="s">
        <v>500</v>
      </c>
      <c r="J686">
        <v>69</v>
      </c>
      <c r="K686" t="s">
        <v>501</v>
      </c>
      <c r="L686" t="s">
        <v>498</v>
      </c>
      <c r="M686" s="86">
        <f>IF(ISBLANK('test set refactored'!S686),"",'test set refactored'!S686)</f>
        <v>538450</v>
      </c>
      <c r="O686" t="s">
        <v>499</v>
      </c>
      <c r="P686" t="s">
        <v>497</v>
      </c>
      <c r="Q686" s="27">
        <f>M686</f>
        <v>538450</v>
      </c>
      <c r="R686" t="str">
        <f>O686</f>
        <v>minutes</v>
      </c>
      <c r="S686" t="s">
        <v>321</v>
      </c>
      <c r="T686" s="32" t="s">
        <v>502</v>
      </c>
      <c r="U686" s="7" t="e">
        <v>#N/A</v>
      </c>
      <c r="V686" t="s">
        <v>320</v>
      </c>
      <c r="W686" t="s">
        <v>320</v>
      </c>
      <c r="X686" t="s">
        <v>275</v>
      </c>
    </row>
    <row r="687" spans="1:24" x14ac:dyDescent="0.15">
      <c r="A687" t="s">
        <v>303</v>
      </c>
      <c r="B687" t="s">
        <v>302</v>
      </c>
      <c r="C687" t="s">
        <v>304</v>
      </c>
      <c r="D687" s="77" t="s">
        <v>82</v>
      </c>
      <c r="E687" s="5" t="str">
        <f t="shared" si="32"/>
        <v>2019-01-01</v>
      </c>
      <c r="F687" s="10" t="s">
        <v>278</v>
      </c>
      <c r="I687" t="s">
        <v>500</v>
      </c>
      <c r="J687">
        <v>69</v>
      </c>
      <c r="K687" t="s">
        <v>501</v>
      </c>
      <c r="L687" t="s">
        <v>504</v>
      </c>
      <c r="M687" s="86">
        <f>IF(ISBLANK('test set refactored'!S687),"",'test set refactored'!S687)</f>
        <v>0</v>
      </c>
      <c r="O687" t="s">
        <v>505</v>
      </c>
      <c r="P687" t="s">
        <v>503</v>
      </c>
      <c r="Q687" s="27">
        <f>M687</f>
        <v>0</v>
      </c>
      <c r="R687" t="str">
        <f>O687</f>
        <v>number of interruptions</v>
      </c>
      <c r="S687" t="s">
        <v>321</v>
      </c>
      <c r="T687" s="32" t="s">
        <v>506</v>
      </c>
      <c r="U687" s="7" t="e">
        <v>#N/A</v>
      </c>
      <c r="V687" t="s">
        <v>320</v>
      </c>
      <c r="W687" t="s">
        <v>320</v>
      </c>
      <c r="X687" t="s">
        <v>275</v>
      </c>
    </row>
    <row r="688" spans="1:24" x14ac:dyDescent="0.15">
      <c r="A688" t="s">
        <v>303</v>
      </c>
      <c r="B688" t="s">
        <v>302</v>
      </c>
      <c r="C688" t="s">
        <v>304</v>
      </c>
      <c r="D688" s="77" t="s">
        <v>82</v>
      </c>
      <c r="E688" s="5" t="str">
        <f t="shared" si="32"/>
        <v>2019-01-01</v>
      </c>
      <c r="F688" s="10" t="s">
        <v>278</v>
      </c>
      <c r="I688" t="s">
        <v>500</v>
      </c>
      <c r="J688">
        <v>69</v>
      </c>
      <c r="K688" t="s">
        <v>501</v>
      </c>
      <c r="L688" t="s">
        <v>508</v>
      </c>
      <c r="M688" s="86" t="str">
        <f>IF(ISBLANK('test set refactored'!S688),"",'test set refactored'!S688)</f>
        <v/>
      </c>
      <c r="O688" t="s">
        <v>499</v>
      </c>
      <c r="P688" t="s">
        <v>507</v>
      </c>
      <c r="Q688" s="27" t="str">
        <f>M688</f>
        <v/>
      </c>
      <c r="R688" t="str">
        <f>O688</f>
        <v>minutes</v>
      </c>
      <c r="S688" t="s">
        <v>321</v>
      </c>
      <c r="T688" s="32" t="s">
        <v>509</v>
      </c>
      <c r="U688" s="7" t="e">
        <v>#N/A</v>
      </c>
      <c r="V688" t="s">
        <v>320</v>
      </c>
      <c r="W688" t="s">
        <v>320</v>
      </c>
      <c r="X688" t="s">
        <v>275</v>
      </c>
    </row>
    <row r="689" spans="1:24" x14ac:dyDescent="0.15">
      <c r="A689" t="s">
        <v>303</v>
      </c>
      <c r="B689" t="s">
        <v>302</v>
      </c>
      <c r="C689" t="s">
        <v>304</v>
      </c>
      <c r="D689" s="77" t="s">
        <v>82</v>
      </c>
      <c r="E689" s="5" t="str">
        <f t="shared" si="32"/>
        <v>2019-01-01</v>
      </c>
      <c r="F689" s="10" t="s">
        <v>278</v>
      </c>
      <c r="L689" t="s">
        <v>706</v>
      </c>
      <c r="M689" s="90" t="str">
        <f>IF(ISBLANK('test set refactored'!S689),"",'test set refactored'!S689)</f>
        <v/>
      </c>
      <c r="P689" t="s">
        <v>493</v>
      </c>
      <c r="S689" t="s">
        <v>321</v>
      </c>
      <c r="T689" s="32" t="s">
        <v>494</v>
      </c>
      <c r="U689" s="7" t="s">
        <v>537</v>
      </c>
      <c r="V689" t="s">
        <v>320</v>
      </c>
      <c r="W689" t="s">
        <v>320</v>
      </c>
      <c r="X689" t="s">
        <v>275</v>
      </c>
    </row>
    <row r="690" spans="1:24" x14ac:dyDescent="0.15">
      <c r="A690" t="s">
        <v>303</v>
      </c>
      <c r="B690" t="s">
        <v>302</v>
      </c>
      <c r="C690" t="s">
        <v>304</v>
      </c>
      <c r="D690" s="77" t="s">
        <v>82</v>
      </c>
      <c r="E690" s="5" t="str">
        <f t="shared" si="32"/>
        <v>2019-01-01</v>
      </c>
      <c r="F690" s="10" t="s">
        <v>278</v>
      </c>
      <c r="L690" t="s">
        <v>707</v>
      </c>
      <c r="M690" s="90" t="str">
        <f>IF(ISBLANK('test set refactored'!S690),"",'test set refactored'!S690)</f>
        <v/>
      </c>
      <c r="P690" t="s">
        <v>495</v>
      </c>
      <c r="S690" t="s">
        <v>321</v>
      </c>
      <c r="T690" s="32" t="s">
        <v>496</v>
      </c>
      <c r="U690" s="7" t="s">
        <v>537</v>
      </c>
      <c r="V690" t="s">
        <v>320</v>
      </c>
      <c r="W690" t="s">
        <v>320</v>
      </c>
      <c r="X690" t="s">
        <v>275</v>
      </c>
    </row>
    <row r="691" spans="1:24" x14ac:dyDescent="0.15">
      <c r="A691" t="s">
        <v>303</v>
      </c>
      <c r="B691" t="s">
        <v>302</v>
      </c>
      <c r="C691" t="s">
        <v>304</v>
      </c>
      <c r="D691" s="77" t="s">
        <v>82</v>
      </c>
      <c r="E691" s="5" t="str">
        <f t="shared" si="32"/>
        <v>2019-01-01</v>
      </c>
      <c r="F691" s="10" t="s">
        <v>278</v>
      </c>
      <c r="L691" t="s">
        <v>698</v>
      </c>
      <c r="M691" s="86">
        <f>IF(ISBLANK('test set refactored'!S691),"",'test set refactored'!S691)</f>
        <v>163.44999999999999</v>
      </c>
      <c r="O691" t="s">
        <v>818</v>
      </c>
      <c r="P691" t="s">
        <v>475</v>
      </c>
      <c r="Q691" s="39">
        <f>M691</f>
        <v>163.44999999999999</v>
      </c>
      <c r="R691" t="str">
        <f>O691</f>
        <v>USD/kWh</v>
      </c>
      <c r="S691" t="s">
        <v>321</v>
      </c>
      <c r="T691" s="32" t="s">
        <v>477</v>
      </c>
      <c r="U691" s="7" t="s">
        <v>744</v>
      </c>
      <c r="V691" t="s">
        <v>320</v>
      </c>
      <c r="W691" t="s">
        <v>320</v>
      </c>
      <c r="X691" t="s">
        <v>275</v>
      </c>
    </row>
    <row r="692" spans="1:24" x14ac:dyDescent="0.15">
      <c r="A692" t="s">
        <v>303</v>
      </c>
      <c r="B692" t="s">
        <v>302</v>
      </c>
      <c r="C692" t="s">
        <v>304</v>
      </c>
      <c r="D692" s="77" t="s">
        <v>82</v>
      </c>
      <c r="E692" s="5" t="str">
        <f t="shared" si="32"/>
        <v>2019-01-01</v>
      </c>
      <c r="F692" s="10" t="s">
        <v>278</v>
      </c>
      <c r="L692" t="s">
        <v>699</v>
      </c>
      <c r="M692" s="86">
        <f>IF(ISBLANK('test set refactored'!S692),"",'test set refactored'!S692)</f>
        <v>0.98099999999999998</v>
      </c>
      <c r="O692" t="s">
        <v>818</v>
      </c>
      <c r="P692" t="s">
        <v>478</v>
      </c>
      <c r="Q692" s="39">
        <f>M692</f>
        <v>0.98099999999999998</v>
      </c>
      <c r="R692" t="str">
        <f>O692</f>
        <v>USD/kWh</v>
      </c>
      <c r="S692" t="s">
        <v>321</v>
      </c>
      <c r="T692" s="32" t="s">
        <v>479</v>
      </c>
      <c r="U692" s="7" t="s">
        <v>744</v>
      </c>
      <c r="V692" t="s">
        <v>320</v>
      </c>
      <c r="W692" t="s">
        <v>320</v>
      </c>
      <c r="X692" t="s">
        <v>275</v>
      </c>
    </row>
    <row r="693" spans="1:24" x14ac:dyDescent="0.15">
      <c r="A693" t="s">
        <v>303</v>
      </c>
      <c r="B693" t="s">
        <v>302</v>
      </c>
      <c r="C693" t="s">
        <v>304</v>
      </c>
      <c r="D693" s="77" t="s">
        <v>82</v>
      </c>
      <c r="E693" s="5" t="str">
        <f t="shared" si="32"/>
        <v>2019-01-01</v>
      </c>
      <c r="F693" s="10" t="s">
        <v>278</v>
      </c>
      <c r="L693" t="s">
        <v>700</v>
      </c>
      <c r="M693" s="86">
        <f>IF(ISBLANK('test set refactored'!S693),"",'test set refactored'!S693)</f>
        <v>0.39800000000000002</v>
      </c>
      <c r="O693" t="s">
        <v>818</v>
      </c>
      <c r="P693" t="s">
        <v>480</v>
      </c>
      <c r="Q693" s="39">
        <f>M693</f>
        <v>0.39800000000000002</v>
      </c>
      <c r="R693" t="str">
        <f>O693</f>
        <v>USD/kWh</v>
      </c>
      <c r="S693" t="s">
        <v>321</v>
      </c>
      <c r="T693" s="32" t="s">
        <v>481</v>
      </c>
      <c r="U693" s="7" t="s">
        <v>744</v>
      </c>
      <c r="V693" t="s">
        <v>320</v>
      </c>
      <c r="W693" t="s">
        <v>320</v>
      </c>
      <c r="X693" t="s">
        <v>275</v>
      </c>
    </row>
    <row r="694" spans="1:24" x14ac:dyDescent="0.15">
      <c r="A694" t="s">
        <v>303</v>
      </c>
      <c r="B694" t="s">
        <v>302</v>
      </c>
      <c r="C694" t="s">
        <v>304</v>
      </c>
      <c r="D694" s="77" t="s">
        <v>82</v>
      </c>
      <c r="E694" s="5" t="str">
        <f t="shared" si="32"/>
        <v>2019-01-01</v>
      </c>
      <c r="F694" s="10" t="s">
        <v>278</v>
      </c>
      <c r="L694" t="s">
        <v>701</v>
      </c>
      <c r="M694" s="86" t="str">
        <f>IF(ISBLANK('test set refactored'!S694),"",'test set refactored'!S694)</f>
        <v/>
      </c>
      <c r="P694" t="s">
        <v>482</v>
      </c>
      <c r="S694" t="s">
        <v>321</v>
      </c>
      <c r="T694" s="32" t="s">
        <v>484</v>
      </c>
      <c r="U694" s="7" t="s">
        <v>745</v>
      </c>
      <c r="V694" t="s">
        <v>320</v>
      </c>
      <c r="W694" t="s">
        <v>320</v>
      </c>
      <c r="X694" t="s">
        <v>275</v>
      </c>
    </row>
    <row r="695" spans="1:24" x14ac:dyDescent="0.15">
      <c r="A695" t="s">
        <v>303</v>
      </c>
      <c r="B695" t="s">
        <v>302</v>
      </c>
      <c r="C695" t="s">
        <v>304</v>
      </c>
      <c r="D695" s="77" t="s">
        <v>82</v>
      </c>
      <c r="E695" s="5" t="str">
        <f t="shared" si="32"/>
        <v>2019-01-01</v>
      </c>
      <c r="F695" s="10" t="s">
        <v>278</v>
      </c>
      <c r="L695" t="s">
        <v>702</v>
      </c>
      <c r="M695" s="86">
        <f>IF(ISBLANK('test set refactored'!S695),"",'test set refactored'!S695)</f>
        <v>134.74</v>
      </c>
      <c r="O695" t="s">
        <v>819</v>
      </c>
      <c r="P695" t="s">
        <v>485</v>
      </c>
      <c r="Q695" s="39">
        <f>M695</f>
        <v>134.74</v>
      </c>
      <c r="R695" t="str">
        <f>O695</f>
        <v>USD/MWh</v>
      </c>
      <c r="S695" t="s">
        <v>321</v>
      </c>
      <c r="T695" s="32" t="s">
        <v>487</v>
      </c>
      <c r="U695" s="7" t="s">
        <v>745</v>
      </c>
      <c r="V695" t="s">
        <v>320</v>
      </c>
      <c r="W695" t="s">
        <v>320</v>
      </c>
      <c r="X695" t="s">
        <v>275</v>
      </c>
    </row>
    <row r="696" spans="1:24" x14ac:dyDescent="0.15">
      <c r="A696" t="s">
        <v>303</v>
      </c>
      <c r="B696" t="s">
        <v>302</v>
      </c>
      <c r="C696" t="s">
        <v>304</v>
      </c>
      <c r="D696" s="77" t="s">
        <v>82</v>
      </c>
      <c r="E696" s="5" t="str">
        <f t="shared" si="32"/>
        <v>2019-01-01</v>
      </c>
      <c r="F696" s="10" t="s">
        <v>278</v>
      </c>
      <c r="L696" t="s">
        <v>703</v>
      </c>
      <c r="M696" s="86">
        <f>IF(ISBLANK('test set refactored'!S696),"",'test set refactored'!S696)</f>
        <v>188909</v>
      </c>
      <c r="O696" t="s">
        <v>489</v>
      </c>
      <c r="P696" t="s">
        <v>488</v>
      </c>
      <c r="Q696" s="27">
        <f>M696</f>
        <v>188909</v>
      </c>
      <c r="R696" t="s">
        <v>445</v>
      </c>
      <c r="S696" t="s">
        <v>321</v>
      </c>
      <c r="T696" s="32" t="s">
        <v>490</v>
      </c>
      <c r="U696" s="7" t="s">
        <v>743</v>
      </c>
      <c r="V696" t="s">
        <v>320</v>
      </c>
      <c r="W696" t="s">
        <v>320</v>
      </c>
      <c r="X696" t="s">
        <v>275</v>
      </c>
    </row>
    <row r="697" spans="1:24" x14ac:dyDescent="0.15">
      <c r="A697" t="s">
        <v>303</v>
      </c>
      <c r="B697" t="s">
        <v>302</v>
      </c>
      <c r="C697" t="s">
        <v>304</v>
      </c>
      <c r="D697" s="77" t="s">
        <v>82</v>
      </c>
      <c r="E697" s="5" t="str">
        <f t="shared" si="32"/>
        <v>2019-01-01</v>
      </c>
      <c r="F697" s="10" t="s">
        <v>278</v>
      </c>
      <c r="L697" t="s">
        <v>704</v>
      </c>
      <c r="M697" s="90" t="str">
        <f>IF(ISBLANK('test set refactored'!S697),"",'test set refactored'!S697)</f>
        <v/>
      </c>
      <c r="P697" t="s">
        <v>491</v>
      </c>
      <c r="S697" t="s">
        <v>321</v>
      </c>
      <c r="T697" s="32" t="s">
        <v>492</v>
      </c>
      <c r="U697" s="7" t="s">
        <v>743</v>
      </c>
      <c r="V697" t="s">
        <v>320</v>
      </c>
      <c r="W697" t="s">
        <v>320</v>
      </c>
      <c r="X697" t="s">
        <v>275</v>
      </c>
    </row>
    <row r="698" spans="1:24" x14ac:dyDescent="0.15">
      <c r="A698" t="s">
        <v>303</v>
      </c>
      <c r="B698" t="s">
        <v>302</v>
      </c>
      <c r="C698" s="7" t="s">
        <v>304</v>
      </c>
      <c r="D698" s="77" t="s">
        <v>82</v>
      </c>
      <c r="E698" s="5" t="str">
        <f t="shared" si="32"/>
        <v>2019-01-01</v>
      </c>
      <c r="F698" s="10" t="s">
        <v>278</v>
      </c>
      <c r="I698" s="7" t="s">
        <v>308</v>
      </c>
      <c r="L698" t="s">
        <v>307</v>
      </c>
      <c r="M698" s="86">
        <f>IF(ISBLANK('test set refactored'!S698),"",'test set refactored'!S698)</f>
        <v>26851641</v>
      </c>
      <c r="O698" t="s">
        <v>39</v>
      </c>
      <c r="P698" t="s">
        <v>29</v>
      </c>
      <c r="Q698" s="69">
        <f>M698</f>
        <v>26851641</v>
      </c>
      <c r="R698" s="7" t="s">
        <v>39</v>
      </c>
      <c r="S698" t="s">
        <v>321</v>
      </c>
      <c r="T698" s="32" t="s">
        <v>309</v>
      </c>
      <c r="U698" s="7" t="s">
        <v>786</v>
      </c>
      <c r="V698" t="s">
        <v>322</v>
      </c>
      <c r="W698" t="s">
        <v>323</v>
      </c>
      <c r="X698" t="s">
        <v>275</v>
      </c>
    </row>
    <row r="699" spans="1:24" x14ac:dyDescent="0.15">
      <c r="A699" t="s">
        <v>303</v>
      </c>
      <c r="B699" t="s">
        <v>302</v>
      </c>
      <c r="C699" t="s">
        <v>304</v>
      </c>
      <c r="D699" s="77" t="s">
        <v>82</v>
      </c>
      <c r="E699" s="5" t="str">
        <f t="shared" si="32"/>
        <v>2019-01-01</v>
      </c>
      <c r="F699" s="10" t="s">
        <v>278</v>
      </c>
      <c r="L699" t="s">
        <v>752</v>
      </c>
      <c r="M699" s="86" t="str">
        <f>IF(ISBLANK('test set refactored'!S699),"",'test set refactored'!S699)</f>
        <v/>
      </c>
      <c r="P699" t="s">
        <v>442</v>
      </c>
      <c r="S699" t="s">
        <v>321</v>
      </c>
      <c r="T699" s="32" t="s">
        <v>443</v>
      </c>
      <c r="U699" s="7" t="s">
        <v>742</v>
      </c>
      <c r="V699" t="s">
        <v>320</v>
      </c>
      <c r="W699" t="s">
        <v>320</v>
      </c>
      <c r="X699" t="s">
        <v>275</v>
      </c>
    </row>
    <row r="700" spans="1:24" x14ac:dyDescent="0.15">
      <c r="A700" t="s">
        <v>303</v>
      </c>
      <c r="B700" t="s">
        <v>302</v>
      </c>
      <c r="C700" t="s">
        <v>304</v>
      </c>
      <c r="D700" s="77" t="s">
        <v>82</v>
      </c>
      <c r="E700" s="5" t="str">
        <f t="shared" si="32"/>
        <v>2019-01-01</v>
      </c>
      <c r="F700" s="10" t="s">
        <v>278</v>
      </c>
      <c r="I700" s="7" t="s">
        <v>308</v>
      </c>
      <c r="L700" t="s">
        <v>340</v>
      </c>
      <c r="M700" s="86">
        <f>IF(ISBLANK('test set refactored'!S700),"",'test set refactored'!S700)</f>
        <v>14633</v>
      </c>
      <c r="O700" t="s">
        <v>341</v>
      </c>
      <c r="P700" t="s">
        <v>152</v>
      </c>
      <c r="Q700" s="69">
        <f>M700</f>
        <v>14633</v>
      </c>
      <c r="R700" s="7" t="s">
        <v>784</v>
      </c>
      <c r="S700" t="s">
        <v>321</v>
      </c>
      <c r="T700" s="32" t="s">
        <v>342</v>
      </c>
      <c r="U700" s="7" t="s">
        <v>789</v>
      </c>
      <c r="V700" t="s">
        <v>320</v>
      </c>
      <c r="W700" t="s">
        <v>320</v>
      </c>
      <c r="X700" t="s">
        <v>275</v>
      </c>
    </row>
    <row r="701" spans="1:24" x14ac:dyDescent="0.15">
      <c r="A701" t="s">
        <v>303</v>
      </c>
      <c r="B701" t="s">
        <v>302</v>
      </c>
      <c r="C701" t="s">
        <v>304</v>
      </c>
      <c r="D701" s="77" t="s">
        <v>82</v>
      </c>
      <c r="E701" s="5" t="str">
        <f t="shared" si="32"/>
        <v>2019-01-01</v>
      </c>
      <c r="F701" s="10" t="s">
        <v>278</v>
      </c>
      <c r="I701" s="7" t="s">
        <v>308</v>
      </c>
      <c r="L701" t="s">
        <v>352</v>
      </c>
      <c r="M701" s="86">
        <f>IF(ISBLANK('test set refactored'!S701),"",'test set refactored'!S701)</f>
        <v>1653</v>
      </c>
      <c r="O701" t="s">
        <v>341</v>
      </c>
      <c r="P701" t="s">
        <v>774</v>
      </c>
      <c r="Q701" s="69">
        <f>M701</f>
        <v>1653</v>
      </c>
      <c r="R701" s="7" t="s">
        <v>784</v>
      </c>
      <c r="S701" t="s">
        <v>321</v>
      </c>
      <c r="T701" s="32" t="s">
        <v>353</v>
      </c>
      <c r="U701" s="7" t="s">
        <v>789</v>
      </c>
      <c r="V701" t="s">
        <v>320</v>
      </c>
      <c r="W701" t="s">
        <v>320</v>
      </c>
      <c r="X701" t="s">
        <v>275</v>
      </c>
    </row>
    <row r="702" spans="1:24" x14ac:dyDescent="0.15">
      <c r="A702" t="s">
        <v>303</v>
      </c>
      <c r="B702" t="s">
        <v>302</v>
      </c>
      <c r="C702" t="s">
        <v>304</v>
      </c>
      <c r="D702" s="77" t="s">
        <v>82</v>
      </c>
      <c r="E702" s="5" t="str">
        <f t="shared" si="32"/>
        <v>2019-01-01</v>
      </c>
      <c r="F702" s="10" t="s">
        <v>278</v>
      </c>
      <c r="I702" s="7" t="s">
        <v>308</v>
      </c>
      <c r="L702" t="s">
        <v>360</v>
      </c>
      <c r="M702" s="86">
        <f>IF(ISBLANK('test set refactored'!S702),"",'test set refactored'!S702)</f>
        <v>13487</v>
      </c>
      <c r="O702" t="s">
        <v>341</v>
      </c>
      <c r="P702" t="s">
        <v>145</v>
      </c>
      <c r="Q702" s="69">
        <f>M702</f>
        <v>13487</v>
      </c>
      <c r="R702" s="7" t="s">
        <v>784</v>
      </c>
      <c r="S702" t="s">
        <v>321</v>
      </c>
      <c r="T702" s="32" t="s">
        <v>361</v>
      </c>
      <c r="U702" s="7" t="s">
        <v>789</v>
      </c>
      <c r="V702" t="s">
        <v>320</v>
      </c>
      <c r="W702" t="s">
        <v>320</v>
      </c>
      <c r="X702" t="s">
        <v>275</v>
      </c>
    </row>
    <row r="703" spans="1:24" x14ac:dyDescent="0.15">
      <c r="A703" t="s">
        <v>303</v>
      </c>
      <c r="B703" t="s">
        <v>302</v>
      </c>
      <c r="C703" t="s">
        <v>304</v>
      </c>
      <c r="D703" s="77" t="s">
        <v>82</v>
      </c>
      <c r="E703" s="5" t="str">
        <f t="shared" si="32"/>
        <v>2019-01-01</v>
      </c>
      <c r="F703" s="10" t="s">
        <v>278</v>
      </c>
      <c r="L703" t="s">
        <v>466</v>
      </c>
      <c r="M703" s="90">
        <f>IF(ISBLANK('test set refactored'!S703),"",'test set refactored'!S703)</f>
        <v>55</v>
      </c>
      <c r="P703" t="s">
        <v>146</v>
      </c>
      <c r="S703" t="s">
        <v>321</v>
      </c>
      <c r="T703" s="32" t="s">
        <v>467</v>
      </c>
      <c r="U703" s="7" t="s">
        <v>789</v>
      </c>
      <c r="V703" t="s">
        <v>320</v>
      </c>
      <c r="W703" t="s">
        <v>320</v>
      </c>
      <c r="X703" t="s">
        <v>275</v>
      </c>
    </row>
    <row r="704" spans="1:24" x14ac:dyDescent="0.15">
      <c r="A704" t="s">
        <v>303</v>
      </c>
      <c r="B704" t="s">
        <v>302</v>
      </c>
      <c r="C704" t="s">
        <v>304</v>
      </c>
      <c r="D704" s="77" t="s">
        <v>82</v>
      </c>
      <c r="E704" s="5" t="str">
        <f t="shared" si="32"/>
        <v>2019-01-01</v>
      </c>
      <c r="F704" s="10" t="s">
        <v>278</v>
      </c>
      <c r="L704" t="s">
        <v>469</v>
      </c>
      <c r="M704" s="90">
        <f>IF(ISBLANK('test set refactored'!S704),"",'test set refactored'!S704)</f>
        <v>0</v>
      </c>
      <c r="P704" t="s">
        <v>468</v>
      </c>
      <c r="S704" t="s">
        <v>321</v>
      </c>
      <c r="T704" s="32" t="s">
        <v>470</v>
      </c>
      <c r="U704" s="7" t="s">
        <v>789</v>
      </c>
      <c r="V704" t="s">
        <v>320</v>
      </c>
      <c r="W704" t="s">
        <v>320</v>
      </c>
      <c r="X704" t="s">
        <v>275</v>
      </c>
    </row>
    <row r="705" spans="1:24" x14ac:dyDescent="0.15">
      <c r="A705" t="s">
        <v>303</v>
      </c>
      <c r="B705" t="s">
        <v>302</v>
      </c>
      <c r="C705" t="s">
        <v>304</v>
      </c>
      <c r="D705" s="77" t="s">
        <v>82</v>
      </c>
      <c r="E705" s="5" t="str">
        <f t="shared" si="32"/>
        <v>2019-01-01</v>
      </c>
      <c r="F705" s="10" t="s">
        <v>278</v>
      </c>
      <c r="L705" t="s">
        <v>458</v>
      </c>
      <c r="M705" s="90">
        <f>IF(ISBLANK('test set refactored'!S705),"",'test set refactored'!S705)</f>
        <v>13487</v>
      </c>
      <c r="P705" t="s">
        <v>457</v>
      </c>
      <c r="S705" t="s">
        <v>321</v>
      </c>
      <c r="T705" s="32" t="s">
        <v>459</v>
      </c>
      <c r="U705" s="7" t="s">
        <v>789</v>
      </c>
      <c r="V705" t="s">
        <v>320</v>
      </c>
      <c r="W705" t="s">
        <v>320</v>
      </c>
      <c r="X705" t="s">
        <v>275</v>
      </c>
    </row>
    <row r="706" spans="1:24" x14ac:dyDescent="0.15">
      <c r="A706" t="s">
        <v>303</v>
      </c>
      <c r="B706" t="s">
        <v>302</v>
      </c>
      <c r="C706" t="s">
        <v>304</v>
      </c>
      <c r="D706" s="77" t="s">
        <v>82</v>
      </c>
      <c r="E706" s="5" t="str">
        <f t="shared" ref="E706:E769" si="33">_xlfn.CONCAT(SUBSTITUTE(F706,"FY","20"),"-01-01")</f>
        <v>2019-01-01</v>
      </c>
      <c r="F706" s="10" t="s">
        <v>278</v>
      </c>
      <c r="L706" t="s">
        <v>464</v>
      </c>
      <c r="M706" s="90" t="str">
        <f>IF(ISBLANK('test set refactored'!S706),"",'test set refactored'!S706)</f>
        <v/>
      </c>
      <c r="P706" t="s">
        <v>463</v>
      </c>
      <c r="S706" t="s">
        <v>321</v>
      </c>
      <c r="T706" s="32" t="s">
        <v>465</v>
      </c>
      <c r="U706" s="7" t="s">
        <v>789</v>
      </c>
      <c r="V706" t="s">
        <v>320</v>
      </c>
      <c r="W706" t="s">
        <v>320</v>
      </c>
      <c r="X706" t="s">
        <v>275</v>
      </c>
    </row>
    <row r="707" spans="1:24" x14ac:dyDescent="0.15">
      <c r="A707" t="s">
        <v>303</v>
      </c>
      <c r="B707" t="s">
        <v>302</v>
      </c>
      <c r="C707" t="s">
        <v>304</v>
      </c>
      <c r="D707" s="77" t="s">
        <v>82</v>
      </c>
      <c r="E707" s="5" t="str">
        <f t="shared" si="33"/>
        <v>2019-01-01</v>
      </c>
      <c r="F707" s="10" t="s">
        <v>278</v>
      </c>
      <c r="L707" t="s">
        <v>461</v>
      </c>
      <c r="M707" s="90">
        <f>IF(ISBLANK('test set refactored'!S707),"",'test set refactored'!S707)</f>
        <v>1653</v>
      </c>
      <c r="P707" t="s">
        <v>460</v>
      </c>
      <c r="S707" t="s">
        <v>321</v>
      </c>
      <c r="T707" s="32" t="s">
        <v>462</v>
      </c>
      <c r="U707" s="7" t="s">
        <v>789</v>
      </c>
      <c r="V707" t="s">
        <v>320</v>
      </c>
      <c r="W707" t="s">
        <v>320</v>
      </c>
      <c r="X707" t="s">
        <v>275</v>
      </c>
    </row>
    <row r="708" spans="1:24" x14ac:dyDescent="0.15">
      <c r="A708" t="s">
        <v>303</v>
      </c>
      <c r="B708" t="s">
        <v>302</v>
      </c>
      <c r="C708" t="s">
        <v>304</v>
      </c>
      <c r="D708" s="77" t="s">
        <v>82</v>
      </c>
      <c r="E708" s="5" t="str">
        <f t="shared" si="33"/>
        <v>2019-01-01</v>
      </c>
      <c r="F708" s="10" t="s">
        <v>278</v>
      </c>
      <c r="L708" t="s">
        <v>451</v>
      </c>
      <c r="M708" s="90">
        <f>IF(ISBLANK('test set refactored'!S708),"",'test set refactored'!S708)</f>
        <v>1</v>
      </c>
      <c r="P708" t="s">
        <v>450</v>
      </c>
      <c r="S708" t="s">
        <v>321</v>
      </c>
      <c r="T708" s="32" t="s">
        <v>452</v>
      </c>
      <c r="U708" s="7" t="s">
        <v>789</v>
      </c>
      <c r="V708" t="s">
        <v>320</v>
      </c>
      <c r="W708" t="s">
        <v>320</v>
      </c>
      <c r="X708" t="s">
        <v>275</v>
      </c>
    </row>
    <row r="709" spans="1:24" x14ac:dyDescent="0.15">
      <c r="A709" t="s">
        <v>303</v>
      </c>
      <c r="B709" t="s">
        <v>302</v>
      </c>
      <c r="C709" t="s">
        <v>304</v>
      </c>
      <c r="D709" s="77" t="s">
        <v>82</v>
      </c>
      <c r="E709" s="5" t="str">
        <f t="shared" si="33"/>
        <v>2019-01-01</v>
      </c>
      <c r="F709" s="10" t="s">
        <v>278</v>
      </c>
      <c r="I709" s="7" t="s">
        <v>308</v>
      </c>
      <c r="L709" t="s">
        <v>454</v>
      </c>
      <c r="M709" s="86">
        <f>IF(ISBLANK('test set refactored'!S709),"",'test set refactored'!S709)</f>
        <v>55</v>
      </c>
      <c r="O709" t="s">
        <v>455</v>
      </c>
      <c r="P709" t="s">
        <v>453</v>
      </c>
      <c r="Q709" s="39">
        <f>M709</f>
        <v>55</v>
      </c>
      <c r="R709" t="str">
        <f>O709</f>
        <v>kg</v>
      </c>
      <c r="S709" t="s">
        <v>321</v>
      </c>
      <c r="T709" s="32" t="s">
        <v>456</v>
      </c>
      <c r="U709" s="7" t="s">
        <v>789</v>
      </c>
      <c r="V709" t="s">
        <v>320</v>
      </c>
      <c r="W709" t="s">
        <v>320</v>
      </c>
      <c r="X709" t="s">
        <v>275</v>
      </c>
    </row>
    <row r="710" spans="1:24" x14ac:dyDescent="0.15">
      <c r="A710" t="s">
        <v>303</v>
      </c>
      <c r="B710" t="s">
        <v>302</v>
      </c>
      <c r="C710" t="s">
        <v>304</v>
      </c>
      <c r="D710" s="77" t="s">
        <v>82</v>
      </c>
      <c r="E710" s="5" t="str">
        <f t="shared" si="33"/>
        <v>2019-01-01</v>
      </c>
      <c r="F710" s="10" t="s">
        <v>278</v>
      </c>
      <c r="L710" t="s">
        <v>434</v>
      </c>
      <c r="M710" s="90" t="str">
        <f>IF(ISBLANK('test set refactored'!S710),"",'test set refactored'!S710)</f>
        <v/>
      </c>
      <c r="P710" t="s">
        <v>433</v>
      </c>
      <c r="Q710" s="69"/>
      <c r="S710" t="s">
        <v>321</v>
      </c>
      <c r="T710" s="32" t="s">
        <v>435</v>
      </c>
      <c r="U710" s="7" t="s">
        <v>786</v>
      </c>
      <c r="V710" t="s">
        <v>320</v>
      </c>
      <c r="W710" t="s">
        <v>320</v>
      </c>
      <c r="X710" t="s">
        <v>275</v>
      </c>
    </row>
    <row r="711" spans="1:24" x14ac:dyDescent="0.15">
      <c r="A711" t="s">
        <v>303</v>
      </c>
      <c r="B711" t="s">
        <v>302</v>
      </c>
      <c r="C711" t="s">
        <v>304</v>
      </c>
      <c r="D711" s="77" t="s">
        <v>82</v>
      </c>
      <c r="E711" s="5" t="str">
        <f t="shared" si="33"/>
        <v>2019-01-01</v>
      </c>
      <c r="F711" s="10" t="s">
        <v>278</v>
      </c>
      <c r="L711" t="s">
        <v>437</v>
      </c>
      <c r="M711" s="90" t="str">
        <f>IF(ISBLANK('test set refactored'!S711),"",'test set refactored'!S711)</f>
        <v/>
      </c>
      <c r="P711" t="s">
        <v>436</v>
      </c>
      <c r="Q711" s="69"/>
      <c r="S711" t="s">
        <v>321</v>
      </c>
      <c r="T711" s="32" t="s">
        <v>438</v>
      </c>
      <c r="U711" s="7" t="s">
        <v>786</v>
      </c>
      <c r="V711" t="s">
        <v>320</v>
      </c>
      <c r="W711" t="s">
        <v>320</v>
      </c>
      <c r="X711" t="s">
        <v>275</v>
      </c>
    </row>
    <row r="712" spans="1:24" x14ac:dyDescent="0.15">
      <c r="A712" t="s">
        <v>303</v>
      </c>
      <c r="B712" t="s">
        <v>302</v>
      </c>
      <c r="C712" t="s">
        <v>304</v>
      </c>
      <c r="D712" s="77" t="s">
        <v>82</v>
      </c>
      <c r="E712" s="5" t="str">
        <f t="shared" si="33"/>
        <v>2019-01-01</v>
      </c>
      <c r="F712" s="10" t="s">
        <v>278</v>
      </c>
      <c r="I712" s="7" t="s">
        <v>308</v>
      </c>
      <c r="L712" t="s">
        <v>440</v>
      </c>
      <c r="M712" s="86">
        <f>IF(ISBLANK('test set refactored'!S712),"",'test set refactored'!S712)</f>
        <v>4916945</v>
      </c>
      <c r="O712" t="s">
        <v>39</v>
      </c>
      <c r="P712" t="s">
        <v>439</v>
      </c>
      <c r="Q712" s="69">
        <f>M712</f>
        <v>4916945</v>
      </c>
      <c r="R712" t="s">
        <v>39</v>
      </c>
      <c r="S712" t="s">
        <v>321</v>
      </c>
      <c r="T712" s="32" t="s">
        <v>441</v>
      </c>
      <c r="U712" s="7" t="s">
        <v>792</v>
      </c>
      <c r="V712" t="s">
        <v>320</v>
      </c>
      <c r="W712" t="s">
        <v>320</v>
      </c>
      <c r="X712" t="s">
        <v>275</v>
      </c>
    </row>
    <row r="713" spans="1:24" x14ac:dyDescent="0.15">
      <c r="A713" t="s">
        <v>303</v>
      </c>
      <c r="B713" t="s">
        <v>302</v>
      </c>
      <c r="C713" t="s">
        <v>304</v>
      </c>
      <c r="D713" s="77" t="s">
        <v>82</v>
      </c>
      <c r="E713" s="5" t="str">
        <f t="shared" si="33"/>
        <v>2019-01-01</v>
      </c>
      <c r="F713" s="10" t="s">
        <v>278</v>
      </c>
      <c r="L713" t="s">
        <v>395</v>
      </c>
      <c r="M713" s="86">
        <f>IF(ISBLANK('test set refactored'!S713),"",'test set refactored'!S713)</f>
        <v>1.64E-6</v>
      </c>
      <c r="O713" t="s">
        <v>390</v>
      </c>
      <c r="P713" t="s">
        <v>224</v>
      </c>
      <c r="Q713" s="27">
        <f>M713*1000000</f>
        <v>1.64</v>
      </c>
      <c r="R713" s="7" t="s">
        <v>817</v>
      </c>
      <c r="S713" t="s">
        <v>321</v>
      </c>
      <c r="T713" s="32" t="s">
        <v>391</v>
      </c>
      <c r="U713" s="7" t="s">
        <v>733</v>
      </c>
      <c r="V713" t="s">
        <v>320</v>
      </c>
      <c r="W713" t="s">
        <v>320</v>
      </c>
      <c r="X713" t="s">
        <v>275</v>
      </c>
    </row>
    <row r="714" spans="1:24" x14ac:dyDescent="0.15">
      <c r="A714" t="s">
        <v>303</v>
      </c>
      <c r="B714" t="s">
        <v>302</v>
      </c>
      <c r="C714" t="s">
        <v>304</v>
      </c>
      <c r="D714" s="77" t="s">
        <v>82</v>
      </c>
      <c r="E714" s="5" t="str">
        <f t="shared" si="33"/>
        <v>2019-01-01</v>
      </c>
      <c r="F714" s="10" t="s">
        <v>278</v>
      </c>
      <c r="L714" t="s">
        <v>754</v>
      </c>
      <c r="M714" s="90">
        <f>IF(ISBLANK('test set refactored'!S714),"",'test set refactored'!S714)</f>
        <v>0</v>
      </c>
      <c r="O714" t="s">
        <v>448</v>
      </c>
      <c r="P714" t="s">
        <v>473</v>
      </c>
      <c r="Q714" s="27">
        <f>M714</f>
        <v>0</v>
      </c>
      <c r="R714" t="s">
        <v>448</v>
      </c>
      <c r="S714" t="s">
        <v>321</v>
      </c>
      <c r="T714" s="32" t="s">
        <v>474</v>
      </c>
      <c r="U714" s="7" t="s">
        <v>733</v>
      </c>
      <c r="V714" t="s">
        <v>320</v>
      </c>
      <c r="W714" t="s">
        <v>320</v>
      </c>
      <c r="X714" t="s">
        <v>275</v>
      </c>
    </row>
    <row r="715" spans="1:24" x14ac:dyDescent="0.15">
      <c r="A715" t="s">
        <v>303</v>
      </c>
      <c r="B715" t="s">
        <v>302</v>
      </c>
      <c r="C715" t="s">
        <v>304</v>
      </c>
      <c r="D715" s="77" t="s">
        <v>82</v>
      </c>
      <c r="E715" s="5" t="str">
        <f t="shared" si="33"/>
        <v>2019-01-01</v>
      </c>
      <c r="F715" s="10" t="s">
        <v>278</v>
      </c>
      <c r="L715" t="s">
        <v>402</v>
      </c>
      <c r="M715" s="86">
        <f>IF(ISBLANK('test set refactored'!S715),"",'test set refactored'!S715)</f>
        <v>1.366E-5</v>
      </c>
      <c r="O715" t="s">
        <v>390</v>
      </c>
      <c r="P715" t="s">
        <v>219</v>
      </c>
      <c r="Q715" s="27">
        <f>M715*1000000</f>
        <v>13.66</v>
      </c>
      <c r="R715" s="7" t="s">
        <v>817</v>
      </c>
      <c r="S715" t="s">
        <v>321</v>
      </c>
      <c r="T715" s="32" t="s">
        <v>399</v>
      </c>
      <c r="U715" s="7" t="s">
        <v>733</v>
      </c>
      <c r="V715" t="s">
        <v>320</v>
      </c>
      <c r="W715" t="s">
        <v>320</v>
      </c>
      <c r="X715" t="s">
        <v>275</v>
      </c>
    </row>
    <row r="716" spans="1:24" x14ac:dyDescent="0.15">
      <c r="A716" t="s">
        <v>303</v>
      </c>
      <c r="B716" t="s">
        <v>302</v>
      </c>
      <c r="C716" t="s">
        <v>304</v>
      </c>
      <c r="D716" s="77" t="s">
        <v>82</v>
      </c>
      <c r="E716" s="5" t="str">
        <f t="shared" si="33"/>
        <v>2019-01-01</v>
      </c>
      <c r="F716" s="10" t="s">
        <v>278</v>
      </c>
      <c r="L716" t="s">
        <v>753</v>
      </c>
      <c r="M716" s="90">
        <f>IF(ISBLANK('test set refactored'!S716),"",'test set refactored'!S716)</f>
        <v>0</v>
      </c>
      <c r="O716" t="s">
        <v>448</v>
      </c>
      <c r="P716" t="s">
        <v>471</v>
      </c>
      <c r="Q716" s="27">
        <f>M716</f>
        <v>0</v>
      </c>
      <c r="R716" t="s">
        <v>448</v>
      </c>
      <c r="S716" t="s">
        <v>321</v>
      </c>
      <c r="T716" s="32" t="s">
        <v>472</v>
      </c>
      <c r="U716" s="7" t="s">
        <v>733</v>
      </c>
      <c r="V716" t="s">
        <v>320</v>
      </c>
      <c r="W716" t="s">
        <v>320</v>
      </c>
      <c r="X716" t="s">
        <v>275</v>
      </c>
    </row>
    <row r="717" spans="1:24" x14ac:dyDescent="0.15">
      <c r="A717" s="7" t="s">
        <v>295</v>
      </c>
      <c r="B717" s="7" t="s">
        <v>294</v>
      </c>
      <c r="C717" s="7" t="s">
        <v>296</v>
      </c>
      <c r="D717" s="7" t="s">
        <v>299</v>
      </c>
      <c r="E717" s="5" t="str">
        <f t="shared" si="33"/>
        <v>2019-01-01</v>
      </c>
      <c r="F717" s="26" t="s">
        <v>278</v>
      </c>
      <c r="I717" s="7" t="s">
        <v>301</v>
      </c>
      <c r="J717">
        <v>88</v>
      </c>
      <c r="L717" t="s">
        <v>300</v>
      </c>
      <c r="M717" s="86">
        <f>IF(ISBLANK('test set refactored'!S717),"",'test set refactored'!S717)</f>
        <v>70</v>
      </c>
      <c r="O717" t="s">
        <v>313</v>
      </c>
      <c r="P717" t="s">
        <v>29</v>
      </c>
      <c r="Q717" s="69">
        <f>M717*1000000</f>
        <v>70000000</v>
      </c>
      <c r="R717" t="s">
        <v>39</v>
      </c>
      <c r="S717" t="s">
        <v>731</v>
      </c>
      <c r="T717" t="s">
        <v>669</v>
      </c>
      <c r="U717" s="7" t="s">
        <v>785</v>
      </c>
      <c r="V717" t="s">
        <v>322</v>
      </c>
      <c r="W717" t="s">
        <v>323</v>
      </c>
      <c r="X717" s="26" t="s">
        <v>275</v>
      </c>
    </row>
    <row r="718" spans="1:24" ht="28" x14ac:dyDescent="0.15">
      <c r="A718" s="7" t="s">
        <v>295</v>
      </c>
      <c r="B718" s="7" t="s">
        <v>294</v>
      </c>
      <c r="C718" s="7" t="s">
        <v>296</v>
      </c>
      <c r="D718" s="7" t="s">
        <v>299</v>
      </c>
      <c r="E718" s="5" t="str">
        <f t="shared" si="33"/>
        <v>2019-01-01</v>
      </c>
      <c r="F718" s="26" t="s">
        <v>278</v>
      </c>
      <c r="I718" s="7" t="s">
        <v>301</v>
      </c>
      <c r="J718">
        <v>88</v>
      </c>
      <c r="L718" t="s">
        <v>336</v>
      </c>
      <c r="M718" s="86">
        <f>IF(ISBLANK('test set refactored'!S718),"",'test set refactored'!S718)</f>
        <v>576</v>
      </c>
      <c r="O718" s="21" t="s">
        <v>803</v>
      </c>
      <c r="P718" t="s">
        <v>60</v>
      </c>
      <c r="Q718" s="72">
        <f>M718*1000000</f>
        <v>576000000</v>
      </c>
      <c r="R718" t="s">
        <v>39</v>
      </c>
      <c r="S718" s="26" t="s">
        <v>731</v>
      </c>
      <c r="V718" t="s">
        <v>633</v>
      </c>
      <c r="W718" t="s">
        <v>646</v>
      </c>
      <c r="X718" s="26" t="s">
        <v>275</v>
      </c>
    </row>
    <row r="719" spans="1:24" x14ac:dyDescent="0.15">
      <c r="A719" s="7" t="s">
        <v>295</v>
      </c>
      <c r="B719" s="7" t="s">
        <v>294</v>
      </c>
      <c r="C719" s="7" t="s">
        <v>296</v>
      </c>
      <c r="D719" s="7" t="s">
        <v>299</v>
      </c>
      <c r="E719" s="5" t="str">
        <f t="shared" si="33"/>
        <v>2019-01-01</v>
      </c>
      <c r="F719" s="26" t="s">
        <v>278</v>
      </c>
      <c r="I719" s="7" t="s">
        <v>301</v>
      </c>
      <c r="J719">
        <v>88</v>
      </c>
      <c r="L719" t="s">
        <v>404</v>
      </c>
      <c r="M719" s="86">
        <f>IF(ISBLANK('test set refactored'!S719),"",'test set refactored'!S719)</f>
        <v>78</v>
      </c>
      <c r="O719" s="26" t="s">
        <v>405</v>
      </c>
      <c r="P719" t="s">
        <v>403</v>
      </c>
      <c r="Q719" s="39">
        <f>M719*0.278</f>
        <v>21.684000000000001</v>
      </c>
      <c r="R719" s="26" t="s">
        <v>512</v>
      </c>
      <c r="S719" t="s">
        <v>731</v>
      </c>
      <c r="U719" s="26"/>
      <c r="V719" t="s">
        <v>561</v>
      </c>
      <c r="W719" t="s">
        <v>562</v>
      </c>
      <c r="X719" s="26" t="s">
        <v>275</v>
      </c>
    </row>
    <row r="720" spans="1:24" x14ac:dyDescent="0.15">
      <c r="A720" s="7" t="s">
        <v>295</v>
      </c>
      <c r="B720" s="7" t="s">
        <v>294</v>
      </c>
      <c r="C720" s="7" t="s">
        <v>296</v>
      </c>
      <c r="D720" s="7" t="s">
        <v>299</v>
      </c>
      <c r="E720" s="5" t="str">
        <f t="shared" si="33"/>
        <v>2019-01-01</v>
      </c>
      <c r="F720" s="26" t="s">
        <v>278</v>
      </c>
      <c r="I720" s="7" t="s">
        <v>301</v>
      </c>
      <c r="J720">
        <v>88</v>
      </c>
      <c r="L720" t="s">
        <v>424</v>
      </c>
      <c r="M720" s="86">
        <f>IF(ISBLANK('test set refactored'!S720),"",'test set refactored'!S720)</f>
        <v>0.16800000000000001</v>
      </c>
      <c r="O720" s="26" t="s">
        <v>425</v>
      </c>
      <c r="P720" t="s">
        <v>423</v>
      </c>
      <c r="Q720" s="39">
        <f>M720</f>
        <v>0.16800000000000001</v>
      </c>
      <c r="R720" s="26" t="str">
        <f>O720</f>
        <v>tonnes of CO2e/ tonne of hydrocarbon production available for sale</v>
      </c>
      <c r="S720" s="26" t="s">
        <v>731</v>
      </c>
      <c r="U720" s="26"/>
      <c r="V720" t="s">
        <v>320</v>
      </c>
      <c r="W720" t="s">
        <v>320</v>
      </c>
      <c r="X720" s="26" t="s">
        <v>275</v>
      </c>
    </row>
    <row r="721" spans="1:24" x14ac:dyDescent="0.15">
      <c r="A721" s="7" t="s">
        <v>295</v>
      </c>
      <c r="B721" s="7" t="s">
        <v>294</v>
      </c>
      <c r="C721" s="7" t="s">
        <v>296</v>
      </c>
      <c r="D721" s="7" t="s">
        <v>299</v>
      </c>
      <c r="E721" s="5" t="str">
        <f t="shared" si="33"/>
        <v>2019-01-01</v>
      </c>
      <c r="F721" s="26" t="s">
        <v>278</v>
      </c>
      <c r="I721" s="7" t="s">
        <v>301</v>
      </c>
      <c r="J721">
        <v>88</v>
      </c>
      <c r="K721" s="26" t="s">
        <v>429</v>
      </c>
      <c r="L721" t="s">
        <v>427</v>
      </c>
      <c r="M721" s="86">
        <f>IF(ISBLANK('test set refactored'!S721),"",'test set refactored'!S721)</f>
        <v>1.06</v>
      </c>
      <c r="O721" s="26" t="s">
        <v>428</v>
      </c>
      <c r="P721" t="s">
        <v>426</v>
      </c>
      <c r="Q721" s="39">
        <f>M721</f>
        <v>1.06</v>
      </c>
      <c r="R721" s="26" t="str">
        <f>O721</f>
        <v>tonnes of CO2e/UEDC</v>
      </c>
      <c r="S721" s="26" t="s">
        <v>731</v>
      </c>
      <c r="U721" s="26"/>
      <c r="V721" t="s">
        <v>320</v>
      </c>
      <c r="W721" t="s">
        <v>320</v>
      </c>
      <c r="X721" s="26" t="s">
        <v>275</v>
      </c>
    </row>
    <row r="722" spans="1:24" x14ac:dyDescent="0.15">
      <c r="A722" s="7" t="s">
        <v>295</v>
      </c>
      <c r="B722" s="7" t="s">
        <v>294</v>
      </c>
      <c r="C722" s="7" t="s">
        <v>296</v>
      </c>
      <c r="D722" s="7" t="s">
        <v>299</v>
      </c>
      <c r="E722" s="5" t="str">
        <f t="shared" si="33"/>
        <v>2019-01-01</v>
      </c>
      <c r="F722" s="26" t="s">
        <v>278</v>
      </c>
      <c r="I722" s="7" t="s">
        <v>301</v>
      </c>
      <c r="J722">
        <v>88</v>
      </c>
      <c r="L722" t="s">
        <v>431</v>
      </c>
      <c r="M722" s="86">
        <f>IF(ISBLANK('test set refactored'!S722),"",'test set refactored'!S722)</f>
        <v>1.04</v>
      </c>
      <c r="O722" s="26" t="s">
        <v>432</v>
      </c>
      <c r="P722" t="s">
        <v>430</v>
      </c>
      <c r="Q722" s="39">
        <f>M722</f>
        <v>1.04</v>
      </c>
      <c r="R722" s="26" t="str">
        <f>O722</f>
        <v>tonnes of CO2e/tonne of high-value petrochemicals produced</v>
      </c>
      <c r="S722" s="26" t="s">
        <v>731</v>
      </c>
      <c r="U722" s="26"/>
      <c r="V722" t="s">
        <v>320</v>
      </c>
      <c r="W722" t="s">
        <v>320</v>
      </c>
      <c r="X722" s="26" t="s">
        <v>275</v>
      </c>
    </row>
    <row r="723" spans="1:24" x14ac:dyDescent="0.15">
      <c r="A723" s="7" t="s">
        <v>295</v>
      </c>
      <c r="B723" s="7" t="s">
        <v>294</v>
      </c>
      <c r="C723" s="7" t="s">
        <v>296</v>
      </c>
      <c r="D723" s="7" t="s">
        <v>299</v>
      </c>
      <c r="E723" s="5" t="str">
        <f t="shared" si="33"/>
        <v>2019-01-01</v>
      </c>
      <c r="F723" s="26" t="s">
        <v>278</v>
      </c>
      <c r="I723" s="7" t="s">
        <v>301</v>
      </c>
      <c r="J723">
        <v>88</v>
      </c>
      <c r="L723" t="s">
        <v>804</v>
      </c>
      <c r="M723" s="86">
        <f>IF(ISBLANK('test set refactored'!S723),"",'test set refactored'!S723)</f>
        <v>108</v>
      </c>
      <c r="O723" s="26" t="s">
        <v>815</v>
      </c>
      <c r="P723" t="s">
        <v>152</v>
      </c>
      <c r="Q723" s="73">
        <f>M723*1000</f>
        <v>108000</v>
      </c>
      <c r="R723" s="7" t="s">
        <v>784</v>
      </c>
      <c r="S723" t="s">
        <v>731</v>
      </c>
      <c r="T723" t="s">
        <v>670</v>
      </c>
      <c r="U723" s="7" t="s">
        <v>788</v>
      </c>
      <c r="V723" t="s">
        <v>320</v>
      </c>
      <c r="W723" t="s">
        <v>320</v>
      </c>
      <c r="X723" s="26" t="s">
        <v>275</v>
      </c>
    </row>
    <row r="724" spans="1:24" x14ac:dyDescent="0.15">
      <c r="A724" s="7" t="s">
        <v>295</v>
      </c>
      <c r="B724" s="7" t="s">
        <v>294</v>
      </c>
      <c r="C724" s="7" t="s">
        <v>296</v>
      </c>
      <c r="D724" s="7" t="s">
        <v>299</v>
      </c>
      <c r="E724" s="5" t="str">
        <f t="shared" si="33"/>
        <v>2019-01-01</v>
      </c>
      <c r="F724" s="26" t="s">
        <v>278</v>
      </c>
      <c r="I724" s="7" t="s">
        <v>301</v>
      </c>
      <c r="J724">
        <v>88</v>
      </c>
      <c r="L724" t="s">
        <v>805</v>
      </c>
      <c r="M724" s="86">
        <f>IF(ISBLANK('test set refactored'!S724),"",'test set refactored'!S724)</f>
        <v>65</v>
      </c>
      <c r="O724" s="26" t="s">
        <v>806</v>
      </c>
      <c r="P724" t="s">
        <v>145</v>
      </c>
      <c r="Q724" s="73">
        <f>M724*1000</f>
        <v>65000</v>
      </c>
      <c r="R724" s="7" t="s">
        <v>784</v>
      </c>
      <c r="S724" t="s">
        <v>731</v>
      </c>
      <c r="T724" t="s">
        <v>672</v>
      </c>
      <c r="U724" s="7" t="s">
        <v>788</v>
      </c>
      <c r="V724" t="s">
        <v>320</v>
      </c>
      <c r="W724" t="s">
        <v>320</v>
      </c>
      <c r="X724" s="26" t="s">
        <v>275</v>
      </c>
    </row>
    <row r="725" spans="1:24" x14ac:dyDescent="0.15">
      <c r="A725" s="7" t="s">
        <v>295</v>
      </c>
      <c r="B725" s="7" t="s">
        <v>294</v>
      </c>
      <c r="C725" s="7" t="s">
        <v>296</v>
      </c>
      <c r="D725" s="7" t="s">
        <v>299</v>
      </c>
      <c r="E725" s="5" t="str">
        <f t="shared" si="33"/>
        <v>2019-01-01</v>
      </c>
      <c r="F725" s="26" t="s">
        <v>278</v>
      </c>
      <c r="I725" s="7" t="s">
        <v>301</v>
      </c>
      <c r="J725">
        <v>88</v>
      </c>
      <c r="L725" t="s">
        <v>807</v>
      </c>
      <c r="M725" s="86">
        <f>IF(ISBLANK('test set refactored'!S725),"",'test set refactored'!S725)</f>
        <v>55</v>
      </c>
      <c r="O725" s="26" t="s">
        <v>806</v>
      </c>
      <c r="P725" t="s">
        <v>146</v>
      </c>
      <c r="Q725" s="73">
        <f>M725*1000</f>
        <v>55000</v>
      </c>
      <c r="R725" s="7" t="s">
        <v>784</v>
      </c>
      <c r="S725" t="s">
        <v>731</v>
      </c>
      <c r="T725" t="s">
        <v>673</v>
      </c>
      <c r="U725" s="7" t="s">
        <v>788</v>
      </c>
      <c r="V725" t="s">
        <v>320</v>
      </c>
      <c r="W725" t="s">
        <v>320</v>
      </c>
      <c r="X725" s="26" t="s">
        <v>275</v>
      </c>
    </row>
    <row r="726" spans="1:24" x14ac:dyDescent="0.15">
      <c r="A726" s="7" t="s">
        <v>295</v>
      </c>
      <c r="B726" s="7" t="s">
        <v>294</v>
      </c>
      <c r="C726" s="7" t="s">
        <v>296</v>
      </c>
      <c r="D726" s="7" t="s">
        <v>299</v>
      </c>
      <c r="E726" s="5" t="str">
        <f t="shared" si="33"/>
        <v>2019-01-01</v>
      </c>
      <c r="F726" s="26" t="s">
        <v>278</v>
      </c>
      <c r="I726" s="7" t="s">
        <v>301</v>
      </c>
      <c r="J726">
        <v>89</v>
      </c>
      <c r="L726" t="s">
        <v>369</v>
      </c>
      <c r="M726" s="86">
        <f>IF(ISBLANK('test set refactored'!S726),"",'test set refactored'!S726)</f>
        <v>8</v>
      </c>
      <c r="O726" s="26" t="s">
        <v>346</v>
      </c>
      <c r="P726" t="s">
        <v>156</v>
      </c>
      <c r="Q726" s="74">
        <f>M726</f>
        <v>8</v>
      </c>
      <c r="R726" s="7" t="s">
        <v>784</v>
      </c>
      <c r="S726" t="s">
        <v>731</v>
      </c>
      <c r="U726" s="7"/>
      <c r="V726" t="s">
        <v>320</v>
      </c>
      <c r="W726" t="s">
        <v>320</v>
      </c>
      <c r="X726" s="26" t="s">
        <v>275</v>
      </c>
    </row>
    <row r="727" spans="1:24" x14ac:dyDescent="0.15">
      <c r="A727" s="7" t="s">
        <v>295</v>
      </c>
      <c r="B727" s="7" t="s">
        <v>294</v>
      </c>
      <c r="C727" s="7" t="s">
        <v>296</v>
      </c>
      <c r="D727" s="7" t="s">
        <v>772</v>
      </c>
      <c r="E727" s="5" t="str">
        <f t="shared" si="33"/>
        <v>2019-01-01</v>
      </c>
      <c r="F727" s="26" t="s">
        <v>278</v>
      </c>
      <c r="I727" s="7" t="s">
        <v>301</v>
      </c>
      <c r="J727">
        <v>89</v>
      </c>
      <c r="L727" t="s">
        <v>368</v>
      </c>
      <c r="M727" s="86">
        <f>IF(ISBLANK('test set refactored'!S727),"",'test set refactored'!S727)</f>
        <v>0</v>
      </c>
      <c r="O727" s="26" t="s">
        <v>346</v>
      </c>
      <c r="P727" t="s">
        <v>156</v>
      </c>
      <c r="Q727" s="74">
        <f>M727</f>
        <v>0</v>
      </c>
      <c r="R727" s="7" t="s">
        <v>784</v>
      </c>
      <c r="S727" t="s">
        <v>731</v>
      </c>
      <c r="U727" s="7"/>
      <c r="V727" t="s">
        <v>320</v>
      </c>
      <c r="W727" t="s">
        <v>320</v>
      </c>
      <c r="X727" s="26" t="s">
        <v>275</v>
      </c>
    </row>
    <row r="728" spans="1:24" x14ac:dyDescent="0.15">
      <c r="A728" s="7" t="s">
        <v>295</v>
      </c>
      <c r="B728" s="7" t="s">
        <v>294</v>
      </c>
      <c r="C728" s="7" t="s">
        <v>296</v>
      </c>
      <c r="D728" s="7" t="s">
        <v>299</v>
      </c>
      <c r="E728" s="5" t="str">
        <f t="shared" si="33"/>
        <v>2019-01-01</v>
      </c>
      <c r="F728" s="26" t="s">
        <v>278</v>
      </c>
      <c r="I728" s="7" t="s">
        <v>301</v>
      </c>
      <c r="J728">
        <v>88</v>
      </c>
      <c r="L728" t="s">
        <v>370</v>
      </c>
      <c r="M728" s="86">
        <f>IF(ISBLANK('test set refactored'!S728),"",'test set refactored'!S728)</f>
        <v>29</v>
      </c>
      <c r="O728" s="26" t="s">
        <v>346</v>
      </c>
      <c r="P728" t="s">
        <v>86</v>
      </c>
      <c r="Q728" s="39">
        <f>M728</f>
        <v>29</v>
      </c>
      <c r="R728" t="s">
        <v>784</v>
      </c>
      <c r="S728" s="26" t="s">
        <v>731</v>
      </c>
      <c r="U728" s="26"/>
      <c r="V728" t="s">
        <v>320</v>
      </c>
      <c r="W728" t="s">
        <v>320</v>
      </c>
      <c r="X728" s="26" t="s">
        <v>275</v>
      </c>
    </row>
    <row r="729" spans="1:24" x14ac:dyDescent="0.15">
      <c r="A729" s="7" t="s">
        <v>295</v>
      </c>
      <c r="B729" s="7" t="s">
        <v>294</v>
      </c>
      <c r="C729" s="7" t="s">
        <v>296</v>
      </c>
      <c r="D729" s="7" t="s">
        <v>299</v>
      </c>
      <c r="E729" s="5" t="str">
        <f t="shared" si="33"/>
        <v>2019-01-01</v>
      </c>
      <c r="F729" s="26" t="s">
        <v>278</v>
      </c>
      <c r="I729" s="7" t="s">
        <v>301</v>
      </c>
      <c r="J729">
        <v>88</v>
      </c>
      <c r="L729" t="s">
        <v>374</v>
      </c>
      <c r="M729" s="86">
        <f>IF(ISBLANK('test set refactored'!S729),"",'test set refactored'!S729)</f>
        <v>67</v>
      </c>
      <c r="O729" s="26" t="s">
        <v>375</v>
      </c>
      <c r="P729" t="s">
        <v>70</v>
      </c>
      <c r="Q729" s="39">
        <f>M729*1000000</f>
        <v>67000000</v>
      </c>
      <c r="R729" t="s">
        <v>39</v>
      </c>
      <c r="S729" t="s">
        <v>731</v>
      </c>
      <c r="T729" s="26"/>
      <c r="U729" s="26"/>
      <c r="V729" t="s">
        <v>320</v>
      </c>
      <c r="W729" t="s">
        <v>320</v>
      </c>
      <c r="X729" s="26" t="s">
        <v>275</v>
      </c>
    </row>
    <row r="730" spans="1:24" x14ac:dyDescent="0.15">
      <c r="A730" s="7" t="s">
        <v>295</v>
      </c>
      <c r="B730" s="7" t="s">
        <v>294</v>
      </c>
      <c r="C730" s="7" t="s">
        <v>296</v>
      </c>
      <c r="D730" s="7" t="s">
        <v>299</v>
      </c>
      <c r="E730" s="5" t="str">
        <f t="shared" si="33"/>
        <v>2019-01-01</v>
      </c>
      <c r="F730" s="26" t="s">
        <v>278</v>
      </c>
      <c r="I730" s="7" t="s">
        <v>301</v>
      </c>
      <c r="J730">
        <v>88</v>
      </c>
      <c r="L730" t="s">
        <v>808</v>
      </c>
      <c r="M730" s="86">
        <f>IF(ISBLANK('test set refactored'!S730),"",'test set refactored'!S730)</f>
        <v>91</v>
      </c>
      <c r="O730" s="26" t="s">
        <v>797</v>
      </c>
      <c r="P730" t="s">
        <v>74</v>
      </c>
      <c r="Q730" s="39">
        <f>M730*1000</f>
        <v>91000</v>
      </c>
      <c r="R730" t="s">
        <v>784</v>
      </c>
      <c r="S730" t="s">
        <v>731</v>
      </c>
      <c r="U730" s="26"/>
      <c r="V730" t="s">
        <v>320</v>
      </c>
      <c r="W730" t="s">
        <v>320</v>
      </c>
      <c r="X730" s="26" t="s">
        <v>275</v>
      </c>
    </row>
    <row r="731" spans="1:24" x14ac:dyDescent="0.15">
      <c r="A731" s="7" t="s">
        <v>295</v>
      </c>
      <c r="B731" s="7" t="s">
        <v>294</v>
      </c>
      <c r="C731" s="7" t="s">
        <v>296</v>
      </c>
      <c r="D731" s="7" t="s">
        <v>299</v>
      </c>
      <c r="E731" s="5" t="str">
        <f t="shared" si="33"/>
        <v>2019-01-01</v>
      </c>
      <c r="F731" s="26" t="s">
        <v>278</v>
      </c>
      <c r="I731" s="7" t="s">
        <v>301</v>
      </c>
      <c r="J731">
        <v>88</v>
      </c>
      <c r="L731" t="s">
        <v>809</v>
      </c>
      <c r="M731" s="86">
        <f>IF(ISBLANK('test set refactored'!S731),"",'test set refactored'!S731)</f>
        <v>1</v>
      </c>
      <c r="O731" s="26" t="s">
        <v>339</v>
      </c>
      <c r="P731" t="s">
        <v>84</v>
      </c>
      <c r="Q731" s="39">
        <f>M731*1000</f>
        <v>1000</v>
      </c>
      <c r="R731" t="s">
        <v>784</v>
      </c>
      <c r="S731" t="s">
        <v>731</v>
      </c>
      <c r="U731" s="26"/>
      <c r="V731" t="s">
        <v>320</v>
      </c>
      <c r="W731" t="s">
        <v>320</v>
      </c>
      <c r="X731" s="26" t="s">
        <v>275</v>
      </c>
    </row>
    <row r="732" spans="1:24" x14ac:dyDescent="0.15">
      <c r="A732" s="7" t="s">
        <v>295</v>
      </c>
      <c r="B732" s="7" t="s">
        <v>294</v>
      </c>
      <c r="C732" s="7" t="s">
        <v>296</v>
      </c>
      <c r="D732" s="7" t="s">
        <v>299</v>
      </c>
      <c r="E732" s="5" t="str">
        <f t="shared" si="33"/>
        <v>2019-01-01</v>
      </c>
      <c r="F732" s="26" t="s">
        <v>278</v>
      </c>
      <c r="I732" s="7" t="s">
        <v>301</v>
      </c>
      <c r="J732">
        <v>88</v>
      </c>
      <c r="L732" t="s">
        <v>412</v>
      </c>
      <c r="M732" s="86">
        <f>IF(ISBLANK('test set refactored'!S732),"",'test set refactored'!S732)</f>
        <v>12.9</v>
      </c>
      <c r="O732" t="s">
        <v>812</v>
      </c>
      <c r="P732" t="s">
        <v>411</v>
      </c>
      <c r="Q732" s="69">
        <f t="shared" ref="Q732:Q739" si="34">M732*1000000</f>
        <v>12900000</v>
      </c>
      <c r="R732" t="s">
        <v>39</v>
      </c>
      <c r="S732" s="26" t="s">
        <v>731</v>
      </c>
      <c r="V732" t="s">
        <v>320</v>
      </c>
      <c r="W732" t="s">
        <v>320</v>
      </c>
      <c r="X732" s="26" t="s">
        <v>275</v>
      </c>
    </row>
    <row r="733" spans="1:24" x14ac:dyDescent="0.15">
      <c r="A733" s="7" t="s">
        <v>295</v>
      </c>
      <c r="B733" s="7" t="s">
        <v>294</v>
      </c>
      <c r="C733" s="7" t="s">
        <v>296</v>
      </c>
      <c r="D733" s="7" t="s">
        <v>299</v>
      </c>
      <c r="E733" s="5" t="str">
        <f t="shared" si="33"/>
        <v>2019-01-01</v>
      </c>
      <c r="F733" s="26" t="s">
        <v>278</v>
      </c>
      <c r="I733" s="7" t="s">
        <v>301</v>
      </c>
      <c r="J733">
        <v>88</v>
      </c>
      <c r="L733" t="s">
        <v>414</v>
      </c>
      <c r="M733" s="86">
        <f>IF(ISBLANK('test set refactored'!S733),"",'test set refactored'!S733)</f>
        <v>16.3</v>
      </c>
      <c r="O733" t="s">
        <v>812</v>
      </c>
      <c r="P733" t="s">
        <v>413</v>
      </c>
      <c r="Q733" s="69">
        <f t="shared" si="34"/>
        <v>16300000</v>
      </c>
      <c r="R733" t="s">
        <v>39</v>
      </c>
      <c r="S733" s="26" t="s">
        <v>731</v>
      </c>
      <c r="V733" t="s">
        <v>320</v>
      </c>
      <c r="W733" t="s">
        <v>320</v>
      </c>
      <c r="X733" s="26" t="s">
        <v>275</v>
      </c>
    </row>
    <row r="734" spans="1:24" x14ac:dyDescent="0.15">
      <c r="A734" s="7" t="s">
        <v>295</v>
      </c>
      <c r="B734" s="7" t="s">
        <v>294</v>
      </c>
      <c r="C734" s="7" t="s">
        <v>296</v>
      </c>
      <c r="D734" s="7" t="s">
        <v>299</v>
      </c>
      <c r="E734" s="5" t="str">
        <f t="shared" si="33"/>
        <v>2019-01-01</v>
      </c>
      <c r="F734" s="26" t="s">
        <v>278</v>
      </c>
      <c r="I734" s="7" t="s">
        <v>301</v>
      </c>
      <c r="J734">
        <v>88</v>
      </c>
      <c r="L734" t="s">
        <v>416</v>
      </c>
      <c r="M734" s="86">
        <f>IF(ISBLANK('test set refactored'!S734),"",'test set refactored'!S734)</f>
        <v>40.299999999999997</v>
      </c>
      <c r="O734" t="s">
        <v>812</v>
      </c>
      <c r="P734" t="s">
        <v>415</v>
      </c>
      <c r="Q734" s="69">
        <f t="shared" si="34"/>
        <v>40300000</v>
      </c>
      <c r="R734" t="s">
        <v>39</v>
      </c>
      <c r="S734" s="26" t="s">
        <v>731</v>
      </c>
      <c r="V734" t="s">
        <v>320</v>
      </c>
      <c r="W734" t="s">
        <v>320</v>
      </c>
      <c r="X734" s="26" t="s">
        <v>275</v>
      </c>
    </row>
    <row r="735" spans="1:24" x14ac:dyDescent="0.15">
      <c r="A735" s="7" t="s">
        <v>295</v>
      </c>
      <c r="B735" s="7" t="s">
        <v>294</v>
      </c>
      <c r="C735" s="7" t="s">
        <v>296</v>
      </c>
      <c r="D735" s="7" t="s">
        <v>299</v>
      </c>
      <c r="E735" s="5" t="str">
        <f t="shared" si="33"/>
        <v>2019-01-01</v>
      </c>
      <c r="F735" s="26" t="s">
        <v>278</v>
      </c>
      <c r="I735" s="7" t="s">
        <v>301</v>
      </c>
      <c r="J735">
        <v>88</v>
      </c>
      <c r="L735" t="s">
        <v>409</v>
      </c>
      <c r="M735" s="86">
        <f>IF(ISBLANK('test set refactored'!S735),"",'test set refactored'!S735)</f>
        <v>3</v>
      </c>
      <c r="O735" t="s">
        <v>812</v>
      </c>
      <c r="P735" t="s">
        <v>408</v>
      </c>
      <c r="Q735" s="69">
        <f t="shared" si="34"/>
        <v>3000000</v>
      </c>
      <c r="R735" t="s">
        <v>39</v>
      </c>
      <c r="S735" s="26" t="s">
        <v>731</v>
      </c>
      <c r="V735" t="s">
        <v>320</v>
      </c>
      <c r="W735" t="s">
        <v>320</v>
      </c>
      <c r="X735" s="26" t="s">
        <v>275</v>
      </c>
    </row>
    <row r="736" spans="1:24" x14ac:dyDescent="0.15">
      <c r="A736" s="7" t="s">
        <v>295</v>
      </c>
      <c r="B736" s="7" t="s">
        <v>294</v>
      </c>
      <c r="C736" s="7" t="s">
        <v>296</v>
      </c>
      <c r="D736" s="7" t="s">
        <v>299</v>
      </c>
      <c r="E736" s="5" t="str">
        <f t="shared" si="33"/>
        <v>2019-01-01</v>
      </c>
      <c r="F736" s="26" t="s">
        <v>278</v>
      </c>
      <c r="I736" s="7" t="s">
        <v>301</v>
      </c>
      <c r="J736">
        <v>88</v>
      </c>
      <c r="L736" t="s">
        <v>407</v>
      </c>
      <c r="M736" s="86">
        <f>IF(ISBLANK('test set refactored'!S736),"",'test set refactored'!S736)</f>
        <v>10</v>
      </c>
      <c r="O736" t="s">
        <v>313</v>
      </c>
      <c r="P736" t="s">
        <v>406</v>
      </c>
      <c r="Q736" s="39">
        <f t="shared" si="34"/>
        <v>10000000</v>
      </c>
      <c r="R736" t="s">
        <v>39</v>
      </c>
      <c r="S736" s="26" t="s">
        <v>731</v>
      </c>
      <c r="V736" t="s">
        <v>381</v>
      </c>
      <c r="W736" t="s">
        <v>320</v>
      </c>
      <c r="X736" s="26" t="s">
        <v>275</v>
      </c>
    </row>
    <row r="737" spans="1:24" x14ac:dyDescent="0.15">
      <c r="A737" s="7" t="s">
        <v>295</v>
      </c>
      <c r="B737" s="7" t="s">
        <v>294</v>
      </c>
      <c r="C737" s="7" t="s">
        <v>296</v>
      </c>
      <c r="D737" s="7" t="s">
        <v>299</v>
      </c>
      <c r="E737" s="5" t="str">
        <f t="shared" si="33"/>
        <v>2019-01-01</v>
      </c>
      <c r="F737" s="26" t="s">
        <v>278</v>
      </c>
      <c r="I737" s="7" t="s">
        <v>301</v>
      </c>
      <c r="J737">
        <v>88</v>
      </c>
      <c r="L737" t="s">
        <v>418</v>
      </c>
      <c r="M737" s="86">
        <f>IF(ISBLANK('test set refactored'!S737),"",'test set refactored'!S737)</f>
        <v>1.1000000000000001</v>
      </c>
      <c r="O737" t="s">
        <v>812</v>
      </c>
      <c r="P737" t="s">
        <v>417</v>
      </c>
      <c r="Q737" s="69">
        <f t="shared" si="34"/>
        <v>1100000</v>
      </c>
      <c r="R737" t="s">
        <v>39</v>
      </c>
      <c r="S737" s="26" t="s">
        <v>731</v>
      </c>
      <c r="V737" t="s">
        <v>320</v>
      </c>
      <c r="W737" t="s">
        <v>320</v>
      </c>
      <c r="X737" s="26" t="s">
        <v>275</v>
      </c>
    </row>
    <row r="738" spans="1:24" x14ac:dyDescent="0.15">
      <c r="A738" s="7" t="s">
        <v>295</v>
      </c>
      <c r="B738" s="7" t="s">
        <v>294</v>
      </c>
      <c r="C738" s="7" t="s">
        <v>296</v>
      </c>
      <c r="D738" s="7" t="s">
        <v>299</v>
      </c>
      <c r="E738" s="5" t="str">
        <f t="shared" si="33"/>
        <v>2019-01-01</v>
      </c>
      <c r="F738" s="26" t="s">
        <v>278</v>
      </c>
      <c r="I738" s="7" t="s">
        <v>301</v>
      </c>
      <c r="J738">
        <v>88</v>
      </c>
      <c r="L738" t="s">
        <v>420</v>
      </c>
      <c r="M738" s="86">
        <f>IF(ISBLANK('test set refactored'!S738),"",'test set refactored'!S738)</f>
        <v>1.6</v>
      </c>
      <c r="O738" t="s">
        <v>812</v>
      </c>
      <c r="P738" t="s">
        <v>419</v>
      </c>
      <c r="Q738" s="69">
        <f t="shared" si="34"/>
        <v>1600000</v>
      </c>
      <c r="R738" t="s">
        <v>39</v>
      </c>
      <c r="S738" s="26" t="s">
        <v>731</v>
      </c>
      <c r="V738" t="s">
        <v>320</v>
      </c>
      <c r="W738" t="s">
        <v>320</v>
      </c>
      <c r="X738" s="26" t="s">
        <v>275</v>
      </c>
    </row>
    <row r="739" spans="1:24" x14ac:dyDescent="0.15">
      <c r="A739" s="7" t="s">
        <v>295</v>
      </c>
      <c r="B739" s="7" t="s">
        <v>294</v>
      </c>
      <c r="C739" s="7" t="s">
        <v>296</v>
      </c>
      <c r="D739" s="7" t="s">
        <v>299</v>
      </c>
      <c r="E739" s="5" t="str">
        <f t="shared" si="33"/>
        <v>2019-01-01</v>
      </c>
      <c r="F739" s="26" t="s">
        <v>278</v>
      </c>
      <c r="I739" s="7" t="s">
        <v>301</v>
      </c>
      <c r="J739">
        <v>88</v>
      </c>
      <c r="L739" t="s">
        <v>422</v>
      </c>
      <c r="M739" s="86">
        <f>IF(ISBLANK('test set refactored'!S739),"",'test set refactored'!S739)</f>
        <v>7.3</v>
      </c>
      <c r="O739" t="s">
        <v>812</v>
      </c>
      <c r="P739" t="s">
        <v>421</v>
      </c>
      <c r="Q739" s="69">
        <f t="shared" si="34"/>
        <v>7300000</v>
      </c>
      <c r="R739" t="s">
        <v>39</v>
      </c>
      <c r="S739" s="26" t="s">
        <v>731</v>
      </c>
      <c r="V739" t="s">
        <v>320</v>
      </c>
      <c r="W739" t="s">
        <v>320</v>
      </c>
      <c r="X739" s="26" t="s">
        <v>275</v>
      </c>
    </row>
    <row r="740" spans="1:24" ht="15" x14ac:dyDescent="0.2">
      <c r="A740" s="18" t="s">
        <v>333</v>
      </c>
      <c r="B740" s="18" t="s">
        <v>332</v>
      </c>
      <c r="C740" s="18" t="s">
        <v>304</v>
      </c>
      <c r="D740" s="7" t="s">
        <v>82</v>
      </c>
      <c r="E740" s="5" t="str">
        <f t="shared" si="33"/>
        <v>2019-01-01</v>
      </c>
      <c r="F740" t="s">
        <v>278</v>
      </c>
      <c r="I740" t="s">
        <v>334</v>
      </c>
      <c r="L740" t="s">
        <v>307</v>
      </c>
      <c r="M740" s="91">
        <f>IF(ISBLANK('test set refactored'!S740),"",'test set refactored'!S740)</f>
        <v>97534302</v>
      </c>
      <c r="O740" s="21" t="s">
        <v>39</v>
      </c>
      <c r="P740" t="s">
        <v>29</v>
      </c>
      <c r="Q740" s="72">
        <f>M740</f>
        <v>97534302</v>
      </c>
      <c r="R740" s="7" t="s">
        <v>39</v>
      </c>
      <c r="S740" t="s">
        <v>321</v>
      </c>
      <c r="T740" t="s">
        <v>309</v>
      </c>
      <c r="U740" s="7" t="s">
        <v>786</v>
      </c>
      <c r="V740" t="s">
        <v>322</v>
      </c>
      <c r="W740" t="s">
        <v>323</v>
      </c>
      <c r="X740" t="s">
        <v>275</v>
      </c>
    </row>
    <row r="741" spans="1:24" ht="15" x14ac:dyDescent="0.2">
      <c r="A741" s="18" t="s">
        <v>333</v>
      </c>
      <c r="B741" s="18" t="s">
        <v>332</v>
      </c>
      <c r="C741" s="18" t="s">
        <v>304</v>
      </c>
      <c r="D741" s="7" t="s">
        <v>82</v>
      </c>
      <c r="E741" s="5" t="str">
        <f t="shared" si="33"/>
        <v>2019-01-01</v>
      </c>
      <c r="F741" t="s">
        <v>278</v>
      </c>
      <c r="I741" t="s">
        <v>358</v>
      </c>
      <c r="L741" t="s">
        <v>737</v>
      </c>
      <c r="M741" s="86">
        <f>IF(ISBLANK('test set refactored'!S741),"",'test set refactored'!S741)</f>
        <v>15</v>
      </c>
      <c r="O741" s="21" t="s">
        <v>357</v>
      </c>
      <c r="P741" t="s">
        <v>774</v>
      </c>
      <c r="Q741" s="74">
        <f>M741*1000</f>
        <v>15000</v>
      </c>
      <c r="R741" s="7" t="s">
        <v>784</v>
      </c>
      <c r="S741" t="s">
        <v>321</v>
      </c>
      <c r="T741" t="s">
        <v>353</v>
      </c>
      <c r="U741" s="7" t="s">
        <v>789</v>
      </c>
      <c r="V741" t="s">
        <v>320</v>
      </c>
      <c r="W741" t="s">
        <v>320</v>
      </c>
      <c r="X741" t="s">
        <v>275</v>
      </c>
    </row>
    <row r="742" spans="1:24" ht="15" x14ac:dyDescent="0.2">
      <c r="A742" s="18" t="s">
        <v>333</v>
      </c>
      <c r="B742" s="18" t="s">
        <v>332</v>
      </c>
      <c r="C742" s="18" t="s">
        <v>304</v>
      </c>
      <c r="D742" s="7" t="s">
        <v>82</v>
      </c>
      <c r="E742" s="5" t="str">
        <f t="shared" si="33"/>
        <v>2019-01-01</v>
      </c>
      <c r="F742" t="s">
        <v>278</v>
      </c>
      <c r="I742" t="s">
        <v>358</v>
      </c>
      <c r="L742" t="s">
        <v>739</v>
      </c>
      <c r="M742" s="86">
        <f>IF(ISBLANK('test set refactored'!S742),"",'test set refactored'!S742)</f>
        <v>32</v>
      </c>
      <c r="O742" s="21" t="s">
        <v>357</v>
      </c>
      <c r="P742" t="s">
        <v>145</v>
      </c>
      <c r="Q742" s="74">
        <f>M742*1000</f>
        <v>32000</v>
      </c>
      <c r="R742" s="7" t="s">
        <v>784</v>
      </c>
      <c r="S742" t="s">
        <v>321</v>
      </c>
      <c r="T742" t="s">
        <v>361</v>
      </c>
      <c r="U742" s="7" t="s">
        <v>789</v>
      </c>
      <c r="V742" t="s">
        <v>320</v>
      </c>
      <c r="W742" t="s">
        <v>320</v>
      </c>
      <c r="X742" t="s">
        <v>275</v>
      </c>
    </row>
    <row r="743" spans="1:24" ht="15" x14ac:dyDescent="0.2">
      <c r="A743" s="18" t="s">
        <v>333</v>
      </c>
      <c r="B743" s="18" t="s">
        <v>332</v>
      </c>
      <c r="C743" s="18" t="s">
        <v>304</v>
      </c>
      <c r="D743" s="7" t="s">
        <v>82</v>
      </c>
      <c r="E743" s="5" t="str">
        <f t="shared" si="33"/>
        <v>2019-01-01</v>
      </c>
      <c r="F743" t="s">
        <v>278</v>
      </c>
      <c r="I743" t="s">
        <v>358</v>
      </c>
      <c r="L743" t="s">
        <v>759</v>
      </c>
      <c r="M743" s="86">
        <f>IF(ISBLANK('test set refactored'!S743),"",'test set refactored'!S743)</f>
        <v>137</v>
      </c>
      <c r="O743" s="21" t="s">
        <v>455</v>
      </c>
      <c r="P743" t="s">
        <v>453</v>
      </c>
      <c r="Q743" s="27">
        <f>M743</f>
        <v>137</v>
      </c>
      <c r="R743" s="21" t="str">
        <f>O743</f>
        <v>kg</v>
      </c>
      <c r="S743" t="s">
        <v>321</v>
      </c>
      <c r="T743" t="s">
        <v>456</v>
      </c>
      <c r="U743" s="7" t="s">
        <v>789</v>
      </c>
      <c r="V743" t="s">
        <v>320</v>
      </c>
      <c r="W743" t="s">
        <v>320</v>
      </c>
      <c r="X743" t="s">
        <v>275</v>
      </c>
    </row>
    <row r="744" spans="1:24" ht="29" x14ac:dyDescent="0.2">
      <c r="A744" s="18" t="s">
        <v>333</v>
      </c>
      <c r="B744" s="18" t="s">
        <v>332</v>
      </c>
      <c r="C744" s="18" t="s">
        <v>304</v>
      </c>
      <c r="D744" s="7" t="s">
        <v>82</v>
      </c>
      <c r="E744" s="5" t="str">
        <f t="shared" si="33"/>
        <v>2019-01-01</v>
      </c>
      <c r="F744" t="s">
        <v>278</v>
      </c>
      <c r="I744" t="s">
        <v>358</v>
      </c>
      <c r="L744" t="s">
        <v>395</v>
      </c>
      <c r="M744" s="86">
        <f>IF(ISBLANK('test set refactored'!S744),"",'test set refactored'!S744)</f>
        <v>4.0000000000000002E-4</v>
      </c>
      <c r="O744" s="21" t="s">
        <v>398</v>
      </c>
      <c r="P744" t="s">
        <v>224</v>
      </c>
      <c r="S744" t="s">
        <v>321</v>
      </c>
      <c r="T744" t="s">
        <v>391</v>
      </c>
      <c r="U744" s="7" t="s">
        <v>733</v>
      </c>
      <c r="V744" t="s">
        <v>320</v>
      </c>
      <c r="W744" t="s">
        <v>320</v>
      </c>
      <c r="X744" t="s">
        <v>275</v>
      </c>
    </row>
    <row r="745" spans="1:24" ht="29" x14ac:dyDescent="0.2">
      <c r="A745" s="18" t="s">
        <v>333</v>
      </c>
      <c r="B745" s="18" t="s">
        <v>332</v>
      </c>
      <c r="C745" s="18" t="s">
        <v>304</v>
      </c>
      <c r="D745" s="7" t="s">
        <v>82</v>
      </c>
      <c r="E745" s="5" t="str">
        <f t="shared" si="33"/>
        <v>2019-01-01</v>
      </c>
      <c r="F745" t="s">
        <v>278</v>
      </c>
      <c r="I745" t="s">
        <v>358</v>
      </c>
      <c r="L745" t="s">
        <v>402</v>
      </c>
      <c r="M745" s="86">
        <f>IF(ISBLANK('test set refactored'!S745),"",'test set refactored'!S745)</f>
        <v>5.0000000000000001E-3</v>
      </c>
      <c r="O745" s="21" t="s">
        <v>398</v>
      </c>
      <c r="P745" t="s">
        <v>219</v>
      </c>
      <c r="S745" t="s">
        <v>321</v>
      </c>
      <c r="T745" t="s">
        <v>399</v>
      </c>
      <c r="U745" s="7" t="s">
        <v>733</v>
      </c>
      <c r="V745" t="s">
        <v>320</v>
      </c>
      <c r="W745" t="s">
        <v>320</v>
      </c>
      <c r="X745" t="s">
        <v>275</v>
      </c>
    </row>
    <row r="746" spans="1:24" ht="15" x14ac:dyDescent="0.2">
      <c r="A746" s="18" t="s">
        <v>328</v>
      </c>
      <c r="B746" s="18" t="s">
        <v>327</v>
      </c>
      <c r="C746" s="18" t="s">
        <v>304</v>
      </c>
      <c r="D746" s="7" t="s">
        <v>825</v>
      </c>
      <c r="E746" s="5" t="str">
        <f t="shared" si="33"/>
        <v>2019-01-01</v>
      </c>
      <c r="F746" t="s">
        <v>278</v>
      </c>
      <c r="I746" t="s">
        <v>329</v>
      </c>
      <c r="J746">
        <v>3</v>
      </c>
      <c r="L746" t="s">
        <v>688</v>
      </c>
      <c r="M746" s="86" t="str">
        <f>IF(ISBLANK('test set refactored'!S746),"",'test set refactored'!S746)</f>
        <v/>
      </c>
      <c r="O746" s="21"/>
      <c r="P746" t="s">
        <v>444</v>
      </c>
      <c r="Q746" s="61"/>
      <c r="R746" s="21"/>
      <c r="S746" t="s">
        <v>321</v>
      </c>
      <c r="T746" t="s">
        <v>446</v>
      </c>
      <c r="U746" s="7" t="s">
        <v>743</v>
      </c>
      <c r="V746" t="s">
        <v>320</v>
      </c>
      <c r="W746" t="s">
        <v>320</v>
      </c>
      <c r="X746" t="s">
        <v>275</v>
      </c>
    </row>
    <row r="747" spans="1:24" ht="15" x14ac:dyDescent="0.2">
      <c r="A747" s="18" t="s">
        <v>328</v>
      </c>
      <c r="B747" s="18" t="s">
        <v>327</v>
      </c>
      <c r="C747" s="18" t="s">
        <v>304</v>
      </c>
      <c r="D747" s="7" t="s">
        <v>825</v>
      </c>
      <c r="E747" s="5" t="str">
        <f t="shared" si="33"/>
        <v>2019-01-01</v>
      </c>
      <c r="F747" t="s">
        <v>278</v>
      </c>
      <c r="I747" t="s">
        <v>329</v>
      </c>
      <c r="J747">
        <v>3</v>
      </c>
      <c r="L747" s="49" t="s">
        <v>689</v>
      </c>
      <c r="M747" s="90" t="str">
        <f>IF(ISBLANK('test set refactored'!S747),"",'test set refactored'!S747)</f>
        <v/>
      </c>
      <c r="O747" s="21"/>
      <c r="P747" t="s">
        <v>447</v>
      </c>
      <c r="Q747" s="61"/>
      <c r="R747" s="21"/>
      <c r="S747" t="s">
        <v>321</v>
      </c>
      <c r="T747" t="s">
        <v>449</v>
      </c>
      <c r="U747" s="7" t="s">
        <v>743</v>
      </c>
      <c r="V747" t="s">
        <v>320</v>
      </c>
      <c r="W747" t="s">
        <v>320</v>
      </c>
      <c r="X747" t="s">
        <v>275</v>
      </c>
    </row>
    <row r="748" spans="1:24" ht="15" x14ac:dyDescent="0.2">
      <c r="A748" s="18" t="s">
        <v>328</v>
      </c>
      <c r="B748" s="18" t="s">
        <v>327</v>
      </c>
      <c r="C748" s="18" t="s">
        <v>304</v>
      </c>
      <c r="D748" s="7" t="s">
        <v>825</v>
      </c>
      <c r="E748" s="5" t="str">
        <f t="shared" si="33"/>
        <v>2019-01-01</v>
      </c>
      <c r="F748" t="s">
        <v>278</v>
      </c>
      <c r="I748" t="s">
        <v>329</v>
      </c>
      <c r="J748">
        <v>3</v>
      </c>
      <c r="L748" t="s">
        <v>756</v>
      </c>
      <c r="M748" s="86" t="str">
        <f>IF(ISBLANK('test set refactored'!S748),"",'test set refactored'!S748)</f>
        <v/>
      </c>
      <c r="O748" s="21"/>
      <c r="P748" t="s">
        <v>538</v>
      </c>
      <c r="Q748" s="61"/>
      <c r="R748" s="21"/>
      <c r="S748" t="s">
        <v>321</v>
      </c>
      <c r="T748" t="s">
        <v>540</v>
      </c>
      <c r="U748" s="7" t="s">
        <v>743</v>
      </c>
      <c r="V748" t="s">
        <v>320</v>
      </c>
      <c r="W748" t="s">
        <v>320</v>
      </c>
      <c r="X748" t="s">
        <v>275</v>
      </c>
    </row>
    <row r="749" spans="1:24" ht="15" x14ac:dyDescent="0.2">
      <c r="A749" s="18" t="s">
        <v>328</v>
      </c>
      <c r="B749" s="18" t="s">
        <v>327</v>
      </c>
      <c r="C749" s="18" t="s">
        <v>304</v>
      </c>
      <c r="D749" s="7" t="s">
        <v>825</v>
      </c>
      <c r="E749" s="5" t="str">
        <f t="shared" si="33"/>
        <v>2019-01-01</v>
      </c>
      <c r="F749" t="s">
        <v>278</v>
      </c>
      <c r="I749" t="s">
        <v>329</v>
      </c>
      <c r="J749">
        <v>3</v>
      </c>
      <c r="L749" t="s">
        <v>714</v>
      </c>
      <c r="M749" s="86" t="str">
        <f>IF(ISBLANK('test set refactored'!S749),"",'test set refactored'!S749)</f>
        <v/>
      </c>
      <c r="O749" s="21"/>
      <c r="P749" t="s">
        <v>541</v>
      </c>
      <c r="Q749" s="61"/>
      <c r="R749" s="21"/>
      <c r="S749" t="s">
        <v>321</v>
      </c>
      <c r="T749" t="s">
        <v>544</v>
      </c>
      <c r="U749" s="7" t="s">
        <v>748</v>
      </c>
      <c r="V749" t="s">
        <v>320</v>
      </c>
      <c r="W749" t="s">
        <v>320</v>
      </c>
      <c r="X749" t="s">
        <v>275</v>
      </c>
    </row>
    <row r="750" spans="1:24" ht="15" x14ac:dyDescent="0.2">
      <c r="A750" s="18" t="s">
        <v>328</v>
      </c>
      <c r="B750" s="18" t="s">
        <v>327</v>
      </c>
      <c r="C750" s="18" t="s">
        <v>304</v>
      </c>
      <c r="D750" s="7" t="s">
        <v>825</v>
      </c>
      <c r="E750" s="5" t="str">
        <f t="shared" si="33"/>
        <v>2019-01-01</v>
      </c>
      <c r="F750" t="s">
        <v>278</v>
      </c>
      <c r="I750" t="s">
        <v>329</v>
      </c>
      <c r="J750">
        <v>3</v>
      </c>
      <c r="L750" s="49" t="s">
        <v>567</v>
      </c>
      <c r="M750" s="86">
        <f>IF(ISBLANK('test set refactored'!S750),"",'test set refactored'!S750)</f>
        <v>200</v>
      </c>
      <c r="O750" s="21" t="s">
        <v>499</v>
      </c>
      <c r="P750" t="s">
        <v>497</v>
      </c>
      <c r="Q750" s="63">
        <f>M750</f>
        <v>200</v>
      </c>
      <c r="R750" s="19" t="str">
        <f>O750</f>
        <v>minutes</v>
      </c>
      <c r="S750" t="s">
        <v>321</v>
      </c>
      <c r="T750" t="s">
        <v>547</v>
      </c>
      <c r="U750" s="7" t="s">
        <v>749</v>
      </c>
      <c r="V750" t="s">
        <v>320</v>
      </c>
      <c r="W750" t="s">
        <v>320</v>
      </c>
      <c r="X750" t="s">
        <v>275</v>
      </c>
    </row>
    <row r="751" spans="1:24" ht="15" x14ac:dyDescent="0.2">
      <c r="A751" s="18" t="s">
        <v>328</v>
      </c>
      <c r="B751" s="18" t="s">
        <v>327</v>
      </c>
      <c r="C751" s="18" t="s">
        <v>304</v>
      </c>
      <c r="D751" s="7" t="s">
        <v>825</v>
      </c>
      <c r="E751" s="5" t="str">
        <f t="shared" si="33"/>
        <v>2019-01-01</v>
      </c>
      <c r="F751" t="s">
        <v>278</v>
      </c>
      <c r="I751" t="s">
        <v>329</v>
      </c>
      <c r="J751">
        <v>3</v>
      </c>
      <c r="L751" s="49" t="s">
        <v>568</v>
      </c>
      <c r="M751" s="86">
        <f>IF(ISBLANK('test set refactored'!S751),"",'test set refactored'!S751)</f>
        <v>0.33</v>
      </c>
      <c r="O751" s="21" t="s">
        <v>587</v>
      </c>
      <c r="P751" t="s">
        <v>503</v>
      </c>
      <c r="Q751" s="27">
        <f>M751</f>
        <v>0.33</v>
      </c>
      <c r="R751" t="str">
        <f>O751</f>
        <v>times</v>
      </c>
      <c r="S751" t="s">
        <v>321</v>
      </c>
      <c r="T751" t="s">
        <v>549</v>
      </c>
      <c r="U751" s="7" t="s">
        <v>749</v>
      </c>
      <c r="V751" t="s">
        <v>320</v>
      </c>
      <c r="W751" t="s">
        <v>320</v>
      </c>
      <c r="X751" t="s">
        <v>275</v>
      </c>
    </row>
    <row r="752" spans="1:24" ht="15" x14ac:dyDescent="0.2">
      <c r="A752" s="18" t="s">
        <v>328</v>
      </c>
      <c r="B752" s="18" t="s">
        <v>327</v>
      </c>
      <c r="C752" s="18" t="s">
        <v>304</v>
      </c>
      <c r="D752" s="7" t="s">
        <v>825</v>
      </c>
      <c r="E752" s="5" t="str">
        <f t="shared" si="33"/>
        <v>2019-01-01</v>
      </c>
      <c r="F752" t="s">
        <v>278</v>
      </c>
      <c r="I752" t="s">
        <v>329</v>
      </c>
      <c r="J752">
        <v>3</v>
      </c>
      <c r="L752" s="49" t="s">
        <v>569</v>
      </c>
      <c r="M752" s="86">
        <f>IF(ISBLANK('test set refactored'!S752),"",'test set refactored'!S752)</f>
        <v>606.05999999999995</v>
      </c>
      <c r="O752" s="21" t="s">
        <v>588</v>
      </c>
      <c r="P752" t="s">
        <v>507</v>
      </c>
      <c r="Q752" s="27">
        <f>M752</f>
        <v>606.05999999999995</v>
      </c>
      <c r="R752" t="str">
        <f>O752</f>
        <v>minutes/times</v>
      </c>
      <c r="S752" t="s">
        <v>321</v>
      </c>
      <c r="T752" t="s">
        <v>551</v>
      </c>
      <c r="U752" s="7" t="s">
        <v>749</v>
      </c>
      <c r="V752" t="s">
        <v>320</v>
      </c>
      <c r="W752" t="s">
        <v>320</v>
      </c>
      <c r="X752" t="s">
        <v>275</v>
      </c>
    </row>
    <row r="753" spans="1:24" ht="15" x14ac:dyDescent="0.2">
      <c r="A753" s="18" t="s">
        <v>328</v>
      </c>
      <c r="B753" s="18" t="s">
        <v>327</v>
      </c>
      <c r="C753" s="18" t="s">
        <v>304</v>
      </c>
      <c r="D753" s="7" t="s">
        <v>825</v>
      </c>
      <c r="E753" s="5" t="str">
        <f t="shared" si="33"/>
        <v>2019-01-01</v>
      </c>
      <c r="F753" t="s">
        <v>278</v>
      </c>
      <c r="I753" t="s">
        <v>329</v>
      </c>
      <c r="J753">
        <v>3</v>
      </c>
      <c r="L753" t="s">
        <v>715</v>
      </c>
      <c r="M753" s="86" t="str">
        <f>IF(ISBLANK('test set refactored'!S753),"",'test set refactored'!S753)</f>
        <v/>
      </c>
      <c r="O753" s="21" t="s">
        <v>577</v>
      </c>
      <c r="P753" t="s">
        <v>552</v>
      </c>
      <c r="Q753" s="61"/>
      <c r="R753" s="21"/>
      <c r="S753" t="s">
        <v>321</v>
      </c>
      <c r="T753" t="s">
        <v>554</v>
      </c>
      <c r="U753" s="7" t="s">
        <v>749</v>
      </c>
      <c r="V753" t="s">
        <v>320</v>
      </c>
      <c r="W753" t="s">
        <v>320</v>
      </c>
      <c r="X753" t="s">
        <v>275</v>
      </c>
    </row>
    <row r="754" spans="1:24" ht="15" x14ac:dyDescent="0.2">
      <c r="A754" s="18" t="s">
        <v>328</v>
      </c>
      <c r="B754" s="18" t="s">
        <v>327</v>
      </c>
      <c r="C754" s="18" t="s">
        <v>304</v>
      </c>
      <c r="D754" s="7" t="s">
        <v>825</v>
      </c>
      <c r="E754" s="5" t="str">
        <f t="shared" si="33"/>
        <v>2019-01-01</v>
      </c>
      <c r="F754" t="s">
        <v>278</v>
      </c>
      <c r="I754" t="s">
        <v>329</v>
      </c>
      <c r="J754">
        <v>3</v>
      </c>
      <c r="L754" s="49" t="s">
        <v>706</v>
      </c>
      <c r="M754" s="90" t="str">
        <f>IF(ISBLANK('test set refactored'!S754),"",'test set refactored'!S754)</f>
        <v/>
      </c>
      <c r="O754" s="21"/>
      <c r="P754" t="s">
        <v>493</v>
      </c>
      <c r="Q754" s="61"/>
      <c r="R754" s="21"/>
      <c r="S754" t="s">
        <v>321</v>
      </c>
      <c r="T754" t="s">
        <v>494</v>
      </c>
      <c r="U754" s="7" t="s">
        <v>537</v>
      </c>
      <c r="V754" t="s">
        <v>320</v>
      </c>
      <c r="W754" t="s">
        <v>320</v>
      </c>
      <c r="X754" t="s">
        <v>275</v>
      </c>
    </row>
    <row r="755" spans="1:24" ht="15" x14ac:dyDescent="0.2">
      <c r="A755" s="18" t="s">
        <v>328</v>
      </c>
      <c r="B755" s="18" t="s">
        <v>327</v>
      </c>
      <c r="C755" s="18" t="s">
        <v>304</v>
      </c>
      <c r="D755" s="7" t="s">
        <v>825</v>
      </c>
      <c r="E755" s="5" t="str">
        <f t="shared" si="33"/>
        <v>2019-01-01</v>
      </c>
      <c r="F755" t="s">
        <v>278</v>
      </c>
      <c r="I755" t="s">
        <v>329</v>
      </c>
      <c r="J755">
        <v>3</v>
      </c>
      <c r="L755" t="s">
        <v>707</v>
      </c>
      <c r="M755" s="90" t="str">
        <f>IF(ISBLANK('test set refactored'!S755),"",'test set refactored'!S755)</f>
        <v/>
      </c>
      <c r="O755" s="21"/>
      <c r="P755" t="s">
        <v>495</v>
      </c>
      <c r="Q755" s="61"/>
      <c r="R755" s="21"/>
      <c r="S755" t="s">
        <v>321</v>
      </c>
      <c r="T755" t="s">
        <v>496</v>
      </c>
      <c r="U755" s="7" t="s">
        <v>537</v>
      </c>
      <c r="V755" t="s">
        <v>320</v>
      </c>
      <c r="W755" t="s">
        <v>320</v>
      </c>
      <c r="X755" t="s">
        <v>275</v>
      </c>
    </row>
    <row r="756" spans="1:24" ht="15" x14ac:dyDescent="0.2">
      <c r="A756" s="18" t="s">
        <v>328</v>
      </c>
      <c r="B756" s="18" t="s">
        <v>327</v>
      </c>
      <c r="C756" s="18" t="s">
        <v>304</v>
      </c>
      <c r="D756" s="7" t="s">
        <v>825</v>
      </c>
      <c r="E756" s="5" t="str">
        <f t="shared" si="33"/>
        <v>2019-01-01</v>
      </c>
      <c r="F756" t="s">
        <v>278</v>
      </c>
      <c r="I756" t="s">
        <v>329</v>
      </c>
      <c r="J756">
        <v>3</v>
      </c>
      <c r="L756" s="49" t="s">
        <v>708</v>
      </c>
      <c r="M756" s="90" t="str">
        <f>IF(ISBLANK('test set refactored'!S756),"",'test set refactored'!S756)</f>
        <v/>
      </c>
      <c r="O756" s="21"/>
      <c r="P756" t="s">
        <v>516</v>
      </c>
      <c r="Q756" s="61"/>
      <c r="R756" s="21"/>
      <c r="S756" t="s">
        <v>321</v>
      </c>
      <c r="T756" t="s">
        <v>520</v>
      </c>
      <c r="U756" s="7" t="s">
        <v>746</v>
      </c>
      <c r="V756" t="s">
        <v>320</v>
      </c>
      <c r="W756" t="s">
        <v>320</v>
      </c>
      <c r="X756" t="s">
        <v>275</v>
      </c>
    </row>
    <row r="757" spans="1:24" ht="15" x14ac:dyDescent="0.2">
      <c r="A757" s="18" t="s">
        <v>328</v>
      </c>
      <c r="B757" s="18" t="s">
        <v>327</v>
      </c>
      <c r="C757" s="18" t="s">
        <v>304</v>
      </c>
      <c r="D757" s="7" t="s">
        <v>825</v>
      </c>
      <c r="E757" s="5" t="str">
        <f t="shared" si="33"/>
        <v>2019-01-01</v>
      </c>
      <c r="F757" t="s">
        <v>278</v>
      </c>
      <c r="I757" t="s">
        <v>329</v>
      </c>
      <c r="J757">
        <v>3</v>
      </c>
      <c r="L757" t="s">
        <v>709</v>
      </c>
      <c r="M757" s="91" t="str">
        <f>IF(ISBLANK('test set refactored'!S757),"",'test set refactored'!S757)</f>
        <v/>
      </c>
      <c r="O757" s="21" t="s">
        <v>539</v>
      </c>
      <c r="P757" t="s">
        <v>521</v>
      </c>
      <c r="Q757" s="61"/>
      <c r="R757" s="21"/>
      <c r="S757" t="s">
        <v>321</v>
      </c>
      <c r="T757" t="s">
        <v>522</v>
      </c>
      <c r="U757" s="7" t="s">
        <v>746</v>
      </c>
      <c r="V757" t="s">
        <v>320</v>
      </c>
      <c r="W757" t="s">
        <v>320</v>
      </c>
      <c r="X757" t="s">
        <v>275</v>
      </c>
    </row>
    <row r="758" spans="1:24" ht="15" x14ac:dyDescent="0.2">
      <c r="A758" s="18" t="s">
        <v>328</v>
      </c>
      <c r="B758" s="18" t="s">
        <v>327</v>
      </c>
      <c r="C758" s="18" t="s">
        <v>304</v>
      </c>
      <c r="D758" s="7" t="s">
        <v>825</v>
      </c>
      <c r="E758" s="5" t="str">
        <f t="shared" si="33"/>
        <v>2019-01-01</v>
      </c>
      <c r="F758" t="s">
        <v>278</v>
      </c>
      <c r="I758" t="s">
        <v>329</v>
      </c>
      <c r="J758">
        <v>3</v>
      </c>
      <c r="L758" t="s">
        <v>710</v>
      </c>
      <c r="M758" s="86" t="str">
        <f>IF(ISBLANK('test set refactored'!S758),"",'test set refactored'!S758)</f>
        <v/>
      </c>
      <c r="O758" s="21"/>
      <c r="P758" t="s">
        <v>523</v>
      </c>
      <c r="Q758" s="61"/>
      <c r="R758" s="21"/>
      <c r="S758" t="s">
        <v>321</v>
      </c>
      <c r="T758" t="s">
        <v>525</v>
      </c>
      <c r="U758" s="7" t="s">
        <v>747</v>
      </c>
      <c r="V758" t="s">
        <v>320</v>
      </c>
      <c r="W758" t="s">
        <v>320</v>
      </c>
      <c r="X758" t="s">
        <v>275</v>
      </c>
    </row>
    <row r="759" spans="1:24" ht="15" x14ac:dyDescent="0.2">
      <c r="A759" s="18" t="s">
        <v>328</v>
      </c>
      <c r="B759" s="18" t="s">
        <v>327</v>
      </c>
      <c r="C759" s="18" t="s">
        <v>304</v>
      </c>
      <c r="D759" s="7" t="s">
        <v>825</v>
      </c>
      <c r="E759" s="5" t="str">
        <f t="shared" si="33"/>
        <v>2019-01-01</v>
      </c>
      <c r="F759" t="s">
        <v>278</v>
      </c>
      <c r="I759" t="s">
        <v>329</v>
      </c>
      <c r="J759">
        <v>3</v>
      </c>
      <c r="L759" t="s">
        <v>711</v>
      </c>
      <c r="M759" s="86" t="str">
        <f>IF(ISBLANK('test set refactored'!S759),"",'test set refactored'!S759)</f>
        <v/>
      </c>
      <c r="O759" s="21"/>
      <c r="P759" t="s">
        <v>526</v>
      </c>
      <c r="Q759" s="61"/>
      <c r="R759" s="21"/>
      <c r="S759" t="s">
        <v>321</v>
      </c>
      <c r="T759" t="s">
        <v>527</v>
      </c>
      <c r="U759" s="7" t="s">
        <v>747</v>
      </c>
      <c r="V759" t="s">
        <v>320</v>
      </c>
      <c r="W759" t="s">
        <v>320</v>
      </c>
      <c r="X759" t="s">
        <v>275</v>
      </c>
    </row>
    <row r="760" spans="1:24" ht="15" x14ac:dyDescent="0.2">
      <c r="A760" s="18" t="s">
        <v>328</v>
      </c>
      <c r="B760" s="18" t="s">
        <v>327</v>
      </c>
      <c r="C760" s="18" t="s">
        <v>304</v>
      </c>
      <c r="D760" s="7" t="s">
        <v>825</v>
      </c>
      <c r="E760" s="5" t="str">
        <f t="shared" si="33"/>
        <v>2019-01-01</v>
      </c>
      <c r="F760" t="s">
        <v>278</v>
      </c>
      <c r="I760" t="s">
        <v>329</v>
      </c>
      <c r="J760">
        <v>3</v>
      </c>
      <c r="L760" s="49" t="s">
        <v>698</v>
      </c>
      <c r="M760" s="86">
        <f>IF(ISBLANK('test set refactored'!S760),"",'test set refactored'!S760)</f>
        <v>27.05</v>
      </c>
      <c r="O760" s="21" t="s">
        <v>821</v>
      </c>
      <c r="P760" t="s">
        <v>475</v>
      </c>
      <c r="Q760" s="27">
        <f t="shared" ref="Q760:Q765" si="35">M760</f>
        <v>27.05</v>
      </c>
      <c r="R760" t="str">
        <f t="shared" ref="R760:R765" si="36">O760</f>
        <v>JPY</v>
      </c>
      <c r="S760" t="s">
        <v>321</v>
      </c>
      <c r="T760" t="s">
        <v>477</v>
      </c>
      <c r="U760" s="7" t="s">
        <v>744</v>
      </c>
      <c r="V760" t="s">
        <v>320</v>
      </c>
      <c r="W760" t="s">
        <v>320</v>
      </c>
      <c r="X760" t="s">
        <v>275</v>
      </c>
    </row>
    <row r="761" spans="1:24" ht="15" x14ac:dyDescent="0.2">
      <c r="A761" s="18" t="s">
        <v>328</v>
      </c>
      <c r="B761" s="18" t="s">
        <v>327</v>
      </c>
      <c r="C761" s="18" t="s">
        <v>304</v>
      </c>
      <c r="D761" s="7" t="s">
        <v>825</v>
      </c>
      <c r="E761" s="5" t="str">
        <f t="shared" si="33"/>
        <v>2019-01-01</v>
      </c>
      <c r="F761" t="s">
        <v>278</v>
      </c>
      <c r="I761" t="s">
        <v>329</v>
      </c>
      <c r="J761">
        <v>3</v>
      </c>
      <c r="L761" s="49" t="s">
        <v>699</v>
      </c>
      <c r="M761" s="86">
        <f>IF(ISBLANK('test set refactored'!S761),"",'test set refactored'!S761)</f>
        <v>20.57</v>
      </c>
      <c r="O761" s="21" t="s">
        <v>821</v>
      </c>
      <c r="P761" t="s">
        <v>478</v>
      </c>
      <c r="Q761" s="27">
        <f t="shared" si="35"/>
        <v>20.57</v>
      </c>
      <c r="R761" t="str">
        <f t="shared" si="36"/>
        <v>JPY</v>
      </c>
      <c r="S761" t="s">
        <v>321</v>
      </c>
      <c r="T761" t="s">
        <v>479</v>
      </c>
      <c r="U761" s="7" t="s">
        <v>744</v>
      </c>
      <c r="V761" t="s">
        <v>320</v>
      </c>
      <c r="W761" t="s">
        <v>320</v>
      </c>
      <c r="X761" t="s">
        <v>275</v>
      </c>
    </row>
    <row r="762" spans="1:24" ht="15" x14ac:dyDescent="0.2">
      <c r="A762" s="18" t="s">
        <v>328</v>
      </c>
      <c r="B762" s="18" t="s">
        <v>327</v>
      </c>
      <c r="C762" s="18" t="s">
        <v>304</v>
      </c>
      <c r="D762" s="7" t="s">
        <v>825</v>
      </c>
      <c r="E762" s="5" t="str">
        <f t="shared" si="33"/>
        <v>2019-01-01</v>
      </c>
      <c r="F762" t="s">
        <v>278</v>
      </c>
      <c r="I762" t="s">
        <v>329</v>
      </c>
      <c r="J762">
        <v>3</v>
      </c>
      <c r="L762" s="49" t="s">
        <v>700</v>
      </c>
      <c r="M762" s="86">
        <f>IF(ISBLANK('test set refactored'!S762),"",'test set refactored'!S762)</f>
        <v>20.57</v>
      </c>
      <c r="O762" s="21" t="s">
        <v>821</v>
      </c>
      <c r="P762" t="s">
        <v>480</v>
      </c>
      <c r="Q762" s="27">
        <f t="shared" si="35"/>
        <v>20.57</v>
      </c>
      <c r="R762" t="str">
        <f t="shared" si="36"/>
        <v>JPY</v>
      </c>
      <c r="S762" t="s">
        <v>321</v>
      </c>
      <c r="T762" t="s">
        <v>481</v>
      </c>
      <c r="U762" s="7" t="s">
        <v>744</v>
      </c>
      <c r="V762" t="s">
        <v>320</v>
      </c>
      <c r="W762" t="s">
        <v>320</v>
      </c>
      <c r="X762" t="s">
        <v>275</v>
      </c>
    </row>
    <row r="763" spans="1:24" ht="15" x14ac:dyDescent="0.2">
      <c r="A763" s="18" t="s">
        <v>328</v>
      </c>
      <c r="B763" s="18" t="s">
        <v>327</v>
      </c>
      <c r="C763" s="18" t="s">
        <v>304</v>
      </c>
      <c r="D763" s="7" t="s">
        <v>825</v>
      </c>
      <c r="E763" s="5" t="str">
        <f t="shared" si="33"/>
        <v>2019-01-01</v>
      </c>
      <c r="F763" t="s">
        <v>278</v>
      </c>
      <c r="I763" t="s">
        <v>329</v>
      </c>
      <c r="J763">
        <v>3</v>
      </c>
      <c r="L763" s="49" t="s">
        <v>701</v>
      </c>
      <c r="M763" s="86">
        <f>IF(ISBLANK('test set refactored'!S763),"",'test set refactored'!S763)</f>
        <v>13180</v>
      </c>
      <c r="O763" s="21" t="s">
        <v>821</v>
      </c>
      <c r="P763" t="s">
        <v>482</v>
      </c>
      <c r="Q763" s="27">
        <f t="shared" si="35"/>
        <v>13180</v>
      </c>
      <c r="R763" t="str">
        <f t="shared" si="36"/>
        <v>JPY</v>
      </c>
      <c r="S763" t="s">
        <v>321</v>
      </c>
      <c r="T763" t="s">
        <v>484</v>
      </c>
      <c r="U763" s="7" t="s">
        <v>745</v>
      </c>
      <c r="V763" t="s">
        <v>320</v>
      </c>
      <c r="W763" t="s">
        <v>320</v>
      </c>
      <c r="X763" t="s">
        <v>275</v>
      </c>
    </row>
    <row r="764" spans="1:24" ht="15" x14ac:dyDescent="0.2">
      <c r="A764" s="18" t="s">
        <v>328</v>
      </c>
      <c r="B764" s="18" t="s">
        <v>327</v>
      </c>
      <c r="C764" s="18" t="s">
        <v>304</v>
      </c>
      <c r="D764" s="7" t="s">
        <v>825</v>
      </c>
      <c r="E764" s="5" t="str">
        <f t="shared" si="33"/>
        <v>2019-01-01</v>
      </c>
      <c r="F764" t="s">
        <v>278</v>
      </c>
      <c r="I764" t="s">
        <v>329</v>
      </c>
      <c r="J764">
        <v>3</v>
      </c>
      <c r="L764" s="49" t="s">
        <v>702</v>
      </c>
      <c r="M764" s="86">
        <f>IF(ISBLANK('test set refactored'!S764),"",'test set refactored'!S764)</f>
        <v>28494</v>
      </c>
      <c r="O764" s="21" t="s">
        <v>821</v>
      </c>
      <c r="P764" t="s">
        <v>485</v>
      </c>
      <c r="Q764" s="27">
        <f t="shared" si="35"/>
        <v>28494</v>
      </c>
      <c r="R764" t="str">
        <f t="shared" si="36"/>
        <v>JPY</v>
      </c>
      <c r="S764" t="s">
        <v>321</v>
      </c>
      <c r="T764" t="s">
        <v>487</v>
      </c>
      <c r="U764" s="7" t="s">
        <v>745</v>
      </c>
      <c r="V764" t="s">
        <v>320</v>
      </c>
      <c r="W764" t="s">
        <v>320</v>
      </c>
      <c r="X764" t="s">
        <v>275</v>
      </c>
    </row>
    <row r="765" spans="1:24" ht="15" x14ac:dyDescent="0.2">
      <c r="A765" s="18" t="s">
        <v>328</v>
      </c>
      <c r="B765" s="18" t="s">
        <v>327</v>
      </c>
      <c r="C765" s="18" t="s">
        <v>304</v>
      </c>
      <c r="D765" s="7" t="s">
        <v>825</v>
      </c>
      <c r="E765" s="5" t="str">
        <f t="shared" si="33"/>
        <v>2019-01-01</v>
      </c>
      <c r="F765" t="s">
        <v>278</v>
      </c>
      <c r="I765" t="s">
        <v>329</v>
      </c>
      <c r="J765">
        <v>3</v>
      </c>
      <c r="L765" s="49" t="s">
        <v>703</v>
      </c>
      <c r="M765" s="86">
        <f>IF(ISBLANK('test set refactored'!S765),"",'test set refactored'!S765)</f>
        <v>75143</v>
      </c>
      <c r="O765" s="21" t="s">
        <v>577</v>
      </c>
      <c r="P765" t="s">
        <v>488</v>
      </c>
      <c r="Q765" s="27">
        <f t="shared" si="35"/>
        <v>75143</v>
      </c>
      <c r="R765" t="str">
        <f t="shared" si="36"/>
        <v>number</v>
      </c>
      <c r="S765" t="s">
        <v>321</v>
      </c>
      <c r="T765" t="s">
        <v>490</v>
      </c>
      <c r="U765" s="7" t="s">
        <v>743</v>
      </c>
      <c r="V765" t="s">
        <v>320</v>
      </c>
      <c r="W765" t="s">
        <v>320</v>
      </c>
      <c r="X765" t="s">
        <v>275</v>
      </c>
    </row>
    <row r="766" spans="1:24" ht="15" x14ac:dyDescent="0.2">
      <c r="A766" s="18" t="s">
        <v>328</v>
      </c>
      <c r="B766" s="18" t="s">
        <v>327</v>
      </c>
      <c r="C766" s="18" t="s">
        <v>304</v>
      </c>
      <c r="D766" s="7" t="s">
        <v>825</v>
      </c>
      <c r="E766" s="5" t="str">
        <f t="shared" si="33"/>
        <v>2019-01-01</v>
      </c>
      <c r="F766" t="s">
        <v>278</v>
      </c>
      <c r="I766" t="s">
        <v>329</v>
      </c>
      <c r="J766">
        <v>3</v>
      </c>
      <c r="L766" t="s">
        <v>704</v>
      </c>
      <c r="M766" s="90" t="str">
        <f>IF(ISBLANK('test set refactored'!S766),"",'test set refactored'!S766)</f>
        <v/>
      </c>
      <c r="O766" s="21"/>
      <c r="P766" t="s">
        <v>491</v>
      </c>
      <c r="Q766" s="61"/>
      <c r="R766" s="21"/>
      <c r="S766" t="s">
        <v>321</v>
      </c>
      <c r="T766" t="s">
        <v>492</v>
      </c>
      <c r="U766" s="7" t="s">
        <v>743</v>
      </c>
      <c r="V766" t="s">
        <v>320</v>
      </c>
      <c r="W766" t="s">
        <v>320</v>
      </c>
      <c r="X766" t="s">
        <v>275</v>
      </c>
    </row>
    <row r="767" spans="1:24" ht="15" x14ac:dyDescent="0.2">
      <c r="A767" s="18" t="s">
        <v>328</v>
      </c>
      <c r="B767" s="18" t="s">
        <v>327</v>
      </c>
      <c r="C767" s="18" t="s">
        <v>304</v>
      </c>
      <c r="D767" s="7" t="s">
        <v>825</v>
      </c>
      <c r="E767" s="5" t="str">
        <f t="shared" si="33"/>
        <v>2019-01-01</v>
      </c>
      <c r="F767" t="s">
        <v>278</v>
      </c>
      <c r="I767" t="s">
        <v>329</v>
      </c>
      <c r="J767">
        <v>3</v>
      </c>
      <c r="L767" t="s">
        <v>712</v>
      </c>
      <c r="M767" s="91" t="str">
        <f>IF(ISBLANK('test set refactored'!S767),"",'test set refactored'!S767)</f>
        <v/>
      </c>
      <c r="O767" s="21" t="s">
        <v>539</v>
      </c>
      <c r="P767" t="s">
        <v>530</v>
      </c>
      <c r="Q767" s="61"/>
      <c r="R767" s="21"/>
      <c r="S767" t="s">
        <v>321</v>
      </c>
      <c r="T767" t="s">
        <v>532</v>
      </c>
      <c r="U767" s="7" t="s">
        <v>742</v>
      </c>
      <c r="V767" t="s">
        <v>320</v>
      </c>
      <c r="W767" t="s">
        <v>320</v>
      </c>
      <c r="X767" t="s">
        <v>275</v>
      </c>
    </row>
    <row r="768" spans="1:24" ht="15" x14ac:dyDescent="0.2">
      <c r="A768" s="18" t="s">
        <v>328</v>
      </c>
      <c r="B768" s="18" t="s">
        <v>327</v>
      </c>
      <c r="C768" s="18" t="s">
        <v>304</v>
      </c>
      <c r="D768" s="7" t="s">
        <v>825</v>
      </c>
      <c r="E768" s="5" t="str">
        <f t="shared" si="33"/>
        <v>2019-01-01</v>
      </c>
      <c r="F768" s="10" t="s">
        <v>278</v>
      </c>
      <c r="I768" t="s">
        <v>329</v>
      </c>
      <c r="J768">
        <v>3</v>
      </c>
      <c r="L768" t="s">
        <v>307</v>
      </c>
      <c r="M768" s="86">
        <f>IF(ISBLANK('test set refactored'!S768),"",'test set refactored'!S768)</f>
        <v>200000</v>
      </c>
      <c r="O768" t="s">
        <v>326</v>
      </c>
      <c r="P768" t="s">
        <v>29</v>
      </c>
      <c r="Q768" s="71">
        <f>M768</f>
        <v>200000</v>
      </c>
      <c r="R768" s="7" t="s">
        <v>39</v>
      </c>
      <c r="S768" t="s">
        <v>321</v>
      </c>
      <c r="T768" t="s">
        <v>309</v>
      </c>
      <c r="U768" s="7" t="s">
        <v>786</v>
      </c>
      <c r="V768" t="s">
        <v>322</v>
      </c>
      <c r="W768" t="s">
        <v>323</v>
      </c>
      <c r="X768" t="s">
        <v>275</v>
      </c>
    </row>
    <row r="769" spans="1:24" ht="15" x14ac:dyDescent="0.2">
      <c r="A769" s="18" t="s">
        <v>328</v>
      </c>
      <c r="B769" s="18" t="s">
        <v>327</v>
      </c>
      <c r="C769" s="18" t="s">
        <v>304</v>
      </c>
      <c r="D769" s="7" t="s">
        <v>825</v>
      </c>
      <c r="E769" s="5" t="str">
        <f t="shared" si="33"/>
        <v>2019-01-01</v>
      </c>
      <c r="F769" t="s">
        <v>278</v>
      </c>
      <c r="I769" t="s">
        <v>329</v>
      </c>
      <c r="J769">
        <v>3</v>
      </c>
      <c r="L769" t="s">
        <v>752</v>
      </c>
      <c r="M769" s="91" t="str">
        <f>IF(ISBLANK('test set refactored'!S769),"",'test set refactored'!S769)</f>
        <v/>
      </c>
      <c r="O769" s="21" t="s">
        <v>539</v>
      </c>
      <c r="P769" t="s">
        <v>442</v>
      </c>
      <c r="Q769" s="61"/>
      <c r="R769" s="21"/>
      <c r="S769" t="s">
        <v>321</v>
      </c>
      <c r="T769" t="s">
        <v>443</v>
      </c>
      <c r="U769" s="7" t="s">
        <v>742</v>
      </c>
      <c r="V769" t="s">
        <v>320</v>
      </c>
      <c r="W769" t="s">
        <v>320</v>
      </c>
      <c r="X769" t="s">
        <v>275</v>
      </c>
    </row>
    <row r="770" spans="1:24" ht="15" x14ac:dyDescent="0.2">
      <c r="A770" s="18" t="s">
        <v>328</v>
      </c>
      <c r="B770" s="18" t="s">
        <v>327</v>
      </c>
      <c r="C770" s="18" t="s">
        <v>304</v>
      </c>
      <c r="D770" s="7" t="s">
        <v>825</v>
      </c>
      <c r="E770" s="5" t="str">
        <f t="shared" ref="E770:E833" si="37">_xlfn.CONCAT(SUBSTITUTE(F770,"FY","20"),"-01-01")</f>
        <v>2019-01-01</v>
      </c>
      <c r="F770" s="10" t="s">
        <v>278</v>
      </c>
      <c r="I770" t="s">
        <v>329</v>
      </c>
      <c r="J770">
        <v>3</v>
      </c>
      <c r="L770" t="s">
        <v>735</v>
      </c>
      <c r="M770" s="86">
        <f>IF(ISBLANK('test set refactored'!S770),"",'test set refactored'!S770)</f>
        <v>2000</v>
      </c>
      <c r="O770" t="s">
        <v>346</v>
      </c>
      <c r="P770" t="s">
        <v>152</v>
      </c>
      <c r="Q770" s="74">
        <f>M770</f>
        <v>2000</v>
      </c>
      <c r="R770" s="7" t="s">
        <v>784</v>
      </c>
      <c r="S770" t="s">
        <v>321</v>
      </c>
      <c r="T770" t="s">
        <v>342</v>
      </c>
      <c r="U770" s="7" t="s">
        <v>789</v>
      </c>
      <c r="V770" t="s">
        <v>320</v>
      </c>
      <c r="W770" t="s">
        <v>320</v>
      </c>
      <c r="X770" t="s">
        <v>275</v>
      </c>
    </row>
    <row r="771" spans="1:24" ht="15" x14ac:dyDescent="0.2">
      <c r="A771" s="18" t="s">
        <v>328</v>
      </c>
      <c r="B771" s="18" t="s">
        <v>327</v>
      </c>
      <c r="C771" s="18" t="s">
        <v>304</v>
      </c>
      <c r="D771" s="7" t="s">
        <v>825</v>
      </c>
      <c r="E771" s="5" t="str">
        <f t="shared" si="37"/>
        <v>2019-01-01</v>
      </c>
      <c r="F771" s="10" t="s">
        <v>278</v>
      </c>
      <c r="I771" t="s">
        <v>329</v>
      </c>
      <c r="J771">
        <v>3</v>
      </c>
      <c r="L771" t="s">
        <v>737</v>
      </c>
      <c r="M771" s="86" t="str">
        <f>IF(ISBLANK('test set refactored'!S771),"",'test set refactored'!S771)</f>
        <v/>
      </c>
      <c r="P771" t="s">
        <v>774</v>
      </c>
      <c r="S771" t="s">
        <v>321</v>
      </c>
      <c r="T771" t="s">
        <v>353</v>
      </c>
      <c r="U771" s="7" t="s">
        <v>789</v>
      </c>
      <c r="V771" t="s">
        <v>320</v>
      </c>
      <c r="W771" t="s">
        <v>320</v>
      </c>
      <c r="X771" t="s">
        <v>275</v>
      </c>
    </row>
    <row r="772" spans="1:24" ht="15" x14ac:dyDescent="0.2">
      <c r="A772" s="18" t="s">
        <v>328</v>
      </c>
      <c r="B772" s="18" t="s">
        <v>327</v>
      </c>
      <c r="C772" s="18" t="s">
        <v>304</v>
      </c>
      <c r="D772" s="7" t="s">
        <v>825</v>
      </c>
      <c r="E772" s="5" t="str">
        <f t="shared" si="37"/>
        <v>2019-01-01</v>
      </c>
      <c r="F772" s="10" t="s">
        <v>278</v>
      </c>
      <c r="I772" t="s">
        <v>329</v>
      </c>
      <c r="J772">
        <v>3</v>
      </c>
      <c r="L772" t="s">
        <v>739</v>
      </c>
      <c r="M772" s="86">
        <f>IF(ISBLANK('test set refactored'!S772),"",'test set refactored'!S772)</f>
        <v>1000</v>
      </c>
      <c r="P772" t="s">
        <v>145</v>
      </c>
      <c r="Q772" s="74">
        <f>M772</f>
        <v>1000</v>
      </c>
      <c r="R772" s="7" t="s">
        <v>784</v>
      </c>
      <c r="S772" t="s">
        <v>321</v>
      </c>
      <c r="T772" t="s">
        <v>361</v>
      </c>
      <c r="U772" s="7" t="s">
        <v>789</v>
      </c>
      <c r="V772" t="s">
        <v>320</v>
      </c>
      <c r="W772" t="s">
        <v>320</v>
      </c>
      <c r="X772" t="s">
        <v>275</v>
      </c>
    </row>
    <row r="773" spans="1:24" ht="15" x14ac:dyDescent="0.2">
      <c r="A773" s="18" t="s">
        <v>328</v>
      </c>
      <c r="B773" s="18" t="s">
        <v>327</v>
      </c>
      <c r="C773" s="18" t="s">
        <v>304</v>
      </c>
      <c r="D773" s="7" t="s">
        <v>825</v>
      </c>
      <c r="E773" s="5" t="str">
        <f t="shared" si="37"/>
        <v>2019-01-01</v>
      </c>
      <c r="F773" s="10" t="s">
        <v>278</v>
      </c>
      <c r="I773" t="s">
        <v>329</v>
      </c>
      <c r="J773">
        <v>3</v>
      </c>
      <c r="L773" t="s">
        <v>755</v>
      </c>
      <c r="M773" s="86" t="str">
        <f>IF(ISBLANK('test set refactored'!S773),"",'test set refactored'!S773)</f>
        <v/>
      </c>
      <c r="P773" t="s">
        <v>450</v>
      </c>
      <c r="S773" t="s">
        <v>321</v>
      </c>
      <c r="T773" t="s">
        <v>452</v>
      </c>
      <c r="U773" s="7" t="s">
        <v>789</v>
      </c>
      <c r="V773" t="s">
        <v>320</v>
      </c>
      <c r="W773" t="s">
        <v>320</v>
      </c>
      <c r="X773" t="s">
        <v>275</v>
      </c>
    </row>
    <row r="774" spans="1:24" ht="15" x14ac:dyDescent="0.2">
      <c r="A774" s="18" t="s">
        <v>328</v>
      </c>
      <c r="B774" s="18" t="s">
        <v>327</v>
      </c>
      <c r="C774" s="18" t="s">
        <v>304</v>
      </c>
      <c r="D774" s="7" t="s">
        <v>825</v>
      </c>
      <c r="E774" s="5" t="str">
        <f t="shared" si="37"/>
        <v>2019-01-01</v>
      </c>
      <c r="F774" s="10" t="s">
        <v>278</v>
      </c>
      <c r="I774" t="s">
        <v>329</v>
      </c>
      <c r="J774">
        <v>3</v>
      </c>
      <c r="L774" t="s">
        <v>759</v>
      </c>
      <c r="M774" s="86" t="str">
        <f>IF(ISBLANK('test set refactored'!S774),"",'test set refactored'!S774)</f>
        <v/>
      </c>
      <c r="P774" t="s">
        <v>453</v>
      </c>
      <c r="S774" t="s">
        <v>321</v>
      </c>
      <c r="T774" t="s">
        <v>456</v>
      </c>
      <c r="U774" s="7" t="s">
        <v>789</v>
      </c>
      <c r="V774" t="s">
        <v>320</v>
      </c>
      <c r="W774" t="s">
        <v>320</v>
      </c>
      <c r="X774" t="s">
        <v>275</v>
      </c>
    </row>
    <row r="775" spans="1:24" ht="15" x14ac:dyDescent="0.2">
      <c r="A775" s="18" t="s">
        <v>328</v>
      </c>
      <c r="B775" s="18" t="s">
        <v>327</v>
      </c>
      <c r="C775" s="18" t="s">
        <v>304</v>
      </c>
      <c r="D775" s="7" t="s">
        <v>825</v>
      </c>
      <c r="E775" s="5" t="str">
        <f t="shared" si="37"/>
        <v>2019-01-01</v>
      </c>
      <c r="F775" t="s">
        <v>278</v>
      </c>
      <c r="I775" t="s">
        <v>329</v>
      </c>
      <c r="J775">
        <v>3</v>
      </c>
      <c r="L775" t="s">
        <v>434</v>
      </c>
      <c r="M775" s="90" t="str">
        <f>IF(ISBLANK('test set refactored'!S775),"",'test set refactored'!S775)</f>
        <v/>
      </c>
      <c r="O775" s="21"/>
      <c r="P775" t="s">
        <v>433</v>
      </c>
      <c r="Q775" s="72"/>
      <c r="R775" s="21"/>
      <c r="S775" t="s">
        <v>321</v>
      </c>
      <c r="T775" t="s">
        <v>435</v>
      </c>
      <c r="U775" s="7" t="s">
        <v>786</v>
      </c>
      <c r="V775" t="s">
        <v>320</v>
      </c>
      <c r="W775" t="s">
        <v>320</v>
      </c>
      <c r="X775" t="s">
        <v>275</v>
      </c>
    </row>
    <row r="776" spans="1:24" ht="15" x14ac:dyDescent="0.2">
      <c r="A776" s="18" t="s">
        <v>328</v>
      </c>
      <c r="B776" s="18" t="s">
        <v>327</v>
      </c>
      <c r="C776" s="18" t="s">
        <v>304</v>
      </c>
      <c r="D776" s="7" t="s">
        <v>825</v>
      </c>
      <c r="E776" s="5" t="str">
        <f t="shared" si="37"/>
        <v>2019-01-01</v>
      </c>
      <c r="F776" t="s">
        <v>278</v>
      </c>
      <c r="I776" t="s">
        <v>329</v>
      </c>
      <c r="J776">
        <v>3</v>
      </c>
      <c r="L776" t="s">
        <v>437</v>
      </c>
      <c r="M776" s="90" t="str">
        <f>IF(ISBLANK('test set refactored'!S776),"",'test set refactored'!S776)</f>
        <v/>
      </c>
      <c r="O776" s="21"/>
      <c r="P776" t="s">
        <v>436</v>
      </c>
      <c r="Q776" s="72"/>
      <c r="R776" s="21"/>
      <c r="S776" t="s">
        <v>321</v>
      </c>
      <c r="T776" t="s">
        <v>438</v>
      </c>
      <c r="U776" s="7" t="s">
        <v>786</v>
      </c>
      <c r="V776" t="s">
        <v>320</v>
      </c>
      <c r="W776" t="s">
        <v>320</v>
      </c>
      <c r="X776" t="s">
        <v>275</v>
      </c>
    </row>
    <row r="777" spans="1:24" ht="15" x14ac:dyDescent="0.2">
      <c r="A777" s="18" t="s">
        <v>328</v>
      </c>
      <c r="B777" s="18" t="s">
        <v>327</v>
      </c>
      <c r="C777" s="18" t="s">
        <v>304</v>
      </c>
      <c r="D777" s="7" t="s">
        <v>825</v>
      </c>
      <c r="E777" s="5" t="str">
        <f t="shared" si="37"/>
        <v>2019-01-01</v>
      </c>
      <c r="F777" t="s">
        <v>278</v>
      </c>
      <c r="I777" t="s">
        <v>329</v>
      </c>
      <c r="J777">
        <v>3</v>
      </c>
      <c r="L777" s="49" t="s">
        <v>440</v>
      </c>
      <c r="M777" s="86">
        <f>IF(ISBLANK('test set refactored'!S777),"",'test set refactored'!S777)</f>
        <v>102000000</v>
      </c>
      <c r="O777" s="21" t="s">
        <v>326</v>
      </c>
      <c r="P777" t="s">
        <v>439</v>
      </c>
      <c r="Q777" s="71">
        <f>M777</f>
        <v>102000000</v>
      </c>
      <c r="R777" s="7" t="s">
        <v>39</v>
      </c>
      <c r="S777" t="s">
        <v>321</v>
      </c>
      <c r="T777" t="s">
        <v>441</v>
      </c>
      <c r="U777" s="7" t="s">
        <v>792</v>
      </c>
      <c r="V777" t="s">
        <v>320</v>
      </c>
      <c r="W777" t="s">
        <v>320</v>
      </c>
      <c r="X777" t="s">
        <v>275</v>
      </c>
    </row>
    <row r="778" spans="1:24" ht="15" x14ac:dyDescent="0.2">
      <c r="A778" s="18" t="s">
        <v>328</v>
      </c>
      <c r="B778" s="18" t="s">
        <v>327</v>
      </c>
      <c r="C778" s="18" t="s">
        <v>304</v>
      </c>
      <c r="D778" s="7" t="s">
        <v>825</v>
      </c>
      <c r="E778" s="5" t="str">
        <f t="shared" si="37"/>
        <v>2019-01-01</v>
      </c>
      <c r="F778" s="10" t="s">
        <v>278</v>
      </c>
      <c r="I778" t="s">
        <v>329</v>
      </c>
      <c r="J778">
        <v>3</v>
      </c>
      <c r="L778" t="s">
        <v>395</v>
      </c>
      <c r="M778" s="86">
        <f>IF(ISBLANK('test set refactored'!S778),"",'test set refactored'!S778)</f>
        <v>6</v>
      </c>
      <c r="O778" s="21" t="s">
        <v>397</v>
      </c>
      <c r="P778" t="s">
        <v>224</v>
      </c>
      <c r="Q778" s="69">
        <f>M778/1000</f>
        <v>6.0000000000000001E-3</v>
      </c>
      <c r="R778" t="s">
        <v>782</v>
      </c>
      <c r="S778" t="s">
        <v>321</v>
      </c>
      <c r="T778" t="s">
        <v>391</v>
      </c>
      <c r="U778" s="7" t="s">
        <v>733</v>
      </c>
      <c r="V778" t="s">
        <v>320</v>
      </c>
      <c r="W778" t="s">
        <v>320</v>
      </c>
      <c r="X778" t="s">
        <v>275</v>
      </c>
    </row>
    <row r="779" spans="1:24" ht="15" x14ac:dyDescent="0.2">
      <c r="A779" s="18" t="s">
        <v>328</v>
      </c>
      <c r="B779" s="18" t="s">
        <v>327</v>
      </c>
      <c r="C779" s="18" t="s">
        <v>304</v>
      </c>
      <c r="D779" s="7" t="s">
        <v>825</v>
      </c>
      <c r="E779" s="5" t="str">
        <f t="shared" si="37"/>
        <v>2019-01-01</v>
      </c>
      <c r="F779" t="s">
        <v>278</v>
      </c>
      <c r="I779" t="s">
        <v>329</v>
      </c>
      <c r="J779">
        <v>3</v>
      </c>
      <c r="L779" t="s">
        <v>754</v>
      </c>
      <c r="M779" s="90" t="str">
        <f>IF(ISBLANK('test set refactored'!S779),"",'test set refactored'!S779)</f>
        <v/>
      </c>
      <c r="O779" s="21"/>
      <c r="P779" t="s">
        <v>473</v>
      </c>
      <c r="Q779" s="61"/>
      <c r="R779" s="21"/>
      <c r="S779" t="s">
        <v>321</v>
      </c>
      <c r="T779" t="s">
        <v>474</v>
      </c>
      <c r="U779" s="7" t="s">
        <v>733</v>
      </c>
      <c r="V779" t="s">
        <v>320</v>
      </c>
      <c r="W779" t="s">
        <v>320</v>
      </c>
      <c r="X779" t="s">
        <v>275</v>
      </c>
    </row>
    <row r="780" spans="1:24" ht="15" x14ac:dyDescent="0.2">
      <c r="A780" s="18" t="s">
        <v>328</v>
      </c>
      <c r="B780" s="18" t="s">
        <v>327</v>
      </c>
      <c r="C780" s="18" t="s">
        <v>304</v>
      </c>
      <c r="D780" s="7" t="s">
        <v>825</v>
      </c>
      <c r="E780" s="5" t="str">
        <f t="shared" si="37"/>
        <v>2019-01-01</v>
      </c>
      <c r="F780" s="10" t="s">
        <v>278</v>
      </c>
      <c r="I780" t="s">
        <v>329</v>
      </c>
      <c r="J780">
        <v>3</v>
      </c>
      <c r="L780" t="s">
        <v>402</v>
      </c>
      <c r="M780" s="86">
        <f>IF(ISBLANK('test set refactored'!S780),"",'test set refactored'!S780)</f>
        <v>50037979</v>
      </c>
      <c r="O780" s="21" t="s">
        <v>397</v>
      </c>
      <c r="P780" t="s">
        <v>219</v>
      </c>
      <c r="Q780" s="69">
        <f>M780/1000</f>
        <v>50037.978999999999</v>
      </c>
      <c r="R780" t="s">
        <v>782</v>
      </c>
      <c r="S780" t="s">
        <v>321</v>
      </c>
      <c r="T780" t="s">
        <v>399</v>
      </c>
      <c r="U780" s="7" t="s">
        <v>733</v>
      </c>
      <c r="V780" t="s">
        <v>320</v>
      </c>
      <c r="W780" t="s">
        <v>320</v>
      </c>
      <c r="X780" t="s">
        <v>275</v>
      </c>
    </row>
    <row r="781" spans="1:24" ht="15" x14ac:dyDescent="0.2">
      <c r="A781" s="18" t="s">
        <v>328</v>
      </c>
      <c r="B781" s="18" t="s">
        <v>327</v>
      </c>
      <c r="C781" s="18" t="s">
        <v>304</v>
      </c>
      <c r="D781" s="7" t="s">
        <v>825</v>
      </c>
      <c r="E781" s="5" t="str">
        <f t="shared" si="37"/>
        <v>2019-01-01</v>
      </c>
      <c r="F781" t="s">
        <v>278</v>
      </c>
      <c r="I781" t="s">
        <v>329</v>
      </c>
      <c r="J781">
        <v>3</v>
      </c>
      <c r="L781" t="s">
        <v>753</v>
      </c>
      <c r="M781" s="90" t="str">
        <f>IF(ISBLANK('test set refactored'!S781),"",'test set refactored'!S781)</f>
        <v/>
      </c>
      <c r="O781" s="21"/>
      <c r="P781" t="s">
        <v>471</v>
      </c>
      <c r="Q781" s="61"/>
      <c r="R781" s="21"/>
      <c r="S781" t="s">
        <v>321</v>
      </c>
      <c r="T781" t="s">
        <v>472</v>
      </c>
      <c r="U781" s="7" t="s">
        <v>733</v>
      </c>
      <c r="V781" t="s">
        <v>320</v>
      </c>
      <c r="W781" t="s">
        <v>320</v>
      </c>
      <c r="X781" t="s">
        <v>275</v>
      </c>
    </row>
    <row r="782" spans="1:24" ht="15" x14ac:dyDescent="0.2">
      <c r="A782" s="18" t="s">
        <v>328</v>
      </c>
      <c r="B782" s="18" t="s">
        <v>327</v>
      </c>
      <c r="C782" s="18" t="s">
        <v>304</v>
      </c>
      <c r="D782" s="7" t="s">
        <v>825</v>
      </c>
      <c r="E782" s="5" t="str">
        <f t="shared" si="37"/>
        <v>2019-01-01</v>
      </c>
      <c r="F782" s="10" t="s">
        <v>278</v>
      </c>
      <c r="I782" t="s">
        <v>329</v>
      </c>
      <c r="J782">
        <v>3</v>
      </c>
      <c r="L782" t="s">
        <v>757</v>
      </c>
      <c r="M782" s="86">
        <f>IF(ISBLANK('test set refactored'!S782),"",'test set refactored'!S782)</f>
        <v>0</v>
      </c>
      <c r="O782" s="21" t="s">
        <v>577</v>
      </c>
      <c r="P782" t="s">
        <v>555</v>
      </c>
      <c r="Q782" s="27">
        <f>M782</f>
        <v>0</v>
      </c>
      <c r="R782" t="str">
        <f>O782</f>
        <v>number</v>
      </c>
      <c r="S782" t="s">
        <v>321</v>
      </c>
      <c r="T782" t="s">
        <v>556</v>
      </c>
      <c r="U782" s="7" t="s">
        <v>748</v>
      </c>
      <c r="V782" t="s">
        <v>320</v>
      </c>
      <c r="W782" t="s">
        <v>320</v>
      </c>
      <c r="X782" t="s">
        <v>275</v>
      </c>
    </row>
    <row r="783" spans="1:24" ht="15" x14ac:dyDescent="0.2">
      <c r="A783" s="18" t="s">
        <v>328</v>
      </c>
      <c r="B783" s="18" t="s">
        <v>327</v>
      </c>
      <c r="C783" s="18" t="s">
        <v>304</v>
      </c>
      <c r="D783" s="7" t="s">
        <v>825</v>
      </c>
      <c r="E783" s="5" t="str">
        <f t="shared" si="37"/>
        <v>2019-01-01</v>
      </c>
      <c r="F783" t="s">
        <v>278</v>
      </c>
      <c r="I783" t="s">
        <v>329</v>
      </c>
      <c r="J783">
        <v>3</v>
      </c>
      <c r="L783" t="s">
        <v>758</v>
      </c>
      <c r="M783" s="91" t="str">
        <f>IF(ISBLANK('test set refactored'!S783),"",'test set refactored'!S783)</f>
        <v/>
      </c>
      <c r="O783" s="21" t="s">
        <v>539</v>
      </c>
      <c r="P783" t="s">
        <v>557</v>
      </c>
      <c r="Q783" s="61"/>
      <c r="R783" s="21"/>
      <c r="S783" t="s">
        <v>321</v>
      </c>
      <c r="T783" t="s">
        <v>558</v>
      </c>
      <c r="U783" s="7" t="s">
        <v>742</v>
      </c>
      <c r="V783" t="s">
        <v>320</v>
      </c>
      <c r="W783" t="s">
        <v>320</v>
      </c>
      <c r="X783" t="s">
        <v>275</v>
      </c>
    </row>
    <row r="784" spans="1:24" ht="15" x14ac:dyDescent="0.2">
      <c r="A784" s="18" t="s">
        <v>280</v>
      </c>
      <c r="B784" s="18" t="s">
        <v>279</v>
      </c>
      <c r="C784" s="18" t="s">
        <v>266</v>
      </c>
      <c r="D784" s="7" t="s">
        <v>826</v>
      </c>
      <c r="E784" s="5" t="str">
        <f t="shared" si="37"/>
        <v>2019-01-01</v>
      </c>
      <c r="F784" t="s">
        <v>278</v>
      </c>
      <c r="I784" t="s">
        <v>282</v>
      </c>
      <c r="J784">
        <v>105</v>
      </c>
      <c r="L784" t="s">
        <v>668</v>
      </c>
      <c r="M784" s="86">
        <f>IF(ISBLANK('test set refactored'!S784),"",'test set refactored'!S784)</f>
        <v>165.8</v>
      </c>
      <c r="O784" s="21" t="s">
        <v>813</v>
      </c>
      <c r="P784" t="s">
        <v>105</v>
      </c>
      <c r="Q784" s="61">
        <f>M784*277778</f>
        <v>46055592.400000006</v>
      </c>
      <c r="R784" s="21" t="s">
        <v>108</v>
      </c>
      <c r="S784" t="s">
        <v>276</v>
      </c>
      <c r="T784" t="s">
        <v>277</v>
      </c>
      <c r="U784" s="7" t="s">
        <v>732</v>
      </c>
      <c r="V784" t="s">
        <v>320</v>
      </c>
      <c r="W784" t="s">
        <v>320</v>
      </c>
      <c r="X784" t="s">
        <v>275</v>
      </c>
    </row>
    <row r="785" spans="1:24" ht="15" x14ac:dyDescent="0.2">
      <c r="A785" s="18" t="s">
        <v>280</v>
      </c>
      <c r="B785" s="18" t="s">
        <v>279</v>
      </c>
      <c r="C785" s="18" t="s">
        <v>266</v>
      </c>
      <c r="D785" s="7" t="s">
        <v>826</v>
      </c>
      <c r="E785" s="5" t="str">
        <f t="shared" si="37"/>
        <v>2019-01-01</v>
      </c>
      <c r="F785" t="s">
        <v>278</v>
      </c>
      <c r="I785" t="s">
        <v>282</v>
      </c>
      <c r="J785">
        <v>103</v>
      </c>
      <c r="L785" t="s">
        <v>307</v>
      </c>
      <c r="M785" s="86">
        <f>IF(ISBLANK('test set refactored'!S785),"",'test set refactored'!S785)</f>
        <v>11.3</v>
      </c>
      <c r="O785" s="21" t="s">
        <v>313</v>
      </c>
      <c r="P785" t="s">
        <v>29</v>
      </c>
      <c r="Q785" s="72">
        <f>M785*1000000</f>
        <v>11300000</v>
      </c>
      <c r="R785" s="7" t="s">
        <v>39</v>
      </c>
      <c r="S785" t="s">
        <v>276</v>
      </c>
      <c r="T785" t="s">
        <v>331</v>
      </c>
      <c r="U785" s="7" t="s">
        <v>786</v>
      </c>
      <c r="V785" t="s">
        <v>322</v>
      </c>
      <c r="W785" t="s">
        <v>323</v>
      </c>
      <c r="X785" t="s">
        <v>275</v>
      </c>
    </row>
    <row r="786" spans="1:24" ht="15" x14ac:dyDescent="0.2">
      <c r="A786" s="18" t="s">
        <v>280</v>
      </c>
      <c r="B786" s="18" t="s">
        <v>279</v>
      </c>
      <c r="C786" s="18" t="s">
        <v>266</v>
      </c>
      <c r="D786" s="7" t="s">
        <v>826</v>
      </c>
      <c r="E786" s="5" t="str">
        <f t="shared" si="37"/>
        <v>2019-01-01</v>
      </c>
      <c r="F786" t="s">
        <v>278</v>
      </c>
      <c r="I786" t="s">
        <v>282</v>
      </c>
      <c r="J786">
        <v>109</v>
      </c>
      <c r="L786" t="s">
        <v>736</v>
      </c>
      <c r="M786" s="86">
        <f>IF(ISBLANK('test set refactored'!S786),"",'test set refactored'!S786)</f>
        <v>35</v>
      </c>
      <c r="O786" s="21" t="s">
        <v>349</v>
      </c>
      <c r="P786" t="s">
        <v>152</v>
      </c>
      <c r="Q786" s="74">
        <f>M786*1000</f>
        <v>35000</v>
      </c>
      <c r="R786" s="7" t="s">
        <v>784</v>
      </c>
      <c r="S786" t="s">
        <v>276</v>
      </c>
      <c r="T786" t="s">
        <v>348</v>
      </c>
      <c r="U786" s="7" t="s">
        <v>788</v>
      </c>
      <c r="V786" t="s">
        <v>320</v>
      </c>
      <c r="W786" t="s">
        <v>320</v>
      </c>
      <c r="X786" t="s">
        <v>275</v>
      </c>
    </row>
    <row r="787" spans="1:24" ht="15" x14ac:dyDescent="0.2">
      <c r="A787" s="18" t="s">
        <v>280</v>
      </c>
      <c r="B787" s="18" t="s">
        <v>279</v>
      </c>
      <c r="C787" s="18" t="s">
        <v>266</v>
      </c>
      <c r="D787" s="7" t="s">
        <v>826</v>
      </c>
      <c r="E787" s="5" t="str">
        <f t="shared" si="37"/>
        <v>2019-01-01</v>
      </c>
      <c r="F787" t="s">
        <v>278</v>
      </c>
      <c r="I787" t="s">
        <v>282</v>
      </c>
      <c r="J787">
        <v>108</v>
      </c>
      <c r="L787" t="s">
        <v>738</v>
      </c>
      <c r="M787" s="86">
        <f>IF(ISBLANK('test set refactored'!S787),"",'test set refactored'!S787)</f>
        <v>3.7</v>
      </c>
      <c r="O787" s="21" t="s">
        <v>349</v>
      </c>
      <c r="P787" t="s">
        <v>774</v>
      </c>
      <c r="Q787" s="74">
        <f>M787*1000</f>
        <v>3700</v>
      </c>
      <c r="R787" s="7" t="s">
        <v>784</v>
      </c>
      <c r="S787" t="s">
        <v>276</v>
      </c>
      <c r="T787" t="s">
        <v>356</v>
      </c>
      <c r="U787" s="7" t="s">
        <v>788</v>
      </c>
      <c r="V787" t="s">
        <v>320</v>
      </c>
      <c r="W787" t="s">
        <v>320</v>
      </c>
      <c r="X787" t="s">
        <v>275</v>
      </c>
    </row>
    <row r="788" spans="1:24" ht="15" x14ac:dyDescent="0.2">
      <c r="A788" s="18" t="s">
        <v>280</v>
      </c>
      <c r="B788" s="18" t="s">
        <v>279</v>
      </c>
      <c r="C788" s="18" t="s">
        <v>266</v>
      </c>
      <c r="D788" s="7" t="s">
        <v>826</v>
      </c>
      <c r="E788" s="5" t="str">
        <f t="shared" si="37"/>
        <v>2019-01-01</v>
      </c>
      <c r="F788" t="s">
        <v>278</v>
      </c>
      <c r="I788" t="s">
        <v>282</v>
      </c>
      <c r="J788">
        <v>109</v>
      </c>
      <c r="L788" t="s">
        <v>740</v>
      </c>
      <c r="M788" s="86">
        <f>IF(ISBLANK('test set refactored'!S788),"",'test set refactored'!S788)</f>
        <v>86.3</v>
      </c>
      <c r="O788" s="21" t="s">
        <v>349</v>
      </c>
      <c r="P788" t="s">
        <v>145</v>
      </c>
      <c r="Q788" s="74">
        <f>M788*1000</f>
        <v>86300</v>
      </c>
      <c r="R788" s="7" t="s">
        <v>784</v>
      </c>
      <c r="S788" t="s">
        <v>276</v>
      </c>
      <c r="T788" t="s">
        <v>365</v>
      </c>
      <c r="U788" s="7" t="s">
        <v>788</v>
      </c>
      <c r="V788" t="s">
        <v>320</v>
      </c>
      <c r="W788" t="s">
        <v>320</v>
      </c>
      <c r="X788" t="s">
        <v>275</v>
      </c>
    </row>
    <row r="789" spans="1:24" ht="409.6" x14ac:dyDescent="0.2">
      <c r="A789" s="18" t="s">
        <v>280</v>
      </c>
      <c r="B789" s="18" t="s">
        <v>279</v>
      </c>
      <c r="C789" s="18" t="s">
        <v>266</v>
      </c>
      <c r="D789" s="7" t="s">
        <v>826</v>
      </c>
      <c r="E789" s="5" t="str">
        <f t="shared" si="37"/>
        <v>2019-01-01</v>
      </c>
      <c r="F789" t="s">
        <v>278</v>
      </c>
      <c r="I789" t="s">
        <v>282</v>
      </c>
      <c r="K789" s="21" t="s">
        <v>615</v>
      </c>
      <c r="L789" t="s">
        <v>752</v>
      </c>
      <c r="M789" s="86" t="str">
        <f>IF(ISBLANK('test set refactored'!S789),"",'test set refactored'!S789)</f>
        <v/>
      </c>
      <c r="O789" s="21"/>
      <c r="P789" t="s">
        <v>598</v>
      </c>
      <c r="Q789" s="72"/>
      <c r="R789" s="21"/>
      <c r="S789" t="s">
        <v>276</v>
      </c>
      <c r="T789" t="s">
        <v>600</v>
      </c>
      <c r="U789" s="7" t="s">
        <v>742</v>
      </c>
      <c r="V789" t="s">
        <v>320</v>
      </c>
      <c r="W789" t="s">
        <v>320</v>
      </c>
      <c r="X789" t="s">
        <v>275</v>
      </c>
    </row>
    <row r="790" spans="1:24" ht="15" x14ac:dyDescent="0.2">
      <c r="A790" s="18" t="s">
        <v>265</v>
      </c>
      <c r="B790" s="18" t="s">
        <v>264</v>
      </c>
      <c r="C790" s="18" t="s">
        <v>266</v>
      </c>
      <c r="D790" s="18" t="s">
        <v>823</v>
      </c>
      <c r="E790" s="5" t="str">
        <f t="shared" si="37"/>
        <v>2020-01-01</v>
      </c>
      <c r="F790" t="s">
        <v>270</v>
      </c>
      <c r="I790" t="s">
        <v>274</v>
      </c>
      <c r="J790">
        <v>3</v>
      </c>
      <c r="L790" s="19" t="s">
        <v>271</v>
      </c>
      <c r="M790" s="86">
        <f>IF(ISBLANK('test set refactored'!S790),"",'test set refactored'!S790)</f>
        <v>150</v>
      </c>
      <c r="O790" s="21" t="s">
        <v>272</v>
      </c>
      <c r="P790" t="s">
        <v>105</v>
      </c>
      <c r="Q790" s="61">
        <f>M790*277778</f>
        <v>41666700</v>
      </c>
      <c r="R790" s="21" t="s">
        <v>108</v>
      </c>
      <c r="S790" t="s">
        <v>276</v>
      </c>
      <c r="T790" t="s">
        <v>277</v>
      </c>
      <c r="U790" s="7" t="s">
        <v>732</v>
      </c>
      <c r="V790" t="s">
        <v>320</v>
      </c>
      <c r="W790" t="s">
        <v>320</v>
      </c>
      <c r="X790" t="s">
        <v>275</v>
      </c>
    </row>
    <row r="791" spans="1:24" ht="15" x14ac:dyDescent="0.2">
      <c r="A791" s="18" t="s">
        <v>265</v>
      </c>
      <c r="B791" s="18" t="s">
        <v>264</v>
      </c>
      <c r="C791" s="18" t="s">
        <v>266</v>
      </c>
      <c r="D791" s="18" t="s">
        <v>823</v>
      </c>
      <c r="E791" s="5" t="str">
        <f t="shared" si="37"/>
        <v>2020-01-01</v>
      </c>
      <c r="F791" t="s">
        <v>270</v>
      </c>
      <c r="I791" t="s">
        <v>274</v>
      </c>
      <c r="J791">
        <v>3</v>
      </c>
      <c r="L791" s="19" t="s">
        <v>592</v>
      </c>
      <c r="M791" s="90">
        <f>IF(ISBLANK('test set refactored'!S791),"",'test set refactored'!S791)</f>
        <v>32</v>
      </c>
      <c r="O791" s="21" t="s">
        <v>272</v>
      </c>
      <c r="P791" t="s">
        <v>591</v>
      </c>
      <c r="Q791" s="61">
        <f>M791*277778</f>
        <v>8888896</v>
      </c>
      <c r="R791" s="21" t="s">
        <v>108</v>
      </c>
      <c r="S791" t="s">
        <v>276</v>
      </c>
      <c r="T791" t="s">
        <v>593</v>
      </c>
      <c r="U791" s="7" t="s">
        <v>732</v>
      </c>
      <c r="V791" t="s">
        <v>320</v>
      </c>
      <c r="W791" t="s">
        <v>320</v>
      </c>
      <c r="X791" t="s">
        <v>275</v>
      </c>
    </row>
    <row r="792" spans="1:24" ht="15" x14ac:dyDescent="0.2">
      <c r="A792" s="18" t="s">
        <v>265</v>
      </c>
      <c r="B792" s="18" t="s">
        <v>264</v>
      </c>
      <c r="C792" s="18" t="s">
        <v>266</v>
      </c>
      <c r="D792" s="18" t="s">
        <v>823</v>
      </c>
      <c r="E792" s="5" t="str">
        <f t="shared" si="37"/>
        <v>2020-01-01</v>
      </c>
      <c r="F792" t="s">
        <v>270</v>
      </c>
      <c r="I792" t="s">
        <v>274</v>
      </c>
      <c r="J792">
        <v>3</v>
      </c>
      <c r="L792" s="19" t="s">
        <v>595</v>
      </c>
      <c r="M792" s="90">
        <f>IF(ISBLANK('test set refactored'!S792),"",'test set refactored'!S792)</f>
        <v>0.04</v>
      </c>
      <c r="O792" s="21" t="s">
        <v>272</v>
      </c>
      <c r="P792" t="s">
        <v>594</v>
      </c>
      <c r="Q792" s="61">
        <f>M792*277778</f>
        <v>11111.12</v>
      </c>
      <c r="R792" s="21" t="s">
        <v>108</v>
      </c>
      <c r="S792" t="s">
        <v>276</v>
      </c>
      <c r="T792" t="s">
        <v>596</v>
      </c>
      <c r="U792" s="7" t="s">
        <v>732</v>
      </c>
      <c r="V792" t="s">
        <v>320</v>
      </c>
      <c r="W792" t="s">
        <v>320</v>
      </c>
      <c r="X792" t="s">
        <v>275</v>
      </c>
    </row>
    <row r="793" spans="1:24" ht="15" x14ac:dyDescent="0.2">
      <c r="A793" s="18" t="s">
        <v>265</v>
      </c>
      <c r="B793" s="18" t="s">
        <v>264</v>
      </c>
      <c r="C793" s="18" t="s">
        <v>266</v>
      </c>
      <c r="D793" s="18" t="s">
        <v>823</v>
      </c>
      <c r="E793" s="5" t="str">
        <f t="shared" si="37"/>
        <v>2020-01-01</v>
      </c>
      <c r="F793" t="s">
        <v>270</v>
      </c>
      <c r="I793" t="s">
        <v>274</v>
      </c>
      <c r="J793">
        <v>3</v>
      </c>
      <c r="L793" s="19" t="s">
        <v>330</v>
      </c>
      <c r="M793" s="86">
        <f>IF(ISBLANK('test set refactored'!S793),"",'test set refactored'!S793)</f>
        <v>9.49</v>
      </c>
      <c r="O793" s="21" t="s">
        <v>39</v>
      </c>
      <c r="P793" t="s">
        <v>29</v>
      </c>
      <c r="Q793" s="72">
        <f>M793</f>
        <v>9.49</v>
      </c>
      <c r="R793" s="7" t="s">
        <v>39</v>
      </c>
      <c r="S793" t="s">
        <v>276</v>
      </c>
      <c r="T793" t="s">
        <v>331</v>
      </c>
      <c r="U793" s="7" t="s">
        <v>786</v>
      </c>
      <c r="V793" t="s">
        <v>322</v>
      </c>
      <c r="W793" t="s">
        <v>323</v>
      </c>
      <c r="X793" t="s">
        <v>275</v>
      </c>
    </row>
    <row r="794" spans="1:24" ht="15" x14ac:dyDescent="0.2">
      <c r="A794" s="18" t="s">
        <v>265</v>
      </c>
      <c r="B794" s="18" t="s">
        <v>264</v>
      </c>
      <c r="C794" s="18" t="s">
        <v>266</v>
      </c>
      <c r="D794" s="18" t="s">
        <v>823</v>
      </c>
      <c r="E794" s="5" t="str">
        <f t="shared" si="37"/>
        <v>2020-01-01</v>
      </c>
      <c r="F794" t="s">
        <v>270</v>
      </c>
      <c r="I794" t="s">
        <v>274</v>
      </c>
      <c r="J794">
        <v>3</v>
      </c>
      <c r="L794" t="s">
        <v>734</v>
      </c>
      <c r="M794" s="86" t="str">
        <f>IF(ISBLANK('test set refactored'!S794),"",'test set refactored'!S794)</f>
        <v/>
      </c>
      <c r="O794" s="21"/>
      <c r="P794" t="s">
        <v>154</v>
      </c>
      <c r="Q794" s="61"/>
      <c r="R794" s="21"/>
      <c r="S794" t="s">
        <v>276</v>
      </c>
      <c r="T794" t="s">
        <v>338</v>
      </c>
      <c r="U794" s="7" t="s">
        <v>788</v>
      </c>
      <c r="V794" t="s">
        <v>320</v>
      </c>
      <c r="W794" t="s">
        <v>320</v>
      </c>
      <c r="X794" t="s">
        <v>275</v>
      </c>
    </row>
    <row r="795" spans="1:24" ht="15" x14ac:dyDescent="0.2">
      <c r="A795" s="18" t="s">
        <v>265</v>
      </c>
      <c r="B795" s="18" t="s">
        <v>264</v>
      </c>
      <c r="C795" s="18" t="s">
        <v>266</v>
      </c>
      <c r="D795" s="18" t="s">
        <v>823</v>
      </c>
      <c r="E795" s="5" t="str">
        <f t="shared" si="37"/>
        <v>2020-01-01</v>
      </c>
      <c r="F795" t="s">
        <v>270</v>
      </c>
      <c r="I795" t="s">
        <v>274</v>
      </c>
      <c r="J795">
        <v>3</v>
      </c>
      <c r="L795" s="19" t="s">
        <v>347</v>
      </c>
      <c r="M795" s="86">
        <f>IF(ISBLANK('test set refactored'!S795),"",'test set refactored'!S795)</f>
        <v>82898.933693999992</v>
      </c>
      <c r="O795" s="21" t="s">
        <v>346</v>
      </c>
      <c r="P795" t="s">
        <v>152</v>
      </c>
      <c r="Q795" s="74">
        <f>M795</f>
        <v>82898.933693999992</v>
      </c>
      <c r="R795" s="7" t="s">
        <v>784</v>
      </c>
      <c r="S795" t="s">
        <v>276</v>
      </c>
      <c r="T795" t="s">
        <v>348</v>
      </c>
      <c r="U795" s="7" t="s">
        <v>788</v>
      </c>
      <c r="V795" t="s">
        <v>320</v>
      </c>
      <c r="W795" t="s">
        <v>320</v>
      </c>
      <c r="X795" t="s">
        <v>275</v>
      </c>
    </row>
    <row r="796" spans="1:24" ht="15" x14ac:dyDescent="0.2">
      <c r="A796" s="18" t="s">
        <v>265</v>
      </c>
      <c r="B796" s="18" t="s">
        <v>264</v>
      </c>
      <c r="C796" s="18" t="s">
        <v>266</v>
      </c>
      <c r="D796" s="18" t="s">
        <v>823</v>
      </c>
      <c r="E796" s="5" t="str">
        <f t="shared" si="37"/>
        <v>2020-01-01</v>
      </c>
      <c r="F796" t="s">
        <v>270</v>
      </c>
      <c r="I796" t="s">
        <v>274</v>
      </c>
      <c r="J796">
        <v>3</v>
      </c>
      <c r="L796" t="s">
        <v>738</v>
      </c>
      <c r="M796" s="86" t="str">
        <f>IF(ISBLANK('test set refactored'!S796),"",'test set refactored'!S796)</f>
        <v/>
      </c>
      <c r="O796" s="21"/>
      <c r="P796" t="s">
        <v>774</v>
      </c>
      <c r="Q796" s="61"/>
      <c r="R796" s="21"/>
      <c r="S796" t="s">
        <v>276</v>
      </c>
      <c r="T796" t="s">
        <v>356</v>
      </c>
      <c r="U796" s="7" t="s">
        <v>788</v>
      </c>
      <c r="V796" t="s">
        <v>320</v>
      </c>
      <c r="W796" t="s">
        <v>320</v>
      </c>
      <c r="X796" t="s">
        <v>275</v>
      </c>
    </row>
    <row r="797" spans="1:24" ht="15" x14ac:dyDescent="0.2">
      <c r="A797" s="18" t="s">
        <v>265</v>
      </c>
      <c r="B797" s="18" t="s">
        <v>264</v>
      </c>
      <c r="C797" s="18" t="s">
        <v>266</v>
      </c>
      <c r="D797" s="18" t="s">
        <v>823</v>
      </c>
      <c r="E797" s="5" t="str">
        <f t="shared" si="37"/>
        <v>2020-01-01</v>
      </c>
      <c r="F797" t="s">
        <v>270</v>
      </c>
      <c r="I797" t="s">
        <v>274</v>
      </c>
      <c r="J797">
        <v>3</v>
      </c>
      <c r="L797" s="19" t="s">
        <v>364</v>
      </c>
      <c r="M797" s="86">
        <f>IF(ISBLANK('test set refactored'!S797),"",'test set refactored'!S797)</f>
        <v>16272.450773999997</v>
      </c>
      <c r="O797" s="21" t="s">
        <v>346</v>
      </c>
      <c r="P797" t="s">
        <v>145</v>
      </c>
      <c r="Q797" s="74">
        <f>M797</f>
        <v>16272.450773999997</v>
      </c>
      <c r="R797" s="7" t="s">
        <v>784</v>
      </c>
      <c r="S797" t="s">
        <v>276</v>
      </c>
      <c r="T797" t="s">
        <v>365</v>
      </c>
      <c r="U797" s="7" t="s">
        <v>788</v>
      </c>
      <c r="V797" t="s">
        <v>320</v>
      </c>
      <c r="W797" t="s">
        <v>320</v>
      </c>
      <c r="X797" t="s">
        <v>275</v>
      </c>
    </row>
    <row r="798" spans="1:24" ht="15" x14ac:dyDescent="0.2">
      <c r="A798" s="18" t="s">
        <v>265</v>
      </c>
      <c r="B798" s="18" t="s">
        <v>264</v>
      </c>
      <c r="C798" s="18" t="s">
        <v>266</v>
      </c>
      <c r="D798" s="18" t="s">
        <v>823</v>
      </c>
      <c r="E798" s="5" t="str">
        <f t="shared" si="37"/>
        <v>2020-01-01</v>
      </c>
      <c r="F798" t="s">
        <v>270</v>
      </c>
      <c r="I798" t="s">
        <v>274</v>
      </c>
      <c r="J798">
        <v>3</v>
      </c>
      <c r="L798" t="s">
        <v>741</v>
      </c>
      <c r="M798" s="86" t="str">
        <f>IF(ISBLANK('test set refactored'!S798),"",'test set refactored'!S798)</f>
        <v/>
      </c>
      <c r="O798" s="21"/>
      <c r="P798" t="s">
        <v>146</v>
      </c>
      <c r="Q798" s="61"/>
      <c r="R798" s="21"/>
      <c r="S798" t="s">
        <v>276</v>
      </c>
      <c r="T798" t="s">
        <v>367</v>
      </c>
      <c r="U798" s="7" t="s">
        <v>788</v>
      </c>
      <c r="V798" t="s">
        <v>320</v>
      </c>
      <c r="W798" t="s">
        <v>320</v>
      </c>
      <c r="X798" t="s">
        <v>275</v>
      </c>
    </row>
    <row r="799" spans="1:24" ht="15" x14ac:dyDescent="0.2">
      <c r="A799" s="18" t="s">
        <v>265</v>
      </c>
      <c r="B799" s="18" t="s">
        <v>264</v>
      </c>
      <c r="C799" s="18" t="s">
        <v>266</v>
      </c>
      <c r="D799" s="18" t="s">
        <v>823</v>
      </c>
      <c r="E799" s="5" t="str">
        <f t="shared" si="37"/>
        <v>2020-01-01</v>
      </c>
      <c r="F799" t="s">
        <v>270</v>
      </c>
      <c r="I799" t="s">
        <v>274</v>
      </c>
      <c r="J799">
        <v>3</v>
      </c>
      <c r="L799" t="s">
        <v>761</v>
      </c>
      <c r="M799" s="86" t="str">
        <f>IF(ISBLANK('test set refactored'!S799),"",'test set refactored'!S799)</f>
        <v/>
      </c>
      <c r="O799" s="21"/>
      <c r="P799" t="s">
        <v>450</v>
      </c>
      <c r="Q799" s="61"/>
      <c r="R799" s="21"/>
      <c r="S799" t="s">
        <v>276</v>
      </c>
      <c r="T799" t="s">
        <v>590</v>
      </c>
      <c r="U799" s="7" t="s">
        <v>788</v>
      </c>
      <c r="V799" t="s">
        <v>320</v>
      </c>
      <c r="W799" t="s">
        <v>320</v>
      </c>
      <c r="X799" t="s">
        <v>275</v>
      </c>
    </row>
    <row r="800" spans="1:24" ht="15" x14ac:dyDescent="0.2">
      <c r="A800" s="18" t="s">
        <v>265</v>
      </c>
      <c r="B800" s="18" t="s">
        <v>264</v>
      </c>
      <c r="C800" s="18" t="s">
        <v>266</v>
      </c>
      <c r="D800" s="18" t="s">
        <v>823</v>
      </c>
      <c r="E800" s="5" t="str">
        <f t="shared" si="37"/>
        <v>2020-01-01</v>
      </c>
      <c r="F800" t="s">
        <v>270</v>
      </c>
      <c r="I800" t="s">
        <v>274</v>
      </c>
      <c r="J800">
        <v>3</v>
      </c>
      <c r="L800" t="s">
        <v>760</v>
      </c>
      <c r="M800" s="86" t="str">
        <f>IF(ISBLANK('test set refactored'!S800),"",'test set refactored'!S800)</f>
        <v/>
      </c>
      <c r="O800" s="21"/>
      <c r="P800" t="s">
        <v>453</v>
      </c>
      <c r="Q800" s="61"/>
      <c r="R800" s="21"/>
      <c r="S800" t="s">
        <v>276</v>
      </c>
      <c r="T800" t="s">
        <v>589</v>
      </c>
      <c r="U800" s="7" t="s">
        <v>788</v>
      </c>
      <c r="V800" t="s">
        <v>320</v>
      </c>
      <c r="W800" t="s">
        <v>320</v>
      </c>
      <c r="X800" t="s">
        <v>275</v>
      </c>
    </row>
    <row r="801" spans="1:24" ht="15" x14ac:dyDescent="0.2">
      <c r="A801" s="18" t="s">
        <v>265</v>
      </c>
      <c r="B801" s="18" t="s">
        <v>264</v>
      </c>
      <c r="C801" s="18" t="s">
        <v>266</v>
      </c>
      <c r="D801" s="18" t="s">
        <v>823</v>
      </c>
      <c r="E801" s="5" t="str">
        <f t="shared" si="37"/>
        <v>2020-01-01</v>
      </c>
      <c r="F801" t="s">
        <v>270</v>
      </c>
      <c r="I801" t="s">
        <v>274</v>
      </c>
      <c r="J801">
        <v>3</v>
      </c>
      <c r="L801" t="s">
        <v>434</v>
      </c>
      <c r="M801" s="90" t="str">
        <f>IF(ISBLANK('test set refactored'!S801),"",'test set refactored'!S801)</f>
        <v/>
      </c>
      <c r="O801" s="21"/>
      <c r="P801" t="s">
        <v>433</v>
      </c>
      <c r="Q801" s="72"/>
      <c r="R801" s="21"/>
      <c r="S801" t="s">
        <v>276</v>
      </c>
      <c r="T801" t="s">
        <v>597</v>
      </c>
      <c r="U801" s="7" t="s">
        <v>786</v>
      </c>
      <c r="V801" t="s">
        <v>320</v>
      </c>
      <c r="W801" t="s">
        <v>320</v>
      </c>
      <c r="X801" t="s">
        <v>275</v>
      </c>
    </row>
    <row r="802" spans="1:24" ht="15" x14ac:dyDescent="0.2">
      <c r="A802" s="18" t="s">
        <v>265</v>
      </c>
      <c r="B802" s="18" t="s">
        <v>264</v>
      </c>
      <c r="C802" s="18" t="s">
        <v>266</v>
      </c>
      <c r="D802" s="18" t="s">
        <v>823</v>
      </c>
      <c r="E802" s="5" t="str">
        <f t="shared" si="37"/>
        <v>2020-01-01</v>
      </c>
      <c r="F802" t="s">
        <v>270</v>
      </c>
      <c r="I802" t="s">
        <v>274</v>
      </c>
      <c r="J802">
        <v>3</v>
      </c>
      <c r="L802" t="s">
        <v>752</v>
      </c>
      <c r="M802" s="86" t="str">
        <f>IF(ISBLANK('test set refactored'!S802),"",'test set refactored'!S802)</f>
        <v/>
      </c>
      <c r="O802" s="21" t="s">
        <v>539</v>
      </c>
      <c r="P802" t="s">
        <v>598</v>
      </c>
      <c r="Q802" s="72"/>
      <c r="R802" s="21"/>
      <c r="S802" t="s">
        <v>276</v>
      </c>
      <c r="T802" t="s">
        <v>600</v>
      </c>
      <c r="U802" s="7" t="s">
        <v>742</v>
      </c>
      <c r="V802" t="s">
        <v>320</v>
      </c>
      <c r="W802" t="s">
        <v>320</v>
      </c>
      <c r="X802" t="s">
        <v>275</v>
      </c>
    </row>
    <row r="803" spans="1:24" ht="15" x14ac:dyDescent="0.2">
      <c r="A803" s="18" t="s">
        <v>265</v>
      </c>
      <c r="B803" s="18" t="s">
        <v>264</v>
      </c>
      <c r="C803" s="18" t="s">
        <v>266</v>
      </c>
      <c r="D803" s="18" t="s">
        <v>823</v>
      </c>
      <c r="E803" s="5" t="str">
        <f t="shared" si="37"/>
        <v>2020-01-01</v>
      </c>
      <c r="F803" t="s">
        <v>270</v>
      </c>
      <c r="I803" t="s">
        <v>274</v>
      </c>
      <c r="J803">
        <v>3</v>
      </c>
      <c r="L803" s="19" t="s">
        <v>606</v>
      </c>
      <c r="M803" s="86">
        <f>IF(ISBLANK('test set refactored'!S803),"",'test set refactored'!S803)</f>
        <v>258120</v>
      </c>
      <c r="O803" s="21" t="s">
        <v>603</v>
      </c>
      <c r="P803" t="s">
        <v>605</v>
      </c>
      <c r="Q803" s="69">
        <f>M803</f>
        <v>258120</v>
      </c>
      <c r="R803" t="s">
        <v>782</v>
      </c>
      <c r="S803" t="s">
        <v>276</v>
      </c>
      <c r="T803" t="s">
        <v>607</v>
      </c>
      <c r="U803" s="7" t="s">
        <v>733</v>
      </c>
      <c r="V803" t="s">
        <v>320</v>
      </c>
      <c r="W803" t="s">
        <v>320</v>
      </c>
      <c r="X803" t="s">
        <v>275</v>
      </c>
    </row>
    <row r="804" spans="1:24" ht="15" x14ac:dyDescent="0.2">
      <c r="A804" s="18" t="s">
        <v>265</v>
      </c>
      <c r="B804" s="18" t="s">
        <v>264</v>
      </c>
      <c r="C804" s="18" t="s">
        <v>266</v>
      </c>
      <c r="D804" s="18" t="s">
        <v>823</v>
      </c>
      <c r="E804" s="5" t="str">
        <f t="shared" si="37"/>
        <v>2020-01-01</v>
      </c>
      <c r="F804" t="s">
        <v>270</v>
      </c>
      <c r="I804" t="s">
        <v>274</v>
      </c>
      <c r="J804">
        <v>3</v>
      </c>
      <c r="L804" s="19" t="s">
        <v>602</v>
      </c>
      <c r="M804" s="86">
        <f>IF(ISBLANK('test set refactored'!S804),"",'test set refactored'!S804)</f>
        <v>380330</v>
      </c>
      <c r="O804" s="21" t="s">
        <v>603</v>
      </c>
      <c r="P804" t="s">
        <v>601</v>
      </c>
      <c r="Q804" s="69">
        <f>M804</f>
        <v>380330</v>
      </c>
      <c r="R804" t="s">
        <v>782</v>
      </c>
      <c r="S804" t="s">
        <v>276</v>
      </c>
      <c r="T804" t="s">
        <v>604</v>
      </c>
      <c r="U804" s="7" t="s">
        <v>733</v>
      </c>
      <c r="V804" t="s">
        <v>320</v>
      </c>
      <c r="W804" t="s">
        <v>320</v>
      </c>
      <c r="X804" t="s">
        <v>275</v>
      </c>
    </row>
    <row r="805" spans="1:24" ht="15" x14ac:dyDescent="0.2">
      <c r="A805" s="18" t="s">
        <v>265</v>
      </c>
      <c r="B805" s="18" t="s">
        <v>264</v>
      </c>
      <c r="C805" s="18" t="s">
        <v>266</v>
      </c>
      <c r="D805" s="18" t="s">
        <v>823</v>
      </c>
      <c r="E805" s="5" t="str">
        <f t="shared" si="37"/>
        <v>2020-01-01</v>
      </c>
      <c r="F805" t="s">
        <v>270</v>
      </c>
      <c r="I805" t="s">
        <v>274</v>
      </c>
      <c r="J805">
        <v>3</v>
      </c>
      <c r="L805" t="s">
        <v>726</v>
      </c>
      <c r="M805" s="90">
        <f>IF(ISBLANK('test set refactored'!S805),"",'test set refactored'!S805)</f>
        <v>0</v>
      </c>
      <c r="O805" s="21" t="s">
        <v>448</v>
      </c>
      <c r="P805" t="s">
        <v>608</v>
      </c>
      <c r="Q805" s="27">
        <f>M805</f>
        <v>0</v>
      </c>
      <c r="R805" t="s">
        <v>448</v>
      </c>
      <c r="S805" t="s">
        <v>276</v>
      </c>
      <c r="T805" t="s">
        <v>609</v>
      </c>
      <c r="U805" s="7" t="s">
        <v>733</v>
      </c>
      <c r="V805" t="s">
        <v>320</v>
      </c>
      <c r="W805" t="s">
        <v>320</v>
      </c>
      <c r="X805" t="s">
        <v>275</v>
      </c>
    </row>
    <row r="806" spans="1:24" ht="15" x14ac:dyDescent="0.2">
      <c r="A806" s="18" t="s">
        <v>265</v>
      </c>
      <c r="B806" s="18" t="s">
        <v>264</v>
      </c>
      <c r="C806" s="18" t="s">
        <v>266</v>
      </c>
      <c r="D806" s="18" t="s">
        <v>823</v>
      </c>
      <c r="E806" s="5" t="str">
        <f t="shared" si="37"/>
        <v>2020-01-01</v>
      </c>
      <c r="F806" t="s">
        <v>270</v>
      </c>
      <c r="I806" t="s">
        <v>274</v>
      </c>
      <c r="J806">
        <v>3</v>
      </c>
      <c r="L806" t="s">
        <v>762</v>
      </c>
      <c r="M806" s="90">
        <f>IF(ISBLANK('test set refactored'!S806),"",'test set refactored'!S806)</f>
        <v>0</v>
      </c>
      <c r="O806" s="21" t="s">
        <v>448</v>
      </c>
      <c r="P806" t="s">
        <v>610</v>
      </c>
      <c r="Q806" s="27">
        <f>M806</f>
        <v>0</v>
      </c>
      <c r="R806" t="s">
        <v>448</v>
      </c>
      <c r="S806" t="s">
        <v>276</v>
      </c>
      <c r="T806" t="s">
        <v>611</v>
      </c>
      <c r="U806" s="7" t="s">
        <v>733</v>
      </c>
      <c r="V806" t="s">
        <v>320</v>
      </c>
      <c r="W806" t="s">
        <v>320</v>
      </c>
      <c r="X806" t="s">
        <v>275</v>
      </c>
    </row>
    <row r="807" spans="1:24" ht="15" x14ac:dyDescent="0.2">
      <c r="A807" s="18" t="s">
        <v>265</v>
      </c>
      <c r="B807" s="18" t="s">
        <v>264</v>
      </c>
      <c r="C807" s="18" t="s">
        <v>266</v>
      </c>
      <c r="D807" s="18" t="s">
        <v>823</v>
      </c>
      <c r="E807" s="5" t="str">
        <f t="shared" si="37"/>
        <v>2020-01-01</v>
      </c>
      <c r="F807" t="s">
        <v>270</v>
      </c>
      <c r="I807" t="s">
        <v>274</v>
      </c>
      <c r="J807">
        <v>3</v>
      </c>
      <c r="L807" t="s">
        <v>763</v>
      </c>
      <c r="M807" s="86" t="str">
        <f>IF(ISBLANK('test set refactored'!S807),"",'test set refactored'!S807)</f>
        <v/>
      </c>
      <c r="O807" s="21"/>
      <c r="P807" t="s">
        <v>555</v>
      </c>
      <c r="Q807" s="61"/>
      <c r="R807" s="21"/>
      <c r="S807" t="s">
        <v>276</v>
      </c>
      <c r="T807" t="s">
        <v>612</v>
      </c>
      <c r="U807" s="7" t="s">
        <v>748</v>
      </c>
      <c r="V807" t="s">
        <v>320</v>
      </c>
      <c r="W807" t="s">
        <v>320</v>
      </c>
      <c r="X807" t="s">
        <v>275</v>
      </c>
    </row>
    <row r="808" spans="1:24" ht="15" x14ac:dyDescent="0.2">
      <c r="A808" s="18" t="s">
        <v>265</v>
      </c>
      <c r="B808" s="18" t="s">
        <v>264</v>
      </c>
      <c r="C808" s="18" t="s">
        <v>266</v>
      </c>
      <c r="D808" s="18" t="s">
        <v>823</v>
      </c>
      <c r="E808" s="5" t="str">
        <f t="shared" si="37"/>
        <v>2020-01-01</v>
      </c>
      <c r="F808" t="s">
        <v>270</v>
      </c>
      <c r="I808" t="s">
        <v>274</v>
      </c>
      <c r="J808">
        <v>3</v>
      </c>
      <c r="L808" t="s">
        <v>765</v>
      </c>
      <c r="M808" s="86" t="str">
        <f>IF(ISBLANK('test set refactored'!S808),"",'test set refactored'!S808)</f>
        <v/>
      </c>
      <c r="O808" s="21"/>
      <c r="P808" t="s">
        <v>555</v>
      </c>
      <c r="Q808" s="61"/>
      <c r="R808" s="21"/>
      <c r="S808" t="s">
        <v>276</v>
      </c>
      <c r="T808" t="s">
        <v>614</v>
      </c>
      <c r="U808" s="7" t="s">
        <v>748</v>
      </c>
      <c r="V808" t="s">
        <v>320</v>
      </c>
      <c r="W808" t="s">
        <v>320</v>
      </c>
      <c r="X808" t="s">
        <v>275</v>
      </c>
    </row>
    <row r="809" spans="1:24" ht="15" x14ac:dyDescent="0.2">
      <c r="A809" s="18" t="s">
        <v>265</v>
      </c>
      <c r="B809" s="18" t="s">
        <v>264</v>
      </c>
      <c r="C809" s="18" t="s">
        <v>266</v>
      </c>
      <c r="D809" s="18" t="s">
        <v>823</v>
      </c>
      <c r="E809" s="5" t="str">
        <f t="shared" si="37"/>
        <v>2020-01-01</v>
      </c>
      <c r="F809" t="s">
        <v>270</v>
      </c>
      <c r="I809" t="s">
        <v>274</v>
      </c>
      <c r="J809">
        <v>3</v>
      </c>
      <c r="L809" t="s">
        <v>764</v>
      </c>
      <c r="M809" s="86" t="str">
        <f>IF(ISBLANK('test set refactored'!S809),"",'test set refactored'!S809)</f>
        <v/>
      </c>
      <c r="O809" s="21"/>
      <c r="P809" t="s">
        <v>555</v>
      </c>
      <c r="Q809" s="61"/>
      <c r="R809" s="21"/>
      <c r="S809" t="s">
        <v>276</v>
      </c>
      <c r="T809" t="s">
        <v>613</v>
      </c>
      <c r="U809" s="7" t="s">
        <v>748</v>
      </c>
      <c r="V809" t="s">
        <v>320</v>
      </c>
      <c r="W809" t="s">
        <v>320</v>
      </c>
      <c r="X809" t="s">
        <v>275</v>
      </c>
    </row>
    <row r="810" spans="1:24" x14ac:dyDescent="0.15">
      <c r="A810" s="7" t="s">
        <v>325</v>
      </c>
      <c r="B810" s="7" t="s">
        <v>324</v>
      </c>
      <c r="C810" s="7" t="s">
        <v>304</v>
      </c>
      <c r="D810" s="76" t="s">
        <v>825</v>
      </c>
      <c r="E810" s="5" t="str">
        <f t="shared" si="37"/>
        <v>2020-01-01</v>
      </c>
      <c r="F810" t="s">
        <v>270</v>
      </c>
      <c r="L810" t="s">
        <v>688</v>
      </c>
      <c r="M810" s="86" t="str">
        <f>IF(ISBLANK('test set refactored'!S810),"",'test set refactored'!S810)</f>
        <v/>
      </c>
      <c r="P810" t="s">
        <v>444</v>
      </c>
      <c r="S810" t="s">
        <v>321</v>
      </c>
      <c r="T810" t="s">
        <v>446</v>
      </c>
      <c r="U810" s="7" t="s">
        <v>743</v>
      </c>
      <c r="V810" t="s">
        <v>320</v>
      </c>
      <c r="W810" t="s">
        <v>320</v>
      </c>
      <c r="X810" t="s">
        <v>275</v>
      </c>
    </row>
    <row r="811" spans="1:24" x14ac:dyDescent="0.15">
      <c r="A811" s="7" t="s">
        <v>325</v>
      </c>
      <c r="B811" s="7" t="s">
        <v>324</v>
      </c>
      <c r="C811" s="7" t="s">
        <v>304</v>
      </c>
      <c r="D811" s="76" t="s">
        <v>825</v>
      </c>
      <c r="E811" s="5" t="str">
        <f t="shared" si="37"/>
        <v>2020-01-01</v>
      </c>
      <c r="F811" t="s">
        <v>270</v>
      </c>
      <c r="L811" t="s">
        <v>689</v>
      </c>
      <c r="M811" s="90" t="str">
        <f>IF(ISBLANK('test set refactored'!S811),"",'test set refactored'!S811)</f>
        <v/>
      </c>
      <c r="P811" t="s">
        <v>447</v>
      </c>
      <c r="S811" t="s">
        <v>321</v>
      </c>
      <c r="T811" t="s">
        <v>449</v>
      </c>
      <c r="U811" s="7" t="s">
        <v>743</v>
      </c>
      <c r="V811" t="s">
        <v>320</v>
      </c>
      <c r="W811" t="s">
        <v>320</v>
      </c>
      <c r="X811" t="s">
        <v>275</v>
      </c>
    </row>
    <row r="812" spans="1:24" x14ac:dyDescent="0.15">
      <c r="A812" s="7" t="s">
        <v>325</v>
      </c>
      <c r="B812" s="7" t="s">
        <v>324</v>
      </c>
      <c r="C812" s="7" t="s">
        <v>304</v>
      </c>
      <c r="D812" s="76" t="s">
        <v>825</v>
      </c>
      <c r="E812" s="5" t="str">
        <f t="shared" si="37"/>
        <v>2020-01-01</v>
      </c>
      <c r="F812" t="s">
        <v>270</v>
      </c>
      <c r="L812" t="s">
        <v>756</v>
      </c>
      <c r="M812" s="86" t="str">
        <f>IF(ISBLANK('test set refactored'!S812),"",'test set refactored'!S812)</f>
        <v/>
      </c>
      <c r="P812" t="s">
        <v>538</v>
      </c>
      <c r="S812" t="s">
        <v>321</v>
      </c>
      <c r="T812" t="s">
        <v>540</v>
      </c>
      <c r="U812" s="7" t="s">
        <v>743</v>
      </c>
      <c r="V812" t="s">
        <v>320</v>
      </c>
      <c r="W812" t="s">
        <v>320</v>
      </c>
      <c r="X812" t="s">
        <v>275</v>
      </c>
    </row>
    <row r="813" spans="1:24" x14ac:dyDescent="0.15">
      <c r="A813" s="7" t="s">
        <v>325</v>
      </c>
      <c r="B813" s="7" t="s">
        <v>324</v>
      </c>
      <c r="C813" s="7" t="s">
        <v>304</v>
      </c>
      <c r="D813" s="76" t="s">
        <v>825</v>
      </c>
      <c r="E813" s="5" t="str">
        <f t="shared" si="37"/>
        <v>2020-01-01</v>
      </c>
      <c r="F813" t="s">
        <v>270</v>
      </c>
      <c r="L813" t="s">
        <v>714</v>
      </c>
      <c r="M813" s="86">
        <f>IF(ISBLANK('test set refactored'!S813),"",'test set refactored'!S813)</f>
        <v>0</v>
      </c>
      <c r="O813" s="19" t="s">
        <v>577</v>
      </c>
      <c r="P813" t="s">
        <v>541</v>
      </c>
      <c r="Q813" s="27">
        <f>M813</f>
        <v>0</v>
      </c>
      <c r="R813" t="str">
        <f>O813</f>
        <v>number</v>
      </c>
      <c r="S813" t="s">
        <v>321</v>
      </c>
      <c r="T813" t="s">
        <v>544</v>
      </c>
      <c r="U813" s="7" t="s">
        <v>748</v>
      </c>
      <c r="V813" t="s">
        <v>320</v>
      </c>
      <c r="W813" t="s">
        <v>320</v>
      </c>
      <c r="X813" t="s">
        <v>275</v>
      </c>
    </row>
    <row r="814" spans="1:24" x14ac:dyDescent="0.15">
      <c r="A814" s="7" t="s">
        <v>325</v>
      </c>
      <c r="B814" s="7" t="s">
        <v>324</v>
      </c>
      <c r="C814" s="7" t="s">
        <v>304</v>
      </c>
      <c r="D814" s="76" t="s">
        <v>825</v>
      </c>
      <c r="E814" s="5" t="str">
        <f t="shared" si="37"/>
        <v>2020-01-01</v>
      </c>
      <c r="F814" t="s">
        <v>270</v>
      </c>
      <c r="L814" t="s">
        <v>567</v>
      </c>
      <c r="M814" s="86">
        <f>IF(ISBLANK('test set refactored'!S814),"",'test set refactored'!S814)</f>
        <v>15</v>
      </c>
      <c r="O814" t="s">
        <v>499</v>
      </c>
      <c r="P814" t="s">
        <v>497</v>
      </c>
      <c r="Q814" s="63">
        <f>M814</f>
        <v>15</v>
      </c>
      <c r="R814" s="19" t="str">
        <f>O814</f>
        <v>minutes</v>
      </c>
      <c r="S814" t="s">
        <v>321</v>
      </c>
      <c r="T814" t="s">
        <v>547</v>
      </c>
      <c r="U814" s="7" t="s">
        <v>749</v>
      </c>
      <c r="V814" t="s">
        <v>320</v>
      </c>
      <c r="W814" t="s">
        <v>320</v>
      </c>
      <c r="X814" t="s">
        <v>275</v>
      </c>
    </row>
    <row r="815" spans="1:24" x14ac:dyDescent="0.15">
      <c r="A815" s="7" t="s">
        <v>325</v>
      </c>
      <c r="B815" s="7" t="s">
        <v>324</v>
      </c>
      <c r="C815" s="7" t="s">
        <v>304</v>
      </c>
      <c r="D815" s="76" t="s">
        <v>825</v>
      </c>
      <c r="E815" s="5" t="str">
        <f t="shared" si="37"/>
        <v>2020-01-01</v>
      </c>
      <c r="F815" t="s">
        <v>270</v>
      </c>
      <c r="L815" t="s">
        <v>568</v>
      </c>
      <c r="M815" s="86">
        <f>IF(ISBLANK('test set refactored'!S815),"",'test set refactored'!S815)</f>
        <v>0.08</v>
      </c>
      <c r="O815" t="s">
        <v>578</v>
      </c>
      <c r="P815" t="s">
        <v>503</v>
      </c>
      <c r="Q815" s="27">
        <f>M815</f>
        <v>0.08</v>
      </c>
      <c r="R815" t="str">
        <f>O815</f>
        <v>outages</v>
      </c>
      <c r="S815" t="s">
        <v>321</v>
      </c>
      <c r="T815" t="s">
        <v>549</v>
      </c>
      <c r="U815" s="7" t="s">
        <v>749</v>
      </c>
      <c r="V815" t="s">
        <v>320</v>
      </c>
      <c r="W815" t="s">
        <v>320</v>
      </c>
      <c r="X815" t="s">
        <v>275</v>
      </c>
    </row>
    <row r="816" spans="1:24" x14ac:dyDescent="0.15">
      <c r="A816" s="7" t="s">
        <v>325</v>
      </c>
      <c r="B816" s="7" t="s">
        <v>324</v>
      </c>
      <c r="C816" s="7" t="s">
        <v>304</v>
      </c>
      <c r="D816" s="76" t="s">
        <v>825</v>
      </c>
      <c r="E816" s="5" t="str">
        <f t="shared" si="37"/>
        <v>2020-01-01</v>
      </c>
      <c r="F816" t="s">
        <v>270</v>
      </c>
      <c r="L816" t="s">
        <v>569</v>
      </c>
      <c r="M816" s="86">
        <f>IF(ISBLANK('test set refactored'!S816),"",'test set refactored'!S816)</f>
        <v>187.5</v>
      </c>
      <c r="O816" t="s">
        <v>579</v>
      </c>
      <c r="P816" t="s">
        <v>507</v>
      </c>
      <c r="Q816" s="63">
        <f>M816</f>
        <v>187.5</v>
      </c>
      <c r="R816" s="19" t="str">
        <f>O816</f>
        <v>minutes/month</v>
      </c>
      <c r="S816" t="s">
        <v>321</v>
      </c>
      <c r="T816" t="s">
        <v>551</v>
      </c>
      <c r="U816" s="7" t="s">
        <v>749</v>
      </c>
      <c r="V816" t="s">
        <v>320</v>
      </c>
      <c r="W816" t="s">
        <v>320</v>
      </c>
      <c r="X816" t="s">
        <v>275</v>
      </c>
    </row>
    <row r="817" spans="1:24" x14ac:dyDescent="0.15">
      <c r="A817" s="7" t="s">
        <v>325</v>
      </c>
      <c r="B817" s="7" t="s">
        <v>324</v>
      </c>
      <c r="C817" s="7" t="s">
        <v>304</v>
      </c>
      <c r="D817" s="76" t="s">
        <v>825</v>
      </c>
      <c r="E817" s="5" t="str">
        <f t="shared" si="37"/>
        <v>2020-01-01</v>
      </c>
      <c r="F817" t="s">
        <v>270</v>
      </c>
      <c r="L817" t="s">
        <v>715</v>
      </c>
      <c r="M817" s="86" t="str">
        <f>IF(ISBLANK('test set refactored'!S817),"",'test set refactored'!S817)</f>
        <v/>
      </c>
      <c r="P817" t="s">
        <v>552</v>
      </c>
      <c r="S817" t="s">
        <v>321</v>
      </c>
      <c r="T817" t="s">
        <v>554</v>
      </c>
      <c r="U817" s="7" t="s">
        <v>749</v>
      </c>
      <c r="V817" t="s">
        <v>320</v>
      </c>
      <c r="W817" t="s">
        <v>320</v>
      </c>
      <c r="X817" t="s">
        <v>275</v>
      </c>
    </row>
    <row r="818" spans="1:24" x14ac:dyDescent="0.15">
      <c r="A818" s="7" t="s">
        <v>325</v>
      </c>
      <c r="B818" s="7" t="s">
        <v>324</v>
      </c>
      <c r="C818" s="7" t="s">
        <v>304</v>
      </c>
      <c r="D818" s="76" t="s">
        <v>825</v>
      </c>
      <c r="E818" s="5" t="str">
        <f t="shared" si="37"/>
        <v>2020-01-01</v>
      </c>
      <c r="F818" t="s">
        <v>270</v>
      </c>
      <c r="L818" t="s">
        <v>706</v>
      </c>
      <c r="M818" s="90" t="str">
        <f>IF(ISBLANK('test set refactored'!S818),"",'test set refactored'!S818)</f>
        <v/>
      </c>
      <c r="P818" t="s">
        <v>493</v>
      </c>
      <c r="S818" t="s">
        <v>321</v>
      </c>
      <c r="T818" t="s">
        <v>494</v>
      </c>
      <c r="U818" s="7" t="s">
        <v>537</v>
      </c>
      <c r="V818" t="s">
        <v>320</v>
      </c>
      <c r="W818" t="s">
        <v>320</v>
      </c>
      <c r="X818" t="s">
        <v>275</v>
      </c>
    </row>
    <row r="819" spans="1:24" x14ac:dyDescent="0.15">
      <c r="A819" s="7" t="s">
        <v>325</v>
      </c>
      <c r="B819" s="7" t="s">
        <v>324</v>
      </c>
      <c r="C819" s="7" t="s">
        <v>304</v>
      </c>
      <c r="D819" s="76" t="s">
        <v>825</v>
      </c>
      <c r="E819" s="5" t="str">
        <f t="shared" si="37"/>
        <v>2020-01-01</v>
      </c>
      <c r="F819" t="s">
        <v>270</v>
      </c>
      <c r="L819" t="s">
        <v>707</v>
      </c>
      <c r="M819" s="90" t="str">
        <f>IF(ISBLANK('test set refactored'!S819),"",'test set refactored'!S819)</f>
        <v/>
      </c>
      <c r="P819" t="s">
        <v>495</v>
      </c>
      <c r="S819" t="s">
        <v>321</v>
      </c>
      <c r="T819" t="s">
        <v>496</v>
      </c>
      <c r="U819" s="7" t="s">
        <v>537</v>
      </c>
      <c r="V819" t="s">
        <v>320</v>
      </c>
      <c r="W819" t="s">
        <v>320</v>
      </c>
      <c r="X819" t="s">
        <v>275</v>
      </c>
    </row>
    <row r="820" spans="1:24" x14ac:dyDescent="0.15">
      <c r="A820" s="7" t="s">
        <v>325</v>
      </c>
      <c r="B820" s="7" t="s">
        <v>324</v>
      </c>
      <c r="C820" s="7" t="s">
        <v>304</v>
      </c>
      <c r="D820" s="76" t="s">
        <v>825</v>
      </c>
      <c r="E820" s="5" t="str">
        <f t="shared" si="37"/>
        <v>2020-01-01</v>
      </c>
      <c r="F820" t="s">
        <v>270</v>
      </c>
      <c r="L820" t="s">
        <v>708</v>
      </c>
      <c r="M820" s="90">
        <f>IF(ISBLANK('test set refactored'!S820),"",'test set refactored'!S820)</f>
        <v>0.62</v>
      </c>
      <c r="P820" t="s">
        <v>516</v>
      </c>
      <c r="Q820" s="27">
        <f>M820</f>
        <v>0.62</v>
      </c>
      <c r="R820" t="s">
        <v>448</v>
      </c>
      <c r="S820" t="s">
        <v>321</v>
      </c>
      <c r="T820" t="s">
        <v>520</v>
      </c>
      <c r="U820" s="7" t="s">
        <v>746</v>
      </c>
      <c r="V820" t="s">
        <v>320</v>
      </c>
      <c r="W820" t="s">
        <v>320</v>
      </c>
      <c r="X820" t="s">
        <v>275</v>
      </c>
    </row>
    <row r="821" spans="1:24" x14ac:dyDescent="0.15">
      <c r="A821" s="7" t="s">
        <v>325</v>
      </c>
      <c r="B821" s="7" t="s">
        <v>324</v>
      </c>
      <c r="C821" s="7" t="s">
        <v>304</v>
      </c>
      <c r="D821" s="76" t="s">
        <v>825</v>
      </c>
      <c r="E821" s="5" t="str">
        <f t="shared" si="37"/>
        <v>2020-01-01</v>
      </c>
      <c r="F821" t="s">
        <v>270</v>
      </c>
      <c r="L821" t="s">
        <v>709</v>
      </c>
      <c r="M821" s="86" t="str">
        <f>IF(ISBLANK('test set refactored'!S821),"",'test set refactored'!S821)</f>
        <v/>
      </c>
      <c r="P821" t="s">
        <v>521</v>
      </c>
      <c r="S821" t="s">
        <v>321</v>
      </c>
      <c r="T821" t="s">
        <v>522</v>
      </c>
      <c r="U821" s="7" t="s">
        <v>746</v>
      </c>
      <c r="V821" t="s">
        <v>320</v>
      </c>
      <c r="W821" t="s">
        <v>320</v>
      </c>
      <c r="X821" t="s">
        <v>275</v>
      </c>
    </row>
    <row r="822" spans="1:24" ht="14" x14ac:dyDescent="0.15">
      <c r="A822" s="7" t="s">
        <v>325</v>
      </c>
      <c r="B822" s="7" t="s">
        <v>324</v>
      </c>
      <c r="C822" s="7" t="s">
        <v>304</v>
      </c>
      <c r="D822" s="76" t="s">
        <v>825</v>
      </c>
      <c r="E822" s="5" t="str">
        <f t="shared" si="37"/>
        <v>2020-01-01</v>
      </c>
      <c r="F822" t="s">
        <v>270</v>
      </c>
      <c r="L822" t="s">
        <v>710</v>
      </c>
      <c r="M822" s="94" t="str">
        <f>IF(ISBLANK('test set refactored'!S822),"",'test set refactored'!S822)</f>
        <v/>
      </c>
      <c r="P822" t="s">
        <v>523</v>
      </c>
      <c r="S822" t="s">
        <v>321</v>
      </c>
      <c r="T822" t="s">
        <v>525</v>
      </c>
      <c r="U822" s="7" t="s">
        <v>747</v>
      </c>
      <c r="V822" t="s">
        <v>320</v>
      </c>
      <c r="W822" t="s">
        <v>320</v>
      </c>
      <c r="X822" t="s">
        <v>275</v>
      </c>
    </row>
    <row r="823" spans="1:24" x14ac:dyDescent="0.15">
      <c r="A823" s="7" t="s">
        <v>325</v>
      </c>
      <c r="B823" s="7" t="s">
        <v>324</v>
      </c>
      <c r="C823" s="7" t="s">
        <v>304</v>
      </c>
      <c r="D823" s="76" t="s">
        <v>825</v>
      </c>
      <c r="E823" s="5" t="str">
        <f t="shared" si="37"/>
        <v>2020-01-01</v>
      </c>
      <c r="F823" t="s">
        <v>270</v>
      </c>
      <c r="L823" t="s">
        <v>711</v>
      </c>
      <c r="M823" s="86" t="str">
        <f>IF(ISBLANK('test set refactored'!S823),"",'test set refactored'!S823)</f>
        <v/>
      </c>
      <c r="P823" t="s">
        <v>526</v>
      </c>
      <c r="S823" t="s">
        <v>321</v>
      </c>
      <c r="T823" t="s">
        <v>527</v>
      </c>
      <c r="U823" s="7" t="s">
        <v>747</v>
      </c>
      <c r="V823" t="s">
        <v>320</v>
      </c>
      <c r="W823" t="s">
        <v>320</v>
      </c>
      <c r="X823" t="s">
        <v>275</v>
      </c>
    </row>
    <row r="824" spans="1:24" x14ac:dyDescent="0.15">
      <c r="A824" s="7" t="s">
        <v>325</v>
      </c>
      <c r="B824" s="7" t="s">
        <v>324</v>
      </c>
      <c r="C824" s="7" t="s">
        <v>304</v>
      </c>
      <c r="D824" s="76" t="s">
        <v>825</v>
      </c>
      <c r="E824" s="5" t="str">
        <f t="shared" si="37"/>
        <v>2020-01-01</v>
      </c>
      <c r="F824" t="s">
        <v>270</v>
      </c>
      <c r="L824" t="s">
        <v>698</v>
      </c>
      <c r="M824" s="86" t="str">
        <f>IF(ISBLANK('test set refactored'!S824),"",'test set refactored'!S824)</f>
        <v/>
      </c>
      <c r="P824" t="s">
        <v>475</v>
      </c>
      <c r="S824" t="s">
        <v>321</v>
      </c>
      <c r="T824" t="s">
        <v>477</v>
      </c>
      <c r="U824" s="7" t="s">
        <v>744</v>
      </c>
      <c r="V824" t="s">
        <v>320</v>
      </c>
      <c r="W824" t="s">
        <v>320</v>
      </c>
      <c r="X824" t="s">
        <v>275</v>
      </c>
    </row>
    <row r="825" spans="1:24" x14ac:dyDescent="0.15">
      <c r="A825" s="7" t="s">
        <v>325</v>
      </c>
      <c r="B825" s="7" t="s">
        <v>324</v>
      </c>
      <c r="C825" s="7" t="s">
        <v>304</v>
      </c>
      <c r="D825" s="76" t="s">
        <v>825</v>
      </c>
      <c r="E825" s="5" t="str">
        <f t="shared" si="37"/>
        <v>2020-01-01</v>
      </c>
      <c r="F825" t="s">
        <v>270</v>
      </c>
      <c r="L825" t="s">
        <v>699</v>
      </c>
      <c r="M825" s="86" t="str">
        <f>IF(ISBLANK('test set refactored'!S825),"",'test set refactored'!S825)</f>
        <v/>
      </c>
      <c r="P825" t="s">
        <v>478</v>
      </c>
      <c r="S825" t="s">
        <v>321</v>
      </c>
      <c r="T825" t="s">
        <v>479</v>
      </c>
      <c r="U825" s="7" t="s">
        <v>744</v>
      </c>
      <c r="V825" t="s">
        <v>320</v>
      </c>
      <c r="W825" t="s">
        <v>320</v>
      </c>
      <c r="X825" t="s">
        <v>275</v>
      </c>
    </row>
    <row r="826" spans="1:24" x14ac:dyDescent="0.15">
      <c r="A826" s="7" t="s">
        <v>325</v>
      </c>
      <c r="B826" s="7" t="s">
        <v>324</v>
      </c>
      <c r="C826" s="7" t="s">
        <v>304</v>
      </c>
      <c r="D826" s="76" t="s">
        <v>825</v>
      </c>
      <c r="E826" s="5" t="str">
        <f t="shared" si="37"/>
        <v>2020-01-01</v>
      </c>
      <c r="F826" t="s">
        <v>270</v>
      </c>
      <c r="L826" t="s">
        <v>700</v>
      </c>
      <c r="M826" s="86" t="str">
        <f>IF(ISBLANK('test set refactored'!S826),"",'test set refactored'!S826)</f>
        <v/>
      </c>
      <c r="P826" t="s">
        <v>480</v>
      </c>
      <c r="S826" t="s">
        <v>321</v>
      </c>
      <c r="T826" t="s">
        <v>481</v>
      </c>
      <c r="U826" s="7" t="s">
        <v>744</v>
      </c>
      <c r="V826" t="s">
        <v>320</v>
      </c>
      <c r="W826" t="s">
        <v>320</v>
      </c>
      <c r="X826" t="s">
        <v>275</v>
      </c>
    </row>
    <row r="827" spans="1:24" x14ac:dyDescent="0.15">
      <c r="A827" s="7" t="s">
        <v>325</v>
      </c>
      <c r="B827" s="7" t="s">
        <v>324</v>
      </c>
      <c r="C827" s="7" t="s">
        <v>304</v>
      </c>
      <c r="D827" s="76" t="s">
        <v>825</v>
      </c>
      <c r="E827" s="5" t="str">
        <f t="shared" si="37"/>
        <v>2020-01-01</v>
      </c>
      <c r="F827" t="s">
        <v>270</v>
      </c>
      <c r="L827" t="s">
        <v>701</v>
      </c>
      <c r="M827" s="86">
        <f>IF(ISBLANK('test set refactored'!S827),"",'test set refactored'!S827)</f>
        <v>13916</v>
      </c>
      <c r="O827" t="s">
        <v>821</v>
      </c>
      <c r="P827" t="s">
        <v>482</v>
      </c>
      <c r="Q827" s="27">
        <f>M827</f>
        <v>13916</v>
      </c>
      <c r="R827" t="str">
        <f>O827</f>
        <v>JPY</v>
      </c>
      <c r="S827" t="s">
        <v>321</v>
      </c>
      <c r="T827" t="s">
        <v>484</v>
      </c>
      <c r="U827" s="7" t="s">
        <v>745</v>
      </c>
      <c r="V827" t="s">
        <v>320</v>
      </c>
      <c r="W827" t="s">
        <v>320</v>
      </c>
      <c r="X827" t="s">
        <v>275</v>
      </c>
    </row>
    <row r="828" spans="1:24" x14ac:dyDescent="0.15">
      <c r="A828" s="7" t="s">
        <v>325</v>
      </c>
      <c r="B828" s="7" t="s">
        <v>324</v>
      </c>
      <c r="C828" s="7" t="s">
        <v>304</v>
      </c>
      <c r="D828" s="76" t="s">
        <v>825</v>
      </c>
      <c r="E828" s="5" t="str">
        <f t="shared" si="37"/>
        <v>2020-01-01</v>
      </c>
      <c r="F828" t="s">
        <v>270</v>
      </c>
      <c r="L828" t="s">
        <v>702</v>
      </c>
      <c r="M828" s="86">
        <f>IF(ISBLANK('test set refactored'!S828),"",'test set refactored'!S828)</f>
        <v>29010</v>
      </c>
      <c r="O828" t="s">
        <v>821</v>
      </c>
      <c r="P828" t="s">
        <v>485</v>
      </c>
      <c r="Q828" s="27">
        <f>M828</f>
        <v>29010</v>
      </c>
      <c r="R828" t="str">
        <f>O828</f>
        <v>JPY</v>
      </c>
      <c r="S828" t="s">
        <v>321</v>
      </c>
      <c r="T828" t="s">
        <v>487</v>
      </c>
      <c r="U828" s="7" t="s">
        <v>745</v>
      </c>
      <c r="V828" t="s">
        <v>320</v>
      </c>
      <c r="W828" t="s">
        <v>320</v>
      </c>
      <c r="X828" t="s">
        <v>275</v>
      </c>
    </row>
    <row r="829" spans="1:24" x14ac:dyDescent="0.15">
      <c r="A829" s="7" t="s">
        <v>325</v>
      </c>
      <c r="B829" s="7" t="s">
        <v>324</v>
      </c>
      <c r="C829" s="7" t="s">
        <v>304</v>
      </c>
      <c r="D829" s="76" t="s">
        <v>825</v>
      </c>
      <c r="E829" s="5" t="str">
        <f t="shared" si="37"/>
        <v>2020-01-01</v>
      </c>
      <c r="F829" t="s">
        <v>270</v>
      </c>
      <c r="L829" t="s">
        <v>703</v>
      </c>
      <c r="M829" s="86">
        <f>IF(ISBLANK('test set refactored'!S829),"",'test set refactored'!S829)</f>
        <v>48336</v>
      </c>
      <c r="P829" t="s">
        <v>488</v>
      </c>
      <c r="Q829" s="27">
        <f>M829</f>
        <v>48336</v>
      </c>
      <c r="R829" t="s">
        <v>445</v>
      </c>
      <c r="S829" t="s">
        <v>321</v>
      </c>
      <c r="T829" t="s">
        <v>490</v>
      </c>
      <c r="U829" s="7" t="s">
        <v>743</v>
      </c>
      <c r="V829" t="s">
        <v>320</v>
      </c>
      <c r="W829" t="s">
        <v>320</v>
      </c>
      <c r="X829" t="s">
        <v>275</v>
      </c>
    </row>
    <row r="830" spans="1:24" x14ac:dyDescent="0.15">
      <c r="A830" s="7" t="s">
        <v>325</v>
      </c>
      <c r="B830" s="7" t="s">
        <v>324</v>
      </c>
      <c r="C830" s="7" t="s">
        <v>304</v>
      </c>
      <c r="D830" s="76" t="s">
        <v>825</v>
      </c>
      <c r="E830" s="5" t="str">
        <f t="shared" si="37"/>
        <v>2020-01-01</v>
      </c>
      <c r="F830" t="s">
        <v>270</v>
      </c>
      <c r="L830" t="s">
        <v>704</v>
      </c>
      <c r="M830" s="90" t="str">
        <f>IF(ISBLANK('test set refactored'!S830),"",'test set refactored'!S830)</f>
        <v/>
      </c>
      <c r="P830" t="s">
        <v>491</v>
      </c>
      <c r="S830" t="s">
        <v>321</v>
      </c>
      <c r="T830" t="s">
        <v>492</v>
      </c>
      <c r="U830" s="7" t="s">
        <v>743</v>
      </c>
      <c r="V830" t="s">
        <v>320</v>
      </c>
      <c r="W830" t="s">
        <v>320</v>
      </c>
      <c r="X830" t="s">
        <v>275</v>
      </c>
    </row>
    <row r="831" spans="1:24" ht="14" x14ac:dyDescent="0.15">
      <c r="A831" s="7" t="s">
        <v>325</v>
      </c>
      <c r="B831" s="7" t="s">
        <v>324</v>
      </c>
      <c r="C831" s="7" t="s">
        <v>304</v>
      </c>
      <c r="D831" s="76" t="s">
        <v>825</v>
      </c>
      <c r="E831" s="5" t="str">
        <f t="shared" si="37"/>
        <v>2020-01-01</v>
      </c>
      <c r="F831" t="s">
        <v>270</v>
      </c>
      <c r="L831" t="s">
        <v>712</v>
      </c>
      <c r="M831" s="91" t="str">
        <f>IF(ISBLANK('test set refactored'!S831),"",'test set refactored'!S831)</f>
        <v/>
      </c>
      <c r="P831" t="s">
        <v>530</v>
      </c>
      <c r="S831" t="s">
        <v>321</v>
      </c>
      <c r="T831" t="s">
        <v>532</v>
      </c>
      <c r="U831" s="7" t="s">
        <v>742</v>
      </c>
      <c r="V831" t="s">
        <v>320</v>
      </c>
      <c r="W831" t="s">
        <v>320</v>
      </c>
      <c r="X831" t="s">
        <v>275</v>
      </c>
    </row>
    <row r="832" spans="1:24" x14ac:dyDescent="0.15">
      <c r="A832" s="7" t="s">
        <v>325</v>
      </c>
      <c r="B832" s="7" t="s">
        <v>324</v>
      </c>
      <c r="C832" s="7" t="s">
        <v>304</v>
      </c>
      <c r="D832" s="76" t="s">
        <v>825</v>
      </c>
      <c r="E832" s="5" t="str">
        <f t="shared" si="37"/>
        <v>2020-01-01</v>
      </c>
      <c r="F832" t="s">
        <v>270</v>
      </c>
      <c r="I832" t="s">
        <v>816</v>
      </c>
      <c r="J832">
        <v>61</v>
      </c>
      <c r="L832" t="s">
        <v>307</v>
      </c>
      <c r="M832" s="86">
        <f>IF(ISBLANK('test set refactored'!S832),"",'test set refactored'!S832)</f>
        <v>19040000</v>
      </c>
      <c r="O832" t="s">
        <v>326</v>
      </c>
      <c r="P832" t="s">
        <v>29</v>
      </c>
      <c r="Q832" s="71">
        <f>M832</f>
        <v>19040000</v>
      </c>
      <c r="R832" s="7" t="s">
        <v>39</v>
      </c>
      <c r="S832" t="s">
        <v>321</v>
      </c>
      <c r="T832" t="s">
        <v>309</v>
      </c>
      <c r="U832" s="7" t="s">
        <v>786</v>
      </c>
      <c r="V832" t="s">
        <v>322</v>
      </c>
      <c r="W832" t="s">
        <v>323</v>
      </c>
      <c r="X832" t="s">
        <v>275</v>
      </c>
    </row>
    <row r="833" spans="1:24" ht="14" x14ac:dyDescent="0.15">
      <c r="A833" s="7" t="s">
        <v>325</v>
      </c>
      <c r="B833" s="7" t="s">
        <v>324</v>
      </c>
      <c r="C833" s="7" t="s">
        <v>304</v>
      </c>
      <c r="D833" s="76" t="s">
        <v>825</v>
      </c>
      <c r="E833" s="5" t="str">
        <f t="shared" si="37"/>
        <v>2020-01-01</v>
      </c>
      <c r="F833" t="s">
        <v>270</v>
      </c>
      <c r="L833" t="s">
        <v>752</v>
      </c>
      <c r="M833" s="91" t="str">
        <f>IF(ISBLANK('test set refactored'!S833),"",'test set refactored'!S833)</f>
        <v/>
      </c>
      <c r="P833" t="s">
        <v>442</v>
      </c>
      <c r="S833" t="s">
        <v>321</v>
      </c>
      <c r="T833" t="s">
        <v>443</v>
      </c>
      <c r="U833" s="7" t="s">
        <v>742</v>
      </c>
      <c r="V833" t="s">
        <v>320</v>
      </c>
      <c r="W833" t="s">
        <v>320</v>
      </c>
      <c r="X833" t="s">
        <v>275</v>
      </c>
    </row>
    <row r="834" spans="1:24" x14ac:dyDescent="0.15">
      <c r="A834" s="7" t="s">
        <v>325</v>
      </c>
      <c r="B834" s="7" t="s">
        <v>324</v>
      </c>
      <c r="C834" s="7" t="s">
        <v>304</v>
      </c>
      <c r="D834" s="76" t="s">
        <v>825</v>
      </c>
      <c r="E834" s="5" t="str">
        <f t="shared" ref="E834:E897" si="38">_xlfn.CONCAT(SUBSTITUTE(F834,"FY","20"),"-01-01")</f>
        <v>2020-01-01</v>
      </c>
      <c r="F834" t="s">
        <v>270</v>
      </c>
      <c r="I834" t="s">
        <v>816</v>
      </c>
      <c r="J834">
        <v>61</v>
      </c>
      <c r="L834" t="s">
        <v>735</v>
      </c>
      <c r="M834" s="86">
        <f>IF(ISBLANK('test set refactored'!S834),"",'test set refactored'!S834)</f>
        <v>4941</v>
      </c>
      <c r="O834" t="s">
        <v>346</v>
      </c>
      <c r="P834" t="s">
        <v>152</v>
      </c>
      <c r="Q834" s="74">
        <f>M834</f>
        <v>4941</v>
      </c>
      <c r="R834" s="7" t="s">
        <v>784</v>
      </c>
      <c r="S834" t="s">
        <v>321</v>
      </c>
      <c r="T834" t="s">
        <v>342</v>
      </c>
      <c r="U834" s="7" t="s">
        <v>789</v>
      </c>
      <c r="V834" t="s">
        <v>320</v>
      </c>
      <c r="W834" t="s">
        <v>320</v>
      </c>
      <c r="X834" t="s">
        <v>275</v>
      </c>
    </row>
    <row r="835" spans="1:24" x14ac:dyDescent="0.15">
      <c r="A835" s="7" t="s">
        <v>325</v>
      </c>
      <c r="B835" s="7" t="s">
        <v>324</v>
      </c>
      <c r="C835" s="7" t="s">
        <v>304</v>
      </c>
      <c r="D835" s="76" t="s">
        <v>825</v>
      </c>
      <c r="E835" s="5" t="str">
        <f t="shared" si="38"/>
        <v>2020-01-01</v>
      </c>
      <c r="F835" t="s">
        <v>270</v>
      </c>
      <c r="I835" t="s">
        <v>816</v>
      </c>
      <c r="J835">
        <v>61</v>
      </c>
      <c r="L835" t="s">
        <v>737</v>
      </c>
      <c r="M835" s="86" t="str">
        <f>IF(ISBLANK('test set refactored'!S835),"",'test set refactored'!S835)</f>
        <v/>
      </c>
      <c r="P835" t="s">
        <v>774</v>
      </c>
      <c r="S835" t="s">
        <v>321</v>
      </c>
      <c r="T835" t="s">
        <v>353</v>
      </c>
      <c r="U835" s="7" t="s">
        <v>789</v>
      </c>
      <c r="V835" t="s">
        <v>320</v>
      </c>
      <c r="W835" t="s">
        <v>320</v>
      </c>
      <c r="X835" t="s">
        <v>275</v>
      </c>
    </row>
    <row r="836" spans="1:24" x14ac:dyDescent="0.15">
      <c r="A836" s="7" t="s">
        <v>325</v>
      </c>
      <c r="B836" s="7" t="s">
        <v>324</v>
      </c>
      <c r="C836" s="7" t="s">
        <v>304</v>
      </c>
      <c r="D836" s="76" t="s">
        <v>825</v>
      </c>
      <c r="E836" s="5" t="str">
        <f t="shared" si="38"/>
        <v>2020-01-01</v>
      </c>
      <c r="F836" t="s">
        <v>270</v>
      </c>
      <c r="I836" t="s">
        <v>816</v>
      </c>
      <c r="J836">
        <v>61</v>
      </c>
      <c r="L836" t="s">
        <v>739</v>
      </c>
      <c r="M836" s="86">
        <f>IF(ISBLANK('test set refactored'!S836),"",'test set refactored'!S836)</f>
        <v>3549</v>
      </c>
      <c r="O836" t="s">
        <v>346</v>
      </c>
      <c r="P836" t="s">
        <v>145</v>
      </c>
      <c r="Q836" s="74">
        <f>M836</f>
        <v>3549</v>
      </c>
      <c r="R836" s="7" t="s">
        <v>784</v>
      </c>
      <c r="S836" t="s">
        <v>321</v>
      </c>
      <c r="T836" t="s">
        <v>361</v>
      </c>
      <c r="U836" s="7" t="s">
        <v>789</v>
      </c>
      <c r="V836" t="s">
        <v>320</v>
      </c>
      <c r="W836" t="s">
        <v>320</v>
      </c>
      <c r="X836" t="s">
        <v>275</v>
      </c>
    </row>
    <row r="837" spans="1:24" x14ac:dyDescent="0.15">
      <c r="A837" s="7" t="s">
        <v>325</v>
      </c>
      <c r="B837" s="7" t="s">
        <v>324</v>
      </c>
      <c r="C837" s="7" t="s">
        <v>304</v>
      </c>
      <c r="D837" s="76" t="s">
        <v>825</v>
      </c>
      <c r="E837" s="5" t="str">
        <f t="shared" si="38"/>
        <v>2020-01-01</v>
      </c>
      <c r="F837" t="s">
        <v>270</v>
      </c>
      <c r="L837" t="s">
        <v>693</v>
      </c>
      <c r="M837" s="90" t="str">
        <f>IF(ISBLANK('test set refactored'!S837),"",'test set refactored'!S837)</f>
        <v/>
      </c>
      <c r="P837" t="s">
        <v>146</v>
      </c>
      <c r="S837" t="s">
        <v>321</v>
      </c>
      <c r="T837" t="s">
        <v>467</v>
      </c>
      <c r="U837" s="7" t="s">
        <v>789</v>
      </c>
      <c r="V837" t="s">
        <v>320</v>
      </c>
      <c r="W837" t="s">
        <v>320</v>
      </c>
      <c r="X837" t="s">
        <v>275</v>
      </c>
    </row>
    <row r="838" spans="1:24" x14ac:dyDescent="0.15">
      <c r="A838" s="7" t="s">
        <v>325</v>
      </c>
      <c r="B838" s="7" t="s">
        <v>324</v>
      </c>
      <c r="C838" s="7" t="s">
        <v>304</v>
      </c>
      <c r="D838" s="76" t="s">
        <v>825</v>
      </c>
      <c r="E838" s="5" t="str">
        <f t="shared" si="38"/>
        <v>2020-01-01</v>
      </c>
      <c r="F838" t="s">
        <v>270</v>
      </c>
      <c r="L838" t="s">
        <v>694</v>
      </c>
      <c r="M838" s="90" t="str">
        <f>IF(ISBLANK('test set refactored'!S838),"",'test set refactored'!S838)</f>
        <v/>
      </c>
      <c r="P838" t="s">
        <v>468</v>
      </c>
      <c r="S838" t="s">
        <v>321</v>
      </c>
      <c r="T838" t="s">
        <v>470</v>
      </c>
      <c r="U838" s="7" t="s">
        <v>789</v>
      </c>
      <c r="V838" t="s">
        <v>320</v>
      </c>
      <c r="W838" t="s">
        <v>320</v>
      </c>
      <c r="X838" t="s">
        <v>275</v>
      </c>
    </row>
    <row r="839" spans="1:24" x14ac:dyDescent="0.15">
      <c r="A839" s="7" t="s">
        <v>325</v>
      </c>
      <c r="B839" s="7" t="s">
        <v>324</v>
      </c>
      <c r="C839" s="7" t="s">
        <v>304</v>
      </c>
      <c r="D839" s="76" t="s">
        <v>825</v>
      </c>
      <c r="E839" s="5" t="str">
        <f t="shared" si="38"/>
        <v>2020-01-01</v>
      </c>
      <c r="F839" t="s">
        <v>270</v>
      </c>
      <c r="L839" t="s">
        <v>690</v>
      </c>
      <c r="M839" s="90">
        <f>IF(ISBLANK('test set refactored'!S839),"",'test set refactored'!S839)</f>
        <v>1</v>
      </c>
      <c r="P839" t="s">
        <v>457</v>
      </c>
      <c r="Q839" s="27">
        <f>M839</f>
        <v>1</v>
      </c>
      <c r="R839" t="s">
        <v>448</v>
      </c>
      <c r="S839" t="s">
        <v>321</v>
      </c>
      <c r="T839" t="s">
        <v>459</v>
      </c>
      <c r="U839" s="7" t="s">
        <v>789</v>
      </c>
      <c r="V839" t="s">
        <v>320</v>
      </c>
      <c r="W839" t="s">
        <v>320</v>
      </c>
      <c r="X839" t="s">
        <v>275</v>
      </c>
    </row>
    <row r="840" spans="1:24" x14ac:dyDescent="0.15">
      <c r="A840" s="7" t="s">
        <v>325</v>
      </c>
      <c r="B840" s="7" t="s">
        <v>324</v>
      </c>
      <c r="C840" s="7" t="s">
        <v>304</v>
      </c>
      <c r="D840" s="76" t="s">
        <v>825</v>
      </c>
      <c r="E840" s="5" t="str">
        <f t="shared" si="38"/>
        <v>2020-01-01</v>
      </c>
      <c r="F840" t="s">
        <v>270</v>
      </c>
      <c r="L840" t="s">
        <v>692</v>
      </c>
      <c r="M840" s="90" t="str">
        <f>IF(ISBLANK('test set refactored'!S840),"",'test set refactored'!S840)</f>
        <v/>
      </c>
      <c r="P840" t="s">
        <v>463</v>
      </c>
      <c r="S840" t="s">
        <v>321</v>
      </c>
      <c r="T840" t="s">
        <v>465</v>
      </c>
      <c r="U840" s="7" t="s">
        <v>789</v>
      </c>
      <c r="V840" t="s">
        <v>320</v>
      </c>
      <c r="W840" t="s">
        <v>320</v>
      </c>
      <c r="X840" t="s">
        <v>275</v>
      </c>
    </row>
    <row r="841" spans="1:24" x14ac:dyDescent="0.15">
      <c r="A841" s="7" t="s">
        <v>325</v>
      </c>
      <c r="B841" s="7" t="s">
        <v>324</v>
      </c>
      <c r="C841" s="7" t="s">
        <v>304</v>
      </c>
      <c r="D841" s="76" t="s">
        <v>825</v>
      </c>
      <c r="E841" s="5" t="str">
        <f t="shared" si="38"/>
        <v>2020-01-01</v>
      </c>
      <c r="F841" t="s">
        <v>270</v>
      </c>
      <c r="L841" t="s">
        <v>691</v>
      </c>
      <c r="M841" s="90">
        <f>IF(ISBLANK('test set refactored'!S841),"",'test set refactored'!S841)</f>
        <v>1</v>
      </c>
      <c r="P841" t="s">
        <v>460</v>
      </c>
      <c r="Q841" s="27">
        <f>M841</f>
        <v>1</v>
      </c>
      <c r="R841" t="s">
        <v>448</v>
      </c>
      <c r="S841" t="s">
        <v>321</v>
      </c>
      <c r="T841" t="s">
        <v>462</v>
      </c>
      <c r="U841" s="7" t="s">
        <v>789</v>
      </c>
      <c r="V841" t="s">
        <v>320</v>
      </c>
      <c r="W841" t="s">
        <v>320</v>
      </c>
      <c r="X841" t="s">
        <v>275</v>
      </c>
    </row>
    <row r="842" spans="1:24" x14ac:dyDescent="0.15">
      <c r="A842" s="7" t="s">
        <v>325</v>
      </c>
      <c r="B842" s="7" t="s">
        <v>324</v>
      </c>
      <c r="C842" s="7" t="s">
        <v>304</v>
      </c>
      <c r="D842" s="76" t="s">
        <v>825</v>
      </c>
      <c r="E842" s="5" t="str">
        <f t="shared" si="38"/>
        <v>2020-01-01</v>
      </c>
      <c r="F842" t="s">
        <v>270</v>
      </c>
      <c r="L842" t="s">
        <v>755</v>
      </c>
      <c r="M842" s="86" t="str">
        <f>IF(ISBLANK('test set refactored'!S842),"",'test set refactored'!S842)</f>
        <v/>
      </c>
      <c r="P842" t="s">
        <v>450</v>
      </c>
      <c r="S842" t="s">
        <v>321</v>
      </c>
      <c r="T842" t="s">
        <v>452</v>
      </c>
      <c r="U842" s="7" t="s">
        <v>789</v>
      </c>
      <c r="V842" t="s">
        <v>320</v>
      </c>
      <c r="W842" t="s">
        <v>320</v>
      </c>
      <c r="X842" t="s">
        <v>275</v>
      </c>
    </row>
    <row r="843" spans="1:24" x14ac:dyDescent="0.15">
      <c r="A843" s="7" t="s">
        <v>325</v>
      </c>
      <c r="B843" s="7" t="s">
        <v>324</v>
      </c>
      <c r="C843" s="7" t="s">
        <v>304</v>
      </c>
      <c r="D843" s="76" t="s">
        <v>825</v>
      </c>
      <c r="E843" s="5" t="str">
        <f t="shared" si="38"/>
        <v>2020-01-01</v>
      </c>
      <c r="F843" t="s">
        <v>270</v>
      </c>
      <c r="L843" t="s">
        <v>759</v>
      </c>
      <c r="M843" s="86" t="str">
        <f>IF(ISBLANK('test set refactored'!S843),"",'test set refactored'!S843)</f>
        <v/>
      </c>
      <c r="P843" t="s">
        <v>453</v>
      </c>
      <c r="S843" t="s">
        <v>321</v>
      </c>
      <c r="T843" t="s">
        <v>456</v>
      </c>
      <c r="U843" s="7" t="s">
        <v>789</v>
      </c>
      <c r="V843" t="s">
        <v>320</v>
      </c>
      <c r="W843" t="s">
        <v>320</v>
      </c>
      <c r="X843" t="s">
        <v>275</v>
      </c>
    </row>
    <row r="844" spans="1:24" x14ac:dyDescent="0.15">
      <c r="A844" s="7" t="s">
        <v>325</v>
      </c>
      <c r="B844" s="7" t="s">
        <v>324</v>
      </c>
      <c r="C844" s="7" t="s">
        <v>304</v>
      </c>
      <c r="D844" s="76" t="s">
        <v>825</v>
      </c>
      <c r="E844" s="5" t="str">
        <f t="shared" si="38"/>
        <v>2020-01-01</v>
      </c>
      <c r="F844" t="s">
        <v>270</v>
      </c>
      <c r="L844" t="s">
        <v>434</v>
      </c>
      <c r="M844" s="90">
        <f>IF(ISBLANK('test set refactored'!S844),"",'test set refactored'!S844)</f>
        <v>0</v>
      </c>
      <c r="P844" t="s">
        <v>433</v>
      </c>
      <c r="Q844" s="27">
        <f>M844</f>
        <v>0</v>
      </c>
      <c r="R844" t="s">
        <v>448</v>
      </c>
      <c r="S844" t="s">
        <v>321</v>
      </c>
      <c r="T844" t="s">
        <v>435</v>
      </c>
      <c r="U844" s="7" t="s">
        <v>786</v>
      </c>
      <c r="V844" t="s">
        <v>320</v>
      </c>
      <c r="W844" t="s">
        <v>320</v>
      </c>
      <c r="X844" t="s">
        <v>275</v>
      </c>
    </row>
    <row r="845" spans="1:24" x14ac:dyDescent="0.15">
      <c r="A845" s="7" t="s">
        <v>325</v>
      </c>
      <c r="B845" s="7" t="s">
        <v>324</v>
      </c>
      <c r="C845" s="7" t="s">
        <v>304</v>
      </c>
      <c r="D845" s="76" t="s">
        <v>825</v>
      </c>
      <c r="E845" s="5" t="str">
        <f t="shared" si="38"/>
        <v>2020-01-01</v>
      </c>
      <c r="F845" t="s">
        <v>270</v>
      </c>
      <c r="L845" t="s">
        <v>437</v>
      </c>
      <c r="M845" s="90">
        <f>IF(ISBLANK('test set refactored'!S845),"",'test set refactored'!S845)</f>
        <v>1</v>
      </c>
      <c r="P845" t="s">
        <v>436</v>
      </c>
      <c r="Q845" s="27">
        <f>M845</f>
        <v>1</v>
      </c>
      <c r="R845" t="s">
        <v>448</v>
      </c>
      <c r="S845" t="s">
        <v>321</v>
      </c>
      <c r="T845" t="s">
        <v>438</v>
      </c>
      <c r="U845" s="7" t="s">
        <v>786</v>
      </c>
      <c r="V845" t="s">
        <v>320</v>
      </c>
      <c r="W845" t="s">
        <v>320</v>
      </c>
      <c r="X845" t="s">
        <v>275</v>
      </c>
    </row>
    <row r="846" spans="1:24" x14ac:dyDescent="0.15">
      <c r="A846" s="7" t="s">
        <v>325</v>
      </c>
      <c r="B846" s="7" t="s">
        <v>324</v>
      </c>
      <c r="C846" s="7" t="s">
        <v>304</v>
      </c>
      <c r="D846" s="76" t="s">
        <v>825</v>
      </c>
      <c r="E846" s="5" t="str">
        <f t="shared" si="38"/>
        <v>2020-01-01</v>
      </c>
      <c r="F846" t="s">
        <v>270</v>
      </c>
      <c r="L846" t="s">
        <v>440</v>
      </c>
      <c r="M846" s="86">
        <f>IF(ISBLANK('test set refactored'!S846),"",'test set refactored'!S846)</f>
        <v>23900000</v>
      </c>
      <c r="O846" t="s">
        <v>326</v>
      </c>
      <c r="P846" t="s">
        <v>439</v>
      </c>
      <c r="Q846" s="71">
        <f>M846</f>
        <v>23900000</v>
      </c>
      <c r="R846" s="7" t="s">
        <v>39</v>
      </c>
      <c r="S846" t="s">
        <v>321</v>
      </c>
      <c r="T846" t="s">
        <v>441</v>
      </c>
      <c r="U846" s="7" t="s">
        <v>792</v>
      </c>
      <c r="V846" t="s">
        <v>320</v>
      </c>
      <c r="W846" t="s">
        <v>320</v>
      </c>
      <c r="X846" t="s">
        <v>275</v>
      </c>
    </row>
    <row r="847" spans="1:24" x14ac:dyDescent="0.15">
      <c r="A847" s="7" t="s">
        <v>325</v>
      </c>
      <c r="B847" s="7" t="s">
        <v>324</v>
      </c>
      <c r="C847" s="7" t="s">
        <v>304</v>
      </c>
      <c r="D847" s="76" t="s">
        <v>825</v>
      </c>
      <c r="E847" s="5" t="str">
        <f t="shared" si="38"/>
        <v>2020-01-01</v>
      </c>
      <c r="F847" t="s">
        <v>270</v>
      </c>
      <c r="I847" t="s">
        <v>816</v>
      </c>
      <c r="J847">
        <v>62</v>
      </c>
      <c r="L847" t="s">
        <v>395</v>
      </c>
      <c r="M847" s="86">
        <f>IF(ISBLANK('test set refactored'!S847),"",'test set refactored'!S847)</f>
        <v>2800</v>
      </c>
      <c r="O847" t="s">
        <v>396</v>
      </c>
      <c r="P847" t="s">
        <v>224</v>
      </c>
      <c r="Q847" s="69">
        <f>M847/1000</f>
        <v>2.8</v>
      </c>
      <c r="R847" t="s">
        <v>782</v>
      </c>
      <c r="S847" t="s">
        <v>321</v>
      </c>
      <c r="T847" t="s">
        <v>391</v>
      </c>
      <c r="U847" s="7" t="s">
        <v>733</v>
      </c>
      <c r="V847" t="s">
        <v>320</v>
      </c>
      <c r="W847" t="s">
        <v>320</v>
      </c>
      <c r="X847" t="s">
        <v>275</v>
      </c>
    </row>
    <row r="848" spans="1:24" x14ac:dyDescent="0.15">
      <c r="A848" s="7" t="s">
        <v>325</v>
      </c>
      <c r="B848" s="7" t="s">
        <v>324</v>
      </c>
      <c r="C848" s="7" t="s">
        <v>304</v>
      </c>
      <c r="D848" s="76" t="s">
        <v>825</v>
      </c>
      <c r="E848" s="5" t="str">
        <f t="shared" si="38"/>
        <v>2020-01-01</v>
      </c>
      <c r="F848" t="s">
        <v>270</v>
      </c>
      <c r="L848" t="s">
        <v>754</v>
      </c>
      <c r="M848" s="90">
        <f>IF(ISBLANK('test set refactored'!S848),"",'test set refactored'!S848)</f>
        <v>0</v>
      </c>
      <c r="P848" t="s">
        <v>473</v>
      </c>
      <c r="Q848" s="27">
        <f>M848</f>
        <v>0</v>
      </c>
      <c r="R848" t="s">
        <v>448</v>
      </c>
      <c r="S848" t="s">
        <v>321</v>
      </c>
      <c r="T848" t="s">
        <v>474</v>
      </c>
      <c r="U848" s="7" t="s">
        <v>733</v>
      </c>
      <c r="V848" t="s">
        <v>320</v>
      </c>
      <c r="W848" t="s">
        <v>320</v>
      </c>
      <c r="X848" t="s">
        <v>275</v>
      </c>
    </row>
    <row r="849" spans="1:24" x14ac:dyDescent="0.15">
      <c r="A849" s="7" t="s">
        <v>325</v>
      </c>
      <c r="B849" s="7" t="s">
        <v>324</v>
      </c>
      <c r="C849" s="7" t="s">
        <v>304</v>
      </c>
      <c r="D849" s="76" t="s">
        <v>825</v>
      </c>
      <c r="E849" s="5" t="str">
        <f t="shared" si="38"/>
        <v>2020-01-01</v>
      </c>
      <c r="F849" t="s">
        <v>270</v>
      </c>
      <c r="L849" t="s">
        <v>402</v>
      </c>
      <c r="M849" s="86">
        <f>IF(ISBLANK('test set refactored'!S849),"",'test set refactored'!S849)</f>
        <v>6397</v>
      </c>
      <c r="O849" t="s">
        <v>396</v>
      </c>
      <c r="P849" t="s">
        <v>219</v>
      </c>
      <c r="Q849" s="69">
        <f>M849/1000</f>
        <v>6.3970000000000002</v>
      </c>
      <c r="R849" t="s">
        <v>782</v>
      </c>
      <c r="S849" t="s">
        <v>321</v>
      </c>
      <c r="T849" t="s">
        <v>399</v>
      </c>
      <c r="U849" s="7" t="s">
        <v>733</v>
      </c>
      <c r="V849" t="s">
        <v>320</v>
      </c>
      <c r="W849" t="s">
        <v>320</v>
      </c>
      <c r="X849" t="s">
        <v>275</v>
      </c>
    </row>
    <row r="850" spans="1:24" x14ac:dyDescent="0.15">
      <c r="A850" s="7" t="s">
        <v>325</v>
      </c>
      <c r="B850" s="7" t="s">
        <v>324</v>
      </c>
      <c r="C850" s="7" t="s">
        <v>304</v>
      </c>
      <c r="D850" s="76" t="s">
        <v>825</v>
      </c>
      <c r="E850" s="5" t="str">
        <f t="shared" si="38"/>
        <v>2020-01-01</v>
      </c>
      <c r="F850" t="s">
        <v>270</v>
      </c>
      <c r="L850" t="s">
        <v>753</v>
      </c>
      <c r="M850" s="90">
        <f>IF(ISBLANK('test set refactored'!S850),"",'test set refactored'!S850)</f>
        <v>0</v>
      </c>
      <c r="P850" t="s">
        <v>471</v>
      </c>
      <c r="Q850" s="27">
        <f>M850</f>
        <v>0</v>
      </c>
      <c r="R850" t="s">
        <v>448</v>
      </c>
      <c r="S850" t="s">
        <v>321</v>
      </c>
      <c r="T850" t="s">
        <v>472</v>
      </c>
      <c r="U850" s="7" t="s">
        <v>733</v>
      </c>
      <c r="V850" t="s">
        <v>320</v>
      </c>
      <c r="W850" t="s">
        <v>320</v>
      </c>
      <c r="X850" t="s">
        <v>275</v>
      </c>
    </row>
    <row r="851" spans="1:24" x14ac:dyDescent="0.15">
      <c r="A851" s="7" t="s">
        <v>325</v>
      </c>
      <c r="B851" s="7" t="s">
        <v>324</v>
      </c>
      <c r="C851" s="7" t="s">
        <v>304</v>
      </c>
      <c r="D851" s="76" t="s">
        <v>825</v>
      </c>
      <c r="E851" s="5" t="str">
        <f t="shared" si="38"/>
        <v>2020-01-01</v>
      </c>
      <c r="F851" t="s">
        <v>270</v>
      </c>
      <c r="L851" t="s">
        <v>757</v>
      </c>
      <c r="M851" s="86">
        <f>IF(ISBLANK('test set refactored'!S851),"",'test set refactored'!S851)</f>
        <v>0</v>
      </c>
      <c r="O851" t="s">
        <v>577</v>
      </c>
      <c r="P851" t="s">
        <v>555</v>
      </c>
      <c r="Q851" s="27">
        <f>M851</f>
        <v>0</v>
      </c>
      <c r="R851" t="str">
        <f>O851</f>
        <v>number</v>
      </c>
      <c r="S851" t="s">
        <v>321</v>
      </c>
      <c r="T851" t="s">
        <v>556</v>
      </c>
      <c r="U851" s="7" t="s">
        <v>748</v>
      </c>
      <c r="V851" t="s">
        <v>320</v>
      </c>
      <c r="W851" t="s">
        <v>320</v>
      </c>
      <c r="X851" t="s">
        <v>275</v>
      </c>
    </row>
    <row r="852" spans="1:24" ht="14" x14ac:dyDescent="0.15">
      <c r="A852" s="7" t="s">
        <v>325</v>
      </c>
      <c r="B852" s="7" t="s">
        <v>324</v>
      </c>
      <c r="C852" s="7" t="s">
        <v>304</v>
      </c>
      <c r="D852" s="76" t="s">
        <v>825</v>
      </c>
      <c r="E852" s="5" t="str">
        <f t="shared" si="38"/>
        <v>2020-01-01</v>
      </c>
      <c r="F852" t="s">
        <v>270</v>
      </c>
      <c r="L852" t="s">
        <v>758</v>
      </c>
      <c r="M852" s="91" t="str">
        <f>IF(ISBLANK('test set refactored'!S852),"",'test set refactored'!S852)</f>
        <v/>
      </c>
      <c r="P852" t="s">
        <v>557</v>
      </c>
      <c r="S852" t="s">
        <v>321</v>
      </c>
      <c r="T852" t="s">
        <v>558</v>
      </c>
      <c r="U852" s="7" t="s">
        <v>742</v>
      </c>
      <c r="V852" t="s">
        <v>320</v>
      </c>
      <c r="W852" t="s">
        <v>320</v>
      </c>
      <c r="X852" t="s">
        <v>275</v>
      </c>
    </row>
  </sheetData>
  <sortState xmlns:xlrd2="http://schemas.microsoft.com/office/spreadsheetml/2017/richdata2" ref="A2:X852">
    <sortCondition ref="F2:F852"/>
    <sortCondition ref="A2:A852"/>
    <sortCondition ref="P2:P852"/>
    <sortCondition ref="D2:D852"/>
    <sortCondition ref="L2:L852"/>
  </sortState>
  <hyperlinks>
    <hyperlink ref="I683" r:id="rId1" xr:uid="{80665A24-1486-604A-9380-371035F139E1}"/>
    <hyperlink ref="I410" r:id="rId2" xr:uid="{BA11A47B-4AEA-4949-837D-686F9FB057B7}"/>
    <hyperlink ref="I180" r:id="rId3" xr:uid="{F2294FB6-73E7-7240-9933-08B86B8BD2BC}"/>
    <hyperlink ref="I634" r:id="rId4" xr:uid="{18DC9DD0-2D48-F64A-AB44-263766E950B8}"/>
    <hyperlink ref="K630" r:id="rId5" xr:uid="{B8FB3C08-5D2D-2E4F-9B9C-FC9B7A9A211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FC780-CEBF-6844-B386-2316CFC90692}">
  <dimension ref="A1:B12"/>
  <sheetViews>
    <sheetView zoomScale="150" zoomScaleNormal="150" workbookViewId="0">
      <selection activeCell="A8" sqref="A8"/>
    </sheetView>
  </sheetViews>
  <sheetFormatPr baseColWidth="10" defaultRowHeight="13" x14ac:dyDescent="0.15"/>
  <cols>
    <col min="1" max="2" width="25.83203125" customWidth="1"/>
  </cols>
  <sheetData>
    <row r="1" spans="1:2" ht="14" x14ac:dyDescent="0.15">
      <c r="A1" s="2" t="s">
        <v>2</v>
      </c>
      <c r="B1" s="2" t="s">
        <v>1</v>
      </c>
    </row>
    <row r="2" spans="1:2" x14ac:dyDescent="0.15">
      <c r="A2" s="6" t="s">
        <v>31</v>
      </c>
      <c r="B2" s="6" t="s">
        <v>30</v>
      </c>
    </row>
    <row r="3" spans="1:2" ht="15" x14ac:dyDescent="0.2">
      <c r="A3" s="18" t="s">
        <v>265</v>
      </c>
      <c r="B3" s="18" t="s">
        <v>264</v>
      </c>
    </row>
    <row r="4" spans="1:2" ht="15" x14ac:dyDescent="0.2">
      <c r="A4" s="18" t="s">
        <v>280</v>
      </c>
      <c r="B4" s="18" t="s">
        <v>279</v>
      </c>
    </row>
    <row r="5" spans="1:2" ht="15" x14ac:dyDescent="0.2">
      <c r="A5" s="18" t="s">
        <v>284</v>
      </c>
      <c r="B5" s="18" t="s">
        <v>283</v>
      </c>
    </row>
    <row r="6" spans="1:2" x14ac:dyDescent="0.15">
      <c r="A6" s="7" t="s">
        <v>295</v>
      </c>
      <c r="B6" s="7" t="s">
        <v>294</v>
      </c>
    </row>
    <row r="7" spans="1:2" x14ac:dyDescent="0.15">
      <c r="A7" t="s">
        <v>303</v>
      </c>
      <c r="B7" t="s">
        <v>302</v>
      </c>
    </row>
    <row r="8" spans="1:2" x14ac:dyDescent="0.15">
      <c r="A8" s="23" t="s">
        <v>311</v>
      </c>
      <c r="B8" s="23" t="s">
        <v>310</v>
      </c>
    </row>
    <row r="9" spans="1:2" x14ac:dyDescent="0.15">
      <c r="A9" t="s">
        <v>316</v>
      </c>
      <c r="B9" t="s">
        <v>315</v>
      </c>
    </row>
    <row r="10" spans="1:2" x14ac:dyDescent="0.15">
      <c r="A10" s="7" t="s">
        <v>325</v>
      </c>
      <c r="B10" s="7" t="s">
        <v>324</v>
      </c>
    </row>
    <row r="11" spans="1:2" ht="15" x14ac:dyDescent="0.2">
      <c r="A11" s="18" t="s">
        <v>328</v>
      </c>
      <c r="B11" s="18" t="s">
        <v>327</v>
      </c>
    </row>
    <row r="12" spans="1:2" ht="15" x14ac:dyDescent="0.2">
      <c r="A12" s="18" t="s">
        <v>333</v>
      </c>
      <c r="B12" s="18" t="s">
        <v>332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4B395-3B4F-B54A-835F-D679F3207A7E}">
  <dimension ref="A1:E6"/>
  <sheetViews>
    <sheetView zoomScale="150" zoomScaleNormal="150" workbookViewId="0">
      <selection activeCell="A5" sqref="A5:E5"/>
    </sheetView>
  </sheetViews>
  <sheetFormatPr baseColWidth="10" defaultRowHeight="13" x14ac:dyDescent="0.15"/>
  <cols>
    <col min="1" max="5" width="40.83203125" customWidth="1"/>
  </cols>
  <sheetData>
    <row r="1" spans="1:5" ht="20" customHeight="1" x14ac:dyDescent="0.15">
      <c r="A1" s="2" t="s">
        <v>3</v>
      </c>
      <c r="B1" s="2" t="s">
        <v>4</v>
      </c>
      <c r="C1" s="2" t="s">
        <v>5</v>
      </c>
      <c r="D1" s="2" t="s">
        <v>6</v>
      </c>
      <c r="E1" s="2" t="s">
        <v>7</v>
      </c>
    </row>
    <row r="2" spans="1:5" x14ac:dyDescent="0.15">
      <c r="A2" s="7" t="s">
        <v>296</v>
      </c>
      <c r="B2" s="7" t="s">
        <v>267</v>
      </c>
      <c r="C2" s="7" t="s">
        <v>297</v>
      </c>
      <c r="D2" s="7" t="s">
        <v>298</v>
      </c>
      <c r="E2" s="7" t="s">
        <v>298</v>
      </c>
    </row>
    <row r="3" spans="1:5" ht="15" x14ac:dyDescent="0.2">
      <c r="A3" s="18" t="s">
        <v>266</v>
      </c>
      <c r="B3" s="18" t="s">
        <v>267</v>
      </c>
      <c r="C3" s="18" t="s">
        <v>268</v>
      </c>
      <c r="D3" s="18" t="s">
        <v>269</v>
      </c>
      <c r="E3" s="18" t="s">
        <v>269</v>
      </c>
    </row>
    <row r="4" spans="1:5" ht="15" x14ac:dyDescent="0.2">
      <c r="A4" s="18" t="s">
        <v>285</v>
      </c>
      <c r="B4" s="18" t="s">
        <v>286</v>
      </c>
      <c r="C4" s="18" t="s">
        <v>287</v>
      </c>
      <c r="D4" s="18" t="s">
        <v>288</v>
      </c>
      <c r="E4" s="18" t="s">
        <v>289</v>
      </c>
    </row>
    <row r="5" spans="1:5" x14ac:dyDescent="0.15">
      <c r="A5" s="23" t="s">
        <v>304</v>
      </c>
      <c r="B5" s="23" t="s">
        <v>305</v>
      </c>
      <c r="C5" s="23" t="s">
        <v>305</v>
      </c>
      <c r="D5" s="23" t="s">
        <v>306</v>
      </c>
      <c r="E5" s="23" t="s">
        <v>306</v>
      </c>
    </row>
    <row r="6" spans="1:5" x14ac:dyDescent="0.15">
      <c r="A6" s="6" t="s">
        <v>32</v>
      </c>
      <c r="B6" s="6" t="s">
        <v>33</v>
      </c>
      <c r="C6" s="6" t="s">
        <v>34</v>
      </c>
      <c r="D6" s="6" t="s">
        <v>35</v>
      </c>
      <c r="E6" s="6" t="s">
        <v>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D7FB9-D17B-4044-8A97-32994A6B1977}">
  <dimension ref="A1:B12"/>
  <sheetViews>
    <sheetView zoomScale="150" zoomScaleNormal="150" workbookViewId="0">
      <selection activeCell="A8" sqref="A8"/>
    </sheetView>
  </sheetViews>
  <sheetFormatPr baseColWidth="10" defaultRowHeight="13" x14ac:dyDescent="0.15"/>
  <cols>
    <col min="1" max="2" width="20.83203125" customWidth="1"/>
  </cols>
  <sheetData>
    <row r="1" spans="1:2" ht="20" customHeight="1" x14ac:dyDescent="0.15">
      <c r="A1" s="2" t="s">
        <v>2</v>
      </c>
      <c r="B1" s="2" t="s">
        <v>3</v>
      </c>
    </row>
    <row r="2" spans="1:2" x14ac:dyDescent="0.15">
      <c r="A2" s="6" t="s">
        <v>31</v>
      </c>
      <c r="B2" s="6" t="s">
        <v>32</v>
      </c>
    </row>
    <row r="3" spans="1:2" ht="15" x14ac:dyDescent="0.2">
      <c r="A3" s="18" t="s">
        <v>265</v>
      </c>
      <c r="B3" s="18" t="s">
        <v>266</v>
      </c>
    </row>
    <row r="4" spans="1:2" ht="15" x14ac:dyDescent="0.2">
      <c r="A4" s="18" t="s">
        <v>280</v>
      </c>
      <c r="B4" s="18" t="s">
        <v>266</v>
      </c>
    </row>
    <row r="5" spans="1:2" ht="15" x14ac:dyDescent="0.2">
      <c r="A5" s="18" t="s">
        <v>284</v>
      </c>
      <c r="B5" s="18" t="s">
        <v>285</v>
      </c>
    </row>
    <row r="6" spans="1:2" x14ac:dyDescent="0.15">
      <c r="A6" s="7" t="s">
        <v>295</v>
      </c>
      <c r="B6" s="7" t="s">
        <v>296</v>
      </c>
    </row>
    <row r="7" spans="1:2" x14ac:dyDescent="0.15">
      <c r="A7" t="s">
        <v>303</v>
      </c>
      <c r="B7" s="7" t="s">
        <v>304</v>
      </c>
    </row>
    <row r="8" spans="1:2" x14ac:dyDescent="0.15">
      <c r="A8" s="23" t="s">
        <v>311</v>
      </c>
      <c r="B8" s="23" t="s">
        <v>304</v>
      </c>
    </row>
    <row r="9" spans="1:2" x14ac:dyDescent="0.15">
      <c r="A9" t="s">
        <v>316</v>
      </c>
      <c r="B9" t="s">
        <v>304</v>
      </c>
    </row>
    <row r="10" spans="1:2" x14ac:dyDescent="0.15">
      <c r="A10" s="7" t="s">
        <v>325</v>
      </c>
      <c r="B10" s="7" t="s">
        <v>304</v>
      </c>
    </row>
    <row r="11" spans="1:2" ht="15" x14ac:dyDescent="0.2">
      <c r="A11" s="18" t="s">
        <v>328</v>
      </c>
      <c r="B11" s="18" t="s">
        <v>304</v>
      </c>
    </row>
    <row r="12" spans="1:2" ht="15" x14ac:dyDescent="0.2">
      <c r="A12" s="18" t="s">
        <v>333</v>
      </c>
      <c r="B12" s="18" t="s">
        <v>304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8C81C-CB58-AA4B-A2D9-AF8FCB3E227D}">
  <dimension ref="A1:G149"/>
  <sheetViews>
    <sheetView zoomScale="150" zoomScaleNormal="150" workbookViewId="0">
      <pane ySplit="1" topLeftCell="A105" activePane="bottomLeft" state="frozen"/>
      <selection pane="bottomLeft" activeCell="A120" sqref="A120"/>
    </sheetView>
  </sheetViews>
  <sheetFormatPr baseColWidth="10" defaultRowHeight="13" x14ac:dyDescent="0.15"/>
  <cols>
    <col min="1" max="1" width="25.83203125" customWidth="1"/>
    <col min="2" max="2" width="10.83203125" customWidth="1"/>
    <col min="3" max="4" width="10.83203125" style="97" customWidth="1"/>
    <col min="5" max="7" width="25.83203125" customWidth="1"/>
  </cols>
  <sheetData>
    <row r="1" spans="1:7" ht="28" x14ac:dyDescent="0.15">
      <c r="A1" s="1" t="s">
        <v>0</v>
      </c>
      <c r="B1" s="1" t="s">
        <v>775</v>
      </c>
      <c r="C1" s="95" t="s">
        <v>776</v>
      </c>
      <c r="D1" s="95" t="s">
        <v>777</v>
      </c>
      <c r="E1" s="2" t="s">
        <v>11</v>
      </c>
      <c r="F1" s="2" t="s">
        <v>12</v>
      </c>
      <c r="G1" s="2" t="s">
        <v>13</v>
      </c>
    </row>
    <row r="2" spans="1:7" x14ac:dyDescent="0.15">
      <c r="A2" s="53" t="s">
        <v>105</v>
      </c>
      <c r="B2" s="53" t="s">
        <v>107</v>
      </c>
      <c r="C2" s="96">
        <v>1</v>
      </c>
      <c r="D2" s="96">
        <v>1</v>
      </c>
      <c r="E2" s="53" t="s">
        <v>565</v>
      </c>
      <c r="F2" s="53" t="s">
        <v>657</v>
      </c>
      <c r="G2" s="53" t="s">
        <v>668</v>
      </c>
    </row>
    <row r="3" spans="1:7" x14ac:dyDescent="0.15">
      <c r="A3" s="53" t="s">
        <v>111</v>
      </c>
      <c r="B3" s="53" t="s">
        <v>107</v>
      </c>
      <c r="C3" s="96">
        <v>1</v>
      </c>
      <c r="D3" s="96">
        <v>10</v>
      </c>
      <c r="E3" s="54" t="s">
        <v>565</v>
      </c>
      <c r="F3" s="54" t="s">
        <v>657</v>
      </c>
      <c r="G3" s="54" t="s">
        <v>660</v>
      </c>
    </row>
    <row r="4" spans="1:7" x14ac:dyDescent="0.15">
      <c r="A4" s="53" t="s">
        <v>115</v>
      </c>
      <c r="B4" s="53" t="s">
        <v>107</v>
      </c>
      <c r="C4" s="96">
        <v>1</v>
      </c>
      <c r="D4" s="96">
        <v>11</v>
      </c>
      <c r="E4" s="54" t="s">
        <v>565</v>
      </c>
      <c r="F4" s="54" t="s">
        <v>657</v>
      </c>
      <c r="G4" s="54" t="s">
        <v>116</v>
      </c>
    </row>
    <row r="5" spans="1:7" x14ac:dyDescent="0.15">
      <c r="A5" s="53" t="s">
        <v>117</v>
      </c>
      <c r="B5" s="53" t="s">
        <v>107</v>
      </c>
      <c r="C5" s="96">
        <v>1</v>
      </c>
      <c r="D5" s="96">
        <v>12</v>
      </c>
      <c r="E5" s="54" t="s">
        <v>565</v>
      </c>
      <c r="F5" s="54" t="s">
        <v>657</v>
      </c>
      <c r="G5" s="54" t="s">
        <v>118</v>
      </c>
    </row>
    <row r="6" spans="1:7" x14ac:dyDescent="0.15">
      <c r="A6" s="53" t="s">
        <v>119</v>
      </c>
      <c r="B6" s="53" t="s">
        <v>107</v>
      </c>
      <c r="C6" s="96">
        <v>1</v>
      </c>
      <c r="D6" s="96">
        <v>13</v>
      </c>
      <c r="E6" s="54" t="s">
        <v>565</v>
      </c>
      <c r="F6" s="54" t="s">
        <v>657</v>
      </c>
      <c r="G6" s="54" t="s">
        <v>120</v>
      </c>
    </row>
    <row r="7" spans="1:7" x14ac:dyDescent="0.15">
      <c r="A7" s="53" t="s">
        <v>163</v>
      </c>
      <c r="B7" s="53" t="s">
        <v>107</v>
      </c>
      <c r="C7" s="96">
        <v>1</v>
      </c>
      <c r="D7" s="96">
        <v>14</v>
      </c>
      <c r="E7" s="54" t="s">
        <v>565</v>
      </c>
      <c r="F7" s="54" t="s">
        <v>657</v>
      </c>
      <c r="G7" s="54" t="s">
        <v>666</v>
      </c>
    </row>
    <row r="8" spans="1:7" x14ac:dyDescent="0.15">
      <c r="A8" s="53" t="s">
        <v>169</v>
      </c>
      <c r="B8" s="53" t="s">
        <v>107</v>
      </c>
      <c r="C8" s="96">
        <v>1</v>
      </c>
      <c r="D8" s="96">
        <v>15</v>
      </c>
      <c r="E8" s="54" t="s">
        <v>565</v>
      </c>
      <c r="F8" s="54" t="s">
        <v>657</v>
      </c>
      <c r="G8" s="54" t="s">
        <v>170</v>
      </c>
    </row>
    <row r="9" spans="1:7" x14ac:dyDescent="0.15">
      <c r="A9" s="53" t="s">
        <v>172</v>
      </c>
      <c r="B9" s="53" t="s">
        <v>107</v>
      </c>
      <c r="C9" s="96">
        <v>1</v>
      </c>
      <c r="D9" s="96">
        <v>16</v>
      </c>
      <c r="E9" s="54" t="s">
        <v>565</v>
      </c>
      <c r="F9" s="54" t="s">
        <v>657</v>
      </c>
      <c r="G9" s="54" t="s">
        <v>173</v>
      </c>
    </row>
    <row r="10" spans="1:7" x14ac:dyDescent="0.15">
      <c r="A10" s="53" t="s">
        <v>175</v>
      </c>
      <c r="B10" s="53" t="s">
        <v>107</v>
      </c>
      <c r="C10" s="96">
        <v>1</v>
      </c>
      <c r="D10" s="96">
        <v>17</v>
      </c>
      <c r="E10" s="54" t="s">
        <v>565</v>
      </c>
      <c r="F10" s="54" t="s">
        <v>657</v>
      </c>
      <c r="G10" s="54" t="s">
        <v>176</v>
      </c>
    </row>
    <row r="11" spans="1:7" x14ac:dyDescent="0.15">
      <c r="A11" s="53" t="s">
        <v>178</v>
      </c>
      <c r="B11" s="53" t="s">
        <v>107</v>
      </c>
      <c r="C11" s="96">
        <v>1</v>
      </c>
      <c r="D11" s="96">
        <v>18</v>
      </c>
      <c r="E11" s="54" t="s">
        <v>565</v>
      </c>
      <c r="F11" s="54" t="s">
        <v>657</v>
      </c>
      <c r="G11" s="54" t="s">
        <v>179</v>
      </c>
    </row>
    <row r="12" spans="1:7" x14ac:dyDescent="0.15">
      <c r="A12" s="53" t="s">
        <v>181</v>
      </c>
      <c r="B12" s="53" t="s">
        <v>107</v>
      </c>
      <c r="C12" s="96">
        <v>1</v>
      </c>
      <c r="D12" s="96">
        <v>19</v>
      </c>
      <c r="E12" s="54" t="s">
        <v>565</v>
      </c>
      <c r="F12" s="54" t="s">
        <v>657</v>
      </c>
      <c r="G12" s="54" t="s">
        <v>667</v>
      </c>
    </row>
    <row r="13" spans="1:7" x14ac:dyDescent="0.15">
      <c r="A13" s="53" t="s">
        <v>186</v>
      </c>
      <c r="B13" s="53" t="s">
        <v>107</v>
      </c>
      <c r="C13" s="96">
        <v>1</v>
      </c>
      <c r="D13" s="96">
        <v>20</v>
      </c>
      <c r="E13" s="54" t="s">
        <v>565</v>
      </c>
      <c r="F13" s="54" t="s">
        <v>657</v>
      </c>
      <c r="G13" s="54" t="s">
        <v>187</v>
      </c>
    </row>
    <row r="14" spans="1:7" x14ac:dyDescent="0.15">
      <c r="A14" s="53" t="s">
        <v>189</v>
      </c>
      <c r="B14" s="53" t="s">
        <v>107</v>
      </c>
      <c r="C14" s="96">
        <v>1</v>
      </c>
      <c r="D14" s="96">
        <v>21</v>
      </c>
      <c r="E14" s="54" t="s">
        <v>565</v>
      </c>
      <c r="F14" s="54" t="s">
        <v>657</v>
      </c>
      <c r="G14" s="54" t="s">
        <v>190</v>
      </c>
    </row>
    <row r="15" spans="1:7" x14ac:dyDescent="0.15">
      <c r="A15" s="53" t="s">
        <v>192</v>
      </c>
      <c r="B15" s="53" t="s">
        <v>107</v>
      </c>
      <c r="C15" s="96">
        <v>1</v>
      </c>
      <c r="D15" s="96">
        <v>22</v>
      </c>
      <c r="E15" s="54" t="s">
        <v>565</v>
      </c>
      <c r="F15" s="54" t="s">
        <v>657</v>
      </c>
      <c r="G15" s="54" t="s">
        <v>193</v>
      </c>
    </row>
    <row r="16" spans="1:7" x14ac:dyDescent="0.15">
      <c r="A16" s="53" t="s">
        <v>195</v>
      </c>
      <c r="B16" s="53" t="s">
        <v>107</v>
      </c>
      <c r="C16" s="96">
        <v>1</v>
      </c>
      <c r="D16" s="96">
        <v>23</v>
      </c>
      <c r="E16" s="54" t="s">
        <v>565</v>
      </c>
      <c r="F16" s="54" t="s">
        <v>657</v>
      </c>
      <c r="G16" s="54" t="s">
        <v>196</v>
      </c>
    </row>
    <row r="17" spans="1:7" x14ac:dyDescent="0.15">
      <c r="A17" s="53" t="s">
        <v>198</v>
      </c>
      <c r="B17" s="53" t="s">
        <v>107</v>
      </c>
      <c r="C17" s="96">
        <v>1</v>
      </c>
      <c r="D17" s="96">
        <v>24</v>
      </c>
      <c r="E17" s="54" t="s">
        <v>565</v>
      </c>
      <c r="F17" s="54" t="s">
        <v>657</v>
      </c>
      <c r="G17" s="54" t="s">
        <v>199</v>
      </c>
    </row>
    <row r="18" spans="1:7" x14ac:dyDescent="0.15">
      <c r="A18" s="53" t="s">
        <v>201</v>
      </c>
      <c r="B18" s="53" t="s">
        <v>107</v>
      </c>
      <c r="C18" s="96">
        <v>1</v>
      </c>
      <c r="D18" s="96">
        <v>25</v>
      </c>
      <c r="E18" s="54" t="s">
        <v>565</v>
      </c>
      <c r="F18" s="54" t="s">
        <v>657</v>
      </c>
      <c r="G18" s="54" t="s">
        <v>202</v>
      </c>
    </row>
    <row r="19" spans="1:7" x14ac:dyDescent="0.15">
      <c r="A19" s="53" t="s">
        <v>1953</v>
      </c>
      <c r="B19" s="53" t="s">
        <v>107</v>
      </c>
      <c r="C19" s="96">
        <v>1</v>
      </c>
      <c r="D19" s="96">
        <v>26</v>
      </c>
      <c r="E19" s="54" t="s">
        <v>565</v>
      </c>
      <c r="F19" s="54" t="s">
        <v>657</v>
      </c>
      <c r="G19" s="54" t="s">
        <v>1954</v>
      </c>
    </row>
    <row r="20" spans="1:7" x14ac:dyDescent="0.15">
      <c r="A20" s="53" t="s">
        <v>1955</v>
      </c>
      <c r="B20" s="53" t="s">
        <v>107</v>
      </c>
      <c r="C20" s="96">
        <v>1</v>
      </c>
      <c r="D20" s="96">
        <v>27</v>
      </c>
      <c r="E20" s="54" t="s">
        <v>565</v>
      </c>
      <c r="F20" s="54" t="s">
        <v>657</v>
      </c>
      <c r="G20" s="54" t="s">
        <v>1958</v>
      </c>
    </row>
    <row r="21" spans="1:7" x14ac:dyDescent="0.15">
      <c r="A21" s="53" t="s">
        <v>1956</v>
      </c>
      <c r="B21" s="53" t="s">
        <v>107</v>
      </c>
      <c r="C21" s="96">
        <v>1</v>
      </c>
      <c r="D21" s="96">
        <v>28</v>
      </c>
      <c r="E21" s="54" t="s">
        <v>565</v>
      </c>
      <c r="F21" s="54" t="s">
        <v>657</v>
      </c>
      <c r="G21" s="54" t="s">
        <v>1957</v>
      </c>
    </row>
    <row r="22" spans="1:7" x14ac:dyDescent="0.15">
      <c r="A22" s="53" t="s">
        <v>1959</v>
      </c>
      <c r="B22" s="53" t="s">
        <v>107</v>
      </c>
      <c r="C22" s="96">
        <v>1</v>
      </c>
      <c r="D22" s="96">
        <v>29</v>
      </c>
      <c r="E22" s="54" t="s">
        <v>565</v>
      </c>
      <c r="F22" s="54" t="s">
        <v>657</v>
      </c>
      <c r="G22" s="54" t="s">
        <v>1960</v>
      </c>
    </row>
    <row r="23" spans="1:7" x14ac:dyDescent="0.15">
      <c r="A23" s="53" t="s">
        <v>1961</v>
      </c>
      <c r="B23" s="53" t="s">
        <v>107</v>
      </c>
      <c r="C23" s="96">
        <v>1</v>
      </c>
      <c r="D23" s="96">
        <v>30</v>
      </c>
      <c r="E23" s="54" t="s">
        <v>565</v>
      </c>
      <c r="F23" s="54" t="s">
        <v>657</v>
      </c>
      <c r="G23" s="54" t="s">
        <v>1963</v>
      </c>
    </row>
    <row r="24" spans="1:7" x14ac:dyDescent="0.15">
      <c r="A24" s="53" t="s">
        <v>1962</v>
      </c>
      <c r="B24" s="53" t="s">
        <v>107</v>
      </c>
      <c r="C24" s="96">
        <v>1</v>
      </c>
      <c r="D24" s="96">
        <v>31</v>
      </c>
      <c r="E24" s="54" t="s">
        <v>565</v>
      </c>
      <c r="F24" s="54" t="s">
        <v>657</v>
      </c>
      <c r="G24" s="54" t="s">
        <v>1964</v>
      </c>
    </row>
    <row r="25" spans="1:7" x14ac:dyDescent="0.15">
      <c r="A25" s="53" t="s">
        <v>109</v>
      </c>
      <c r="B25" s="53" t="s">
        <v>107</v>
      </c>
      <c r="C25" s="96">
        <v>1</v>
      </c>
      <c r="D25" s="96">
        <v>4</v>
      </c>
      <c r="E25" s="54" t="s">
        <v>565</v>
      </c>
      <c r="F25" s="54" t="s">
        <v>657</v>
      </c>
      <c r="G25" s="54" t="s">
        <v>659</v>
      </c>
    </row>
    <row r="26" spans="1:7" x14ac:dyDescent="0.15">
      <c r="A26" s="53" t="s">
        <v>113</v>
      </c>
      <c r="B26" s="53" t="s">
        <v>107</v>
      </c>
      <c r="C26" s="96">
        <v>1</v>
      </c>
      <c r="D26" s="96">
        <v>8</v>
      </c>
      <c r="E26" s="54" t="s">
        <v>565</v>
      </c>
      <c r="F26" s="54" t="s">
        <v>657</v>
      </c>
      <c r="G26" s="54" t="s">
        <v>661</v>
      </c>
    </row>
    <row r="27" spans="1:7" x14ac:dyDescent="0.15">
      <c r="A27" s="53" t="s">
        <v>1931</v>
      </c>
      <c r="B27" s="53" t="s">
        <v>107</v>
      </c>
      <c r="C27" s="96">
        <v>13</v>
      </c>
      <c r="D27" s="96">
        <v>1</v>
      </c>
      <c r="E27" s="55" t="s">
        <v>565</v>
      </c>
      <c r="F27" s="55" t="s">
        <v>1933</v>
      </c>
      <c r="G27" s="55" t="s">
        <v>2001</v>
      </c>
    </row>
    <row r="28" spans="1:7" x14ac:dyDescent="0.15">
      <c r="A28" s="53" t="s">
        <v>617</v>
      </c>
      <c r="B28" s="53" t="s">
        <v>107</v>
      </c>
      <c r="C28" s="96">
        <v>2</v>
      </c>
      <c r="D28" s="96">
        <v>1</v>
      </c>
      <c r="E28" s="53" t="s">
        <v>565</v>
      </c>
      <c r="F28" s="53" t="s">
        <v>719</v>
      </c>
      <c r="G28" s="53" t="s">
        <v>727</v>
      </c>
    </row>
    <row r="29" spans="1:7" x14ac:dyDescent="0.15">
      <c r="A29" s="53" t="s">
        <v>591</v>
      </c>
      <c r="B29" s="53" t="s">
        <v>107</v>
      </c>
      <c r="C29" s="96">
        <v>2</v>
      </c>
      <c r="D29" s="96">
        <v>4</v>
      </c>
      <c r="E29" s="53" t="s">
        <v>565</v>
      </c>
      <c r="F29" s="53" t="s">
        <v>719</v>
      </c>
      <c r="G29" s="53" t="s">
        <v>720</v>
      </c>
    </row>
    <row r="30" spans="1:7" x14ac:dyDescent="0.15">
      <c r="A30" s="53" t="s">
        <v>594</v>
      </c>
      <c r="B30" s="53" t="s">
        <v>107</v>
      </c>
      <c r="C30" s="96">
        <v>2</v>
      </c>
      <c r="D30" s="96">
        <v>7</v>
      </c>
      <c r="E30" s="53" t="s">
        <v>565</v>
      </c>
      <c r="F30" s="53" t="s">
        <v>719</v>
      </c>
      <c r="G30" s="53" t="s">
        <v>721</v>
      </c>
    </row>
    <row r="31" spans="1:7" x14ac:dyDescent="0.15">
      <c r="A31" s="53" t="s">
        <v>1932</v>
      </c>
      <c r="B31" s="53" t="s">
        <v>107</v>
      </c>
      <c r="C31" s="96">
        <v>44</v>
      </c>
      <c r="D31" s="96">
        <v>1</v>
      </c>
      <c r="E31" s="55" t="s">
        <v>565</v>
      </c>
      <c r="F31" s="55" t="s">
        <v>1934</v>
      </c>
      <c r="G31" s="55" t="s">
        <v>2002</v>
      </c>
    </row>
    <row r="32" spans="1:7" x14ac:dyDescent="0.15">
      <c r="A32" s="53" t="s">
        <v>444</v>
      </c>
      <c r="B32" s="53" t="s">
        <v>107</v>
      </c>
      <c r="C32" s="96">
        <v>6</v>
      </c>
      <c r="D32" s="96">
        <v>1</v>
      </c>
      <c r="E32" s="53" t="s">
        <v>565</v>
      </c>
      <c r="F32" s="53" t="s">
        <v>687</v>
      </c>
      <c r="G32" s="53" t="s">
        <v>688</v>
      </c>
    </row>
    <row r="33" spans="1:7" x14ac:dyDescent="0.15">
      <c r="A33" s="53" t="s">
        <v>447</v>
      </c>
      <c r="B33" s="53" t="s">
        <v>107</v>
      </c>
      <c r="C33" s="96">
        <v>6</v>
      </c>
      <c r="D33" s="96">
        <v>2</v>
      </c>
      <c r="E33" s="53" t="s">
        <v>565</v>
      </c>
      <c r="F33" s="53" t="s">
        <v>687</v>
      </c>
      <c r="G33" s="53" t="s">
        <v>689</v>
      </c>
    </row>
    <row r="34" spans="1:7" x14ac:dyDescent="0.15">
      <c r="A34" s="53" t="s">
        <v>538</v>
      </c>
      <c r="B34" s="53" t="s">
        <v>107</v>
      </c>
      <c r="C34" s="96">
        <v>6</v>
      </c>
      <c r="D34" s="96">
        <v>3</v>
      </c>
      <c r="E34" s="55" t="s">
        <v>565</v>
      </c>
      <c r="F34" s="55" t="s">
        <v>687</v>
      </c>
      <c r="G34" s="55" t="s">
        <v>686</v>
      </c>
    </row>
    <row r="35" spans="1:7" x14ac:dyDescent="0.15">
      <c r="A35" s="53" t="s">
        <v>541</v>
      </c>
      <c r="B35" s="53" t="s">
        <v>107</v>
      </c>
      <c r="C35" s="96">
        <v>7</v>
      </c>
      <c r="D35" s="96">
        <v>1</v>
      </c>
      <c r="E35" s="55" t="s">
        <v>565</v>
      </c>
      <c r="F35" s="55" t="s">
        <v>566</v>
      </c>
      <c r="G35" s="55" t="s">
        <v>714</v>
      </c>
    </row>
    <row r="36" spans="1:7" x14ac:dyDescent="0.15">
      <c r="A36" s="53" t="s">
        <v>497</v>
      </c>
      <c r="B36" s="53" t="s">
        <v>107</v>
      </c>
      <c r="C36" s="96">
        <v>7</v>
      </c>
      <c r="D36" s="96">
        <v>2</v>
      </c>
      <c r="E36" s="55" t="s">
        <v>565</v>
      </c>
      <c r="F36" s="55" t="s">
        <v>566</v>
      </c>
      <c r="G36" s="55" t="s">
        <v>567</v>
      </c>
    </row>
    <row r="37" spans="1:7" x14ac:dyDescent="0.15">
      <c r="A37" s="53" t="s">
        <v>503</v>
      </c>
      <c r="B37" s="53" t="s">
        <v>107</v>
      </c>
      <c r="C37" s="96">
        <v>7</v>
      </c>
      <c r="D37" s="96">
        <v>3</v>
      </c>
      <c r="E37" s="55" t="s">
        <v>565</v>
      </c>
      <c r="F37" s="55" t="s">
        <v>566</v>
      </c>
      <c r="G37" s="55" t="s">
        <v>568</v>
      </c>
    </row>
    <row r="38" spans="1:7" x14ac:dyDescent="0.15">
      <c r="A38" s="53" t="s">
        <v>507</v>
      </c>
      <c r="B38" s="53" t="s">
        <v>107</v>
      </c>
      <c r="C38" s="96">
        <v>7</v>
      </c>
      <c r="D38" s="96">
        <v>4</v>
      </c>
      <c r="E38" s="55" t="s">
        <v>565</v>
      </c>
      <c r="F38" s="55" t="s">
        <v>566</v>
      </c>
      <c r="G38" s="55" t="s">
        <v>569</v>
      </c>
    </row>
    <row r="39" spans="1:7" x14ac:dyDescent="0.15">
      <c r="A39" s="53" t="s">
        <v>552</v>
      </c>
      <c r="B39" s="53" t="s">
        <v>107</v>
      </c>
      <c r="C39" s="96">
        <v>7</v>
      </c>
      <c r="D39" s="96">
        <v>5</v>
      </c>
      <c r="E39" s="55" t="s">
        <v>565</v>
      </c>
      <c r="F39" s="55" t="s">
        <v>566</v>
      </c>
      <c r="G39" s="55" t="s">
        <v>715</v>
      </c>
    </row>
    <row r="40" spans="1:7" x14ac:dyDescent="0.15">
      <c r="A40" s="53" t="s">
        <v>493</v>
      </c>
      <c r="B40" s="53" t="s">
        <v>107</v>
      </c>
      <c r="C40" s="96">
        <v>8</v>
      </c>
      <c r="D40" s="96">
        <v>1</v>
      </c>
      <c r="E40" s="53" t="s">
        <v>565</v>
      </c>
      <c r="F40" s="53" t="s">
        <v>705</v>
      </c>
      <c r="G40" s="53" t="s">
        <v>706</v>
      </c>
    </row>
    <row r="41" spans="1:7" x14ac:dyDescent="0.15">
      <c r="A41" s="53" t="s">
        <v>495</v>
      </c>
      <c r="B41" s="53" t="s">
        <v>107</v>
      </c>
      <c r="C41" s="96">
        <v>8</v>
      </c>
      <c r="D41" s="96">
        <v>2</v>
      </c>
      <c r="E41" s="53" t="s">
        <v>565</v>
      </c>
      <c r="F41" s="53" t="s">
        <v>705</v>
      </c>
      <c r="G41" s="53" t="s">
        <v>707</v>
      </c>
    </row>
    <row r="42" spans="1:7" x14ac:dyDescent="0.15">
      <c r="A42" s="53" t="s">
        <v>516</v>
      </c>
      <c r="B42" s="53" t="s">
        <v>107</v>
      </c>
      <c r="C42" s="96">
        <v>8</v>
      </c>
      <c r="D42" s="96">
        <v>3</v>
      </c>
      <c r="E42" s="55" t="s">
        <v>565</v>
      </c>
      <c r="F42" s="55" t="s">
        <v>705</v>
      </c>
      <c r="G42" s="55" t="s">
        <v>708</v>
      </c>
    </row>
    <row r="43" spans="1:7" x14ac:dyDescent="0.15">
      <c r="A43" s="53" t="s">
        <v>521</v>
      </c>
      <c r="B43" s="53" t="s">
        <v>107</v>
      </c>
      <c r="C43" s="96">
        <v>8</v>
      </c>
      <c r="D43" s="96">
        <v>4</v>
      </c>
      <c r="E43" s="55" t="s">
        <v>565</v>
      </c>
      <c r="F43" s="55" t="s">
        <v>705</v>
      </c>
      <c r="G43" s="55" t="s">
        <v>709</v>
      </c>
    </row>
    <row r="44" spans="1:7" x14ac:dyDescent="0.15">
      <c r="A44" s="53" t="s">
        <v>523</v>
      </c>
      <c r="B44" s="53" t="s">
        <v>107</v>
      </c>
      <c r="C44" s="96">
        <v>8</v>
      </c>
      <c r="D44" s="96">
        <v>5</v>
      </c>
      <c r="E44" s="55" t="s">
        <v>565</v>
      </c>
      <c r="F44" s="55" t="s">
        <v>705</v>
      </c>
      <c r="G44" s="55" t="s">
        <v>710</v>
      </c>
    </row>
    <row r="45" spans="1:7" x14ac:dyDescent="0.15">
      <c r="A45" s="53" t="s">
        <v>526</v>
      </c>
      <c r="B45" s="53" t="s">
        <v>107</v>
      </c>
      <c r="C45" s="96">
        <v>8</v>
      </c>
      <c r="D45" s="96">
        <v>6</v>
      </c>
      <c r="E45" s="55" t="s">
        <v>565</v>
      </c>
      <c r="F45" s="55" t="s">
        <v>705</v>
      </c>
      <c r="G45" s="55" t="s">
        <v>711</v>
      </c>
    </row>
    <row r="46" spans="1:7" x14ac:dyDescent="0.15">
      <c r="A46" s="53" t="s">
        <v>475</v>
      </c>
      <c r="B46" s="53" t="s">
        <v>107</v>
      </c>
      <c r="C46" s="96">
        <v>9</v>
      </c>
      <c r="D46" s="96">
        <v>1</v>
      </c>
      <c r="E46" s="53" t="s">
        <v>565</v>
      </c>
      <c r="F46" s="53" t="s">
        <v>697</v>
      </c>
      <c r="G46" s="53" t="s">
        <v>698</v>
      </c>
    </row>
    <row r="47" spans="1:7" x14ac:dyDescent="0.15">
      <c r="A47" s="53" t="s">
        <v>478</v>
      </c>
      <c r="B47" s="53" t="s">
        <v>107</v>
      </c>
      <c r="C47" s="96">
        <v>9</v>
      </c>
      <c r="D47" s="96">
        <v>2</v>
      </c>
      <c r="E47" s="53" t="s">
        <v>565</v>
      </c>
      <c r="F47" s="53" t="s">
        <v>697</v>
      </c>
      <c r="G47" s="53" t="s">
        <v>699</v>
      </c>
    </row>
    <row r="48" spans="1:7" x14ac:dyDescent="0.15">
      <c r="A48" s="53" t="s">
        <v>480</v>
      </c>
      <c r="B48" s="53" t="s">
        <v>107</v>
      </c>
      <c r="C48" s="96">
        <v>9</v>
      </c>
      <c r="D48" s="96">
        <v>3</v>
      </c>
      <c r="E48" s="53" t="s">
        <v>565</v>
      </c>
      <c r="F48" s="53" t="s">
        <v>697</v>
      </c>
      <c r="G48" s="53" t="s">
        <v>700</v>
      </c>
    </row>
    <row r="49" spans="1:7" x14ac:dyDescent="0.15">
      <c r="A49" s="53" t="s">
        <v>482</v>
      </c>
      <c r="B49" s="53" t="s">
        <v>107</v>
      </c>
      <c r="C49" s="96">
        <v>9</v>
      </c>
      <c r="D49" s="96">
        <v>4</v>
      </c>
      <c r="E49" s="53" t="s">
        <v>565</v>
      </c>
      <c r="F49" s="53" t="s">
        <v>697</v>
      </c>
      <c r="G49" s="53" t="s">
        <v>701</v>
      </c>
    </row>
    <row r="50" spans="1:7" x14ac:dyDescent="0.15">
      <c r="A50" s="53" t="s">
        <v>485</v>
      </c>
      <c r="B50" s="53" t="s">
        <v>107</v>
      </c>
      <c r="C50" s="96">
        <v>9</v>
      </c>
      <c r="D50" s="96">
        <v>5</v>
      </c>
      <c r="E50" s="53" t="s">
        <v>565</v>
      </c>
      <c r="F50" s="53" t="s">
        <v>697</v>
      </c>
      <c r="G50" s="53" t="s">
        <v>702</v>
      </c>
    </row>
    <row r="51" spans="1:7" x14ac:dyDescent="0.15">
      <c r="A51" s="53" t="s">
        <v>488</v>
      </c>
      <c r="B51" s="53" t="s">
        <v>107</v>
      </c>
      <c r="C51" s="96">
        <v>9</v>
      </c>
      <c r="D51" s="96">
        <v>6</v>
      </c>
      <c r="E51" s="53" t="s">
        <v>565</v>
      </c>
      <c r="F51" s="53" t="s">
        <v>697</v>
      </c>
      <c r="G51" s="53" t="s">
        <v>703</v>
      </c>
    </row>
    <row r="52" spans="1:7" x14ac:dyDescent="0.15">
      <c r="A52" s="53" t="s">
        <v>491</v>
      </c>
      <c r="B52" s="53" t="s">
        <v>107</v>
      </c>
      <c r="C52" s="96">
        <v>9</v>
      </c>
      <c r="D52" s="96">
        <v>7</v>
      </c>
      <c r="E52" s="53" t="s">
        <v>565</v>
      </c>
      <c r="F52" s="53" t="s">
        <v>697</v>
      </c>
      <c r="G52" s="53" t="s">
        <v>704</v>
      </c>
    </row>
    <row r="53" spans="1:7" x14ac:dyDescent="0.15">
      <c r="A53" s="53" t="s">
        <v>530</v>
      </c>
      <c r="B53" s="53" t="s">
        <v>107</v>
      </c>
      <c r="C53" s="96">
        <v>9</v>
      </c>
      <c r="D53" s="96">
        <v>8</v>
      </c>
      <c r="E53" s="55" t="s">
        <v>565</v>
      </c>
      <c r="F53" s="55" t="s">
        <v>697</v>
      </c>
      <c r="G53" s="55" t="s">
        <v>712</v>
      </c>
    </row>
    <row r="54" spans="1:7" x14ac:dyDescent="0.15">
      <c r="A54" s="53" t="s">
        <v>29</v>
      </c>
      <c r="B54" s="53" t="s">
        <v>38</v>
      </c>
      <c r="C54" s="96">
        <v>1</v>
      </c>
      <c r="D54" s="96">
        <v>1</v>
      </c>
      <c r="E54" s="54" t="s">
        <v>318</v>
      </c>
      <c r="F54" s="54" t="s">
        <v>319</v>
      </c>
      <c r="G54" t="s">
        <v>1935</v>
      </c>
    </row>
    <row r="55" spans="1:7" x14ac:dyDescent="0.15">
      <c r="A55" s="53" t="s">
        <v>1996</v>
      </c>
      <c r="B55" s="53" t="s">
        <v>38</v>
      </c>
      <c r="C55" s="96">
        <v>11</v>
      </c>
      <c r="D55" s="96">
        <v>-1</v>
      </c>
      <c r="E55" s="54" t="s">
        <v>318</v>
      </c>
      <c r="F55" s="54" t="s">
        <v>630</v>
      </c>
      <c r="G55" t="s">
        <v>218</v>
      </c>
    </row>
    <row r="56" spans="1:7" x14ac:dyDescent="0.15">
      <c r="A56" s="53" t="s">
        <v>1938</v>
      </c>
      <c r="B56" s="53" t="s">
        <v>38</v>
      </c>
      <c r="C56" s="96">
        <v>11</v>
      </c>
      <c r="D56" s="96">
        <v>1</v>
      </c>
      <c r="E56" s="54" t="s">
        <v>318</v>
      </c>
      <c r="F56" s="54" t="s">
        <v>630</v>
      </c>
      <c r="G56" s="54" t="s">
        <v>1939</v>
      </c>
    </row>
    <row r="57" spans="1:7" x14ac:dyDescent="0.15">
      <c r="A57" s="53" t="s">
        <v>60</v>
      </c>
      <c r="B57" s="53" t="s">
        <v>38</v>
      </c>
      <c r="C57" s="96">
        <v>11</v>
      </c>
      <c r="D57" s="96">
        <v>11</v>
      </c>
      <c r="E57" s="54" t="s">
        <v>318</v>
      </c>
      <c r="F57" s="54" t="s">
        <v>630</v>
      </c>
      <c r="G57" s="54" t="s">
        <v>645</v>
      </c>
    </row>
    <row r="58" spans="1:7" x14ac:dyDescent="0.15">
      <c r="A58" s="53" t="s">
        <v>62</v>
      </c>
      <c r="B58" s="53" t="s">
        <v>38</v>
      </c>
      <c r="C58" s="96">
        <v>11</v>
      </c>
      <c r="D58" s="96">
        <v>12</v>
      </c>
      <c r="E58" s="54" t="s">
        <v>318</v>
      </c>
      <c r="F58" s="54" t="s">
        <v>630</v>
      </c>
      <c r="G58" s="54" t="s">
        <v>647</v>
      </c>
    </row>
    <row r="59" spans="1:7" x14ac:dyDescent="0.15">
      <c r="A59" s="53" t="s">
        <v>64</v>
      </c>
      <c r="B59" s="53" t="s">
        <v>38</v>
      </c>
      <c r="C59" s="96">
        <v>11</v>
      </c>
      <c r="D59" s="96">
        <v>13</v>
      </c>
      <c r="E59" s="54" t="s">
        <v>318</v>
      </c>
      <c r="F59" s="54" t="s">
        <v>630</v>
      </c>
      <c r="G59" s="54" t="s">
        <v>649</v>
      </c>
    </row>
    <row r="60" spans="1:7" x14ac:dyDescent="0.15">
      <c r="A60" s="53" t="s">
        <v>46</v>
      </c>
      <c r="B60" s="53" t="s">
        <v>38</v>
      </c>
      <c r="C60" s="96">
        <v>11</v>
      </c>
      <c r="D60" s="96">
        <v>18</v>
      </c>
      <c r="E60" s="54" t="s">
        <v>318</v>
      </c>
      <c r="F60" s="54" t="s">
        <v>630</v>
      </c>
      <c r="G60" s="54" t="s">
        <v>631</v>
      </c>
    </row>
    <row r="61" spans="1:7" x14ac:dyDescent="0.15">
      <c r="A61" s="53" t="s">
        <v>1940</v>
      </c>
      <c r="B61" s="53" t="s">
        <v>38</v>
      </c>
      <c r="C61" s="96">
        <v>11</v>
      </c>
      <c r="D61" s="96">
        <v>2</v>
      </c>
      <c r="E61" s="54" t="s">
        <v>318</v>
      </c>
      <c r="F61" s="54" t="s">
        <v>630</v>
      </c>
      <c r="G61" s="54" t="s">
        <v>1928</v>
      </c>
    </row>
    <row r="62" spans="1:7" x14ac:dyDescent="0.15">
      <c r="A62" s="53" t="s">
        <v>48</v>
      </c>
      <c r="B62" s="53" t="s">
        <v>38</v>
      </c>
      <c r="C62" s="96">
        <v>11</v>
      </c>
      <c r="D62" s="96">
        <v>3</v>
      </c>
      <c r="E62" s="54" t="s">
        <v>318</v>
      </c>
      <c r="F62" s="54" t="s">
        <v>630</v>
      </c>
      <c r="G62" s="54" t="s">
        <v>632</v>
      </c>
    </row>
    <row r="63" spans="1:7" x14ac:dyDescent="0.15">
      <c r="A63" s="53" t="s">
        <v>50</v>
      </c>
      <c r="B63" s="53" t="s">
        <v>38</v>
      </c>
      <c r="C63" s="96">
        <v>11</v>
      </c>
      <c r="D63" s="96">
        <v>4</v>
      </c>
      <c r="E63" s="54" t="s">
        <v>318</v>
      </c>
      <c r="F63" s="54" t="s">
        <v>630</v>
      </c>
      <c r="G63" s="54" t="s">
        <v>635</v>
      </c>
    </row>
    <row r="64" spans="1:7" x14ac:dyDescent="0.15">
      <c r="A64" s="53" t="s">
        <v>52</v>
      </c>
      <c r="B64" s="53" t="s">
        <v>38</v>
      </c>
      <c r="C64" s="96">
        <v>11</v>
      </c>
      <c r="D64" s="96">
        <v>5</v>
      </c>
      <c r="E64" s="54" t="s">
        <v>318</v>
      </c>
      <c r="F64" s="54" t="s">
        <v>630</v>
      </c>
      <c r="G64" s="54" t="s">
        <v>637</v>
      </c>
    </row>
    <row r="65" spans="1:7" x14ac:dyDescent="0.15">
      <c r="A65" s="53" t="s">
        <v>54</v>
      </c>
      <c r="B65" s="53" t="s">
        <v>38</v>
      </c>
      <c r="C65" s="96">
        <v>11</v>
      </c>
      <c r="D65" s="96">
        <v>6</v>
      </c>
      <c r="E65" s="54" t="s">
        <v>318</v>
      </c>
      <c r="F65" s="54" t="s">
        <v>630</v>
      </c>
      <c r="G65" s="54" t="s">
        <v>639</v>
      </c>
    </row>
    <row r="66" spans="1:7" x14ac:dyDescent="0.15">
      <c r="A66" s="53" t="s">
        <v>56</v>
      </c>
      <c r="B66" s="53" t="s">
        <v>38</v>
      </c>
      <c r="C66" s="96">
        <v>11</v>
      </c>
      <c r="D66" s="96">
        <v>7</v>
      </c>
      <c r="E66" s="54" t="s">
        <v>318</v>
      </c>
      <c r="F66" s="54" t="s">
        <v>630</v>
      </c>
      <c r="G66" s="54" t="s">
        <v>641</v>
      </c>
    </row>
    <row r="67" spans="1:7" x14ac:dyDescent="0.15">
      <c r="A67" s="53" t="s">
        <v>58</v>
      </c>
      <c r="B67" s="53" t="s">
        <v>38</v>
      </c>
      <c r="C67" s="96">
        <v>11</v>
      </c>
      <c r="D67" s="96">
        <v>9</v>
      </c>
      <c r="E67" s="54" t="s">
        <v>318</v>
      </c>
      <c r="F67" s="54" t="s">
        <v>630</v>
      </c>
      <c r="G67" s="54" t="s">
        <v>643</v>
      </c>
    </row>
    <row r="68" spans="1:7" x14ac:dyDescent="0.15">
      <c r="A68" s="53" t="s">
        <v>66</v>
      </c>
      <c r="B68" s="53" t="s">
        <v>38</v>
      </c>
      <c r="C68" s="96">
        <v>12</v>
      </c>
      <c r="D68" s="96">
        <v>1</v>
      </c>
      <c r="E68" s="54" t="s">
        <v>318</v>
      </c>
      <c r="F68" s="54" t="s">
        <v>651</v>
      </c>
      <c r="G68" s="54" t="s">
        <v>651</v>
      </c>
    </row>
    <row r="69" spans="1:7" x14ac:dyDescent="0.15">
      <c r="A69" s="53" t="s">
        <v>403</v>
      </c>
      <c r="B69" s="53" t="s">
        <v>38</v>
      </c>
      <c r="C69" s="96">
        <v>13</v>
      </c>
      <c r="D69" s="96">
        <v>1</v>
      </c>
      <c r="E69" s="55" t="s">
        <v>318</v>
      </c>
      <c r="F69" s="55" t="s">
        <v>559</v>
      </c>
      <c r="G69" s="55" t="s">
        <v>560</v>
      </c>
    </row>
    <row r="70" spans="1:7" x14ac:dyDescent="0.15">
      <c r="A70" s="53" t="s">
        <v>423</v>
      </c>
      <c r="B70" s="53" t="s">
        <v>38</v>
      </c>
      <c r="C70" s="96">
        <v>13</v>
      </c>
      <c r="D70" s="96">
        <v>29</v>
      </c>
      <c r="E70" s="55" t="s">
        <v>318</v>
      </c>
      <c r="F70" s="55" t="s">
        <v>559</v>
      </c>
      <c r="G70" s="55" t="s">
        <v>424</v>
      </c>
    </row>
    <row r="71" spans="1:7" x14ac:dyDescent="0.15">
      <c r="A71" s="53" t="s">
        <v>426</v>
      </c>
      <c r="B71" s="53" t="s">
        <v>38</v>
      </c>
      <c r="C71" s="96">
        <v>13</v>
      </c>
      <c r="D71" s="96">
        <v>30</v>
      </c>
      <c r="E71" s="55" t="s">
        <v>318</v>
      </c>
      <c r="F71" s="55" t="s">
        <v>559</v>
      </c>
      <c r="G71" s="55" t="s">
        <v>427</v>
      </c>
    </row>
    <row r="72" spans="1:7" x14ac:dyDescent="0.15">
      <c r="A72" s="53" t="s">
        <v>430</v>
      </c>
      <c r="B72" s="53" t="s">
        <v>38</v>
      </c>
      <c r="C72" s="96">
        <v>13</v>
      </c>
      <c r="D72" s="96">
        <v>31</v>
      </c>
      <c r="E72" s="55" t="s">
        <v>318</v>
      </c>
      <c r="F72" s="55" t="s">
        <v>559</v>
      </c>
      <c r="G72" s="55" t="s">
        <v>431</v>
      </c>
    </row>
    <row r="73" spans="1:7" x14ac:dyDescent="0.15">
      <c r="A73" s="53" t="s">
        <v>1988</v>
      </c>
      <c r="B73" s="53" t="s">
        <v>38</v>
      </c>
      <c r="C73" s="96">
        <v>13</v>
      </c>
      <c r="D73" s="96">
        <v>40</v>
      </c>
      <c r="E73" s="55" t="s">
        <v>318</v>
      </c>
      <c r="F73" s="55" t="s">
        <v>1923</v>
      </c>
      <c r="G73" s="55" t="s">
        <v>1923</v>
      </c>
    </row>
    <row r="74" spans="1:7" x14ac:dyDescent="0.15">
      <c r="A74" s="53" t="s">
        <v>1989</v>
      </c>
      <c r="B74" s="53" t="s">
        <v>38</v>
      </c>
      <c r="C74" s="96">
        <v>13</v>
      </c>
      <c r="D74" s="96">
        <v>41</v>
      </c>
      <c r="E74" s="55" t="s">
        <v>318</v>
      </c>
      <c r="F74" s="55" t="s">
        <v>1941</v>
      </c>
      <c r="G74" s="55" t="s">
        <v>1941</v>
      </c>
    </row>
    <row r="75" spans="1:7" x14ac:dyDescent="0.15">
      <c r="A75" s="53" t="s">
        <v>1990</v>
      </c>
      <c r="B75" s="53" t="s">
        <v>38</v>
      </c>
      <c r="C75" s="96">
        <v>13</v>
      </c>
      <c r="D75" s="96">
        <v>42</v>
      </c>
      <c r="E75" s="55" t="s">
        <v>318</v>
      </c>
      <c r="F75" s="55" t="s">
        <v>1942</v>
      </c>
      <c r="G75" s="55" t="s">
        <v>1942</v>
      </c>
    </row>
    <row r="76" spans="1:7" x14ac:dyDescent="0.15">
      <c r="A76" s="53" t="s">
        <v>1991</v>
      </c>
      <c r="B76" s="53" t="s">
        <v>38</v>
      </c>
      <c r="C76" s="96">
        <v>13</v>
      </c>
      <c r="D76" s="96">
        <v>43</v>
      </c>
      <c r="E76" s="55" t="s">
        <v>318</v>
      </c>
      <c r="F76" s="55" t="s">
        <v>1943</v>
      </c>
      <c r="G76" s="55" t="s">
        <v>1943</v>
      </c>
    </row>
    <row r="77" spans="1:7" x14ac:dyDescent="0.15">
      <c r="A77" s="53" t="s">
        <v>511</v>
      </c>
      <c r="B77" s="53" t="s">
        <v>38</v>
      </c>
      <c r="C77" s="96">
        <v>13</v>
      </c>
      <c r="D77" s="96">
        <v>8</v>
      </c>
      <c r="E77" s="55" t="s">
        <v>318</v>
      </c>
      <c r="F77" s="55" t="s">
        <v>559</v>
      </c>
      <c r="G77" s="55" t="s">
        <v>563</v>
      </c>
    </row>
    <row r="78" spans="1:7" x14ac:dyDescent="0.15">
      <c r="A78" s="53" t="s">
        <v>442</v>
      </c>
      <c r="B78" s="53" t="s">
        <v>38</v>
      </c>
      <c r="C78" s="96">
        <v>14</v>
      </c>
      <c r="D78" s="96">
        <v>7</v>
      </c>
      <c r="E78" s="53" t="s">
        <v>318</v>
      </c>
      <c r="F78" s="53" t="s">
        <v>685</v>
      </c>
      <c r="G78" s="53" t="s">
        <v>686</v>
      </c>
    </row>
    <row r="79" spans="1:7" x14ac:dyDescent="0.15">
      <c r="A79" s="53" t="s">
        <v>154</v>
      </c>
      <c r="B79" s="53" t="s">
        <v>38</v>
      </c>
      <c r="C79" s="96">
        <v>17</v>
      </c>
      <c r="D79" s="96">
        <v>1</v>
      </c>
      <c r="E79" s="54" t="s">
        <v>318</v>
      </c>
      <c r="F79" s="54" t="s">
        <v>344</v>
      </c>
      <c r="G79" s="54" t="s">
        <v>664</v>
      </c>
    </row>
    <row r="80" spans="1:7" x14ac:dyDescent="0.15">
      <c r="A80" s="53" t="s">
        <v>152</v>
      </c>
      <c r="B80" s="53" t="s">
        <v>38</v>
      </c>
      <c r="C80" s="96">
        <v>17</v>
      </c>
      <c r="D80" s="96">
        <v>10</v>
      </c>
      <c r="E80" s="53" t="s">
        <v>318</v>
      </c>
      <c r="F80" s="53" t="s">
        <v>344</v>
      </c>
      <c r="G80" s="53" t="s">
        <v>671</v>
      </c>
    </row>
    <row r="81" spans="1:7" x14ac:dyDescent="0.15">
      <c r="A81" s="53" t="s">
        <v>774</v>
      </c>
      <c r="B81" s="53" t="s">
        <v>38</v>
      </c>
      <c r="C81" s="96">
        <v>17</v>
      </c>
      <c r="D81" s="96">
        <v>11</v>
      </c>
      <c r="E81" s="54" t="s">
        <v>318</v>
      </c>
      <c r="F81" s="54" t="s">
        <v>344</v>
      </c>
      <c r="G81" s="54" t="s">
        <v>663</v>
      </c>
    </row>
    <row r="82" spans="1:7" x14ac:dyDescent="0.15">
      <c r="A82" s="53" t="s">
        <v>145</v>
      </c>
      <c r="B82" s="53" t="s">
        <v>38</v>
      </c>
      <c r="C82" s="96">
        <v>17</v>
      </c>
      <c r="D82" s="96">
        <v>13</v>
      </c>
      <c r="E82" s="54" t="s">
        <v>318</v>
      </c>
      <c r="F82" s="54" t="s">
        <v>344</v>
      </c>
      <c r="G82" s="54" t="s">
        <v>363</v>
      </c>
    </row>
    <row r="83" spans="1:7" x14ac:dyDescent="0.15">
      <c r="A83" s="53" t="s">
        <v>146</v>
      </c>
      <c r="B83" s="53" t="s">
        <v>38</v>
      </c>
      <c r="C83" s="96">
        <v>17</v>
      </c>
      <c r="D83" s="96">
        <v>14</v>
      </c>
      <c r="E83" s="54" t="s">
        <v>318</v>
      </c>
      <c r="F83" s="54" t="s">
        <v>344</v>
      </c>
      <c r="G83" s="54" t="s">
        <v>662</v>
      </c>
    </row>
    <row r="84" spans="1:7" x14ac:dyDescent="0.15">
      <c r="A84" s="53" t="s">
        <v>468</v>
      </c>
      <c r="B84" s="53" t="s">
        <v>38</v>
      </c>
      <c r="C84" s="96">
        <v>17</v>
      </c>
      <c r="D84" s="96">
        <v>15</v>
      </c>
      <c r="E84" s="53" t="s">
        <v>318</v>
      </c>
      <c r="F84" s="53" t="s">
        <v>344</v>
      </c>
      <c r="G84" s="53" t="s">
        <v>694</v>
      </c>
    </row>
    <row r="85" spans="1:7" x14ac:dyDescent="0.15">
      <c r="A85" s="53" t="s">
        <v>457</v>
      </c>
      <c r="B85" s="53" t="s">
        <v>38</v>
      </c>
      <c r="C85" s="96">
        <v>17</v>
      </c>
      <c r="D85" s="96">
        <v>16</v>
      </c>
      <c r="E85" s="53" t="s">
        <v>318</v>
      </c>
      <c r="F85" s="53" t="s">
        <v>344</v>
      </c>
      <c r="G85" s="53" t="s">
        <v>690</v>
      </c>
    </row>
    <row r="86" spans="1:7" x14ac:dyDescent="0.15">
      <c r="A86" s="53" t="s">
        <v>463</v>
      </c>
      <c r="B86" s="53" t="s">
        <v>38</v>
      </c>
      <c r="C86" s="96">
        <v>17</v>
      </c>
      <c r="D86" s="96">
        <v>17</v>
      </c>
      <c r="E86" s="53" t="s">
        <v>318</v>
      </c>
      <c r="F86" s="53" t="s">
        <v>344</v>
      </c>
      <c r="G86" s="53" t="s">
        <v>692</v>
      </c>
    </row>
    <row r="87" spans="1:7" x14ac:dyDescent="0.15">
      <c r="A87" s="53" t="s">
        <v>460</v>
      </c>
      <c r="B87" s="53" t="s">
        <v>38</v>
      </c>
      <c r="C87" s="96">
        <v>17</v>
      </c>
      <c r="D87" s="96">
        <v>18</v>
      </c>
      <c r="E87" s="53" t="s">
        <v>318</v>
      </c>
      <c r="F87" s="53" t="s">
        <v>344</v>
      </c>
      <c r="G87" s="53" t="s">
        <v>691</v>
      </c>
    </row>
    <row r="88" spans="1:7" x14ac:dyDescent="0.15">
      <c r="A88" s="53" t="s">
        <v>781</v>
      </c>
      <c r="B88" s="53" t="s">
        <v>38</v>
      </c>
      <c r="C88" s="96">
        <v>17</v>
      </c>
      <c r="D88" s="96">
        <v>19</v>
      </c>
      <c r="E88" s="53" t="s">
        <v>318</v>
      </c>
      <c r="F88" s="53" t="s">
        <v>344</v>
      </c>
      <c r="G88" s="53" t="s">
        <v>693</v>
      </c>
    </row>
    <row r="89" spans="1:7" x14ac:dyDescent="0.15">
      <c r="A89" s="53" t="s">
        <v>156</v>
      </c>
      <c r="B89" s="53" t="s">
        <v>38</v>
      </c>
      <c r="C89" s="96">
        <v>17</v>
      </c>
      <c r="D89" s="96">
        <v>2</v>
      </c>
      <c r="E89" s="54" t="s">
        <v>318</v>
      </c>
      <c r="F89" s="54" t="s">
        <v>344</v>
      </c>
      <c r="G89" s="54" t="s">
        <v>665</v>
      </c>
    </row>
    <row r="90" spans="1:7" x14ac:dyDescent="0.15">
      <c r="A90" s="53" t="s">
        <v>450</v>
      </c>
      <c r="B90" s="53" t="s">
        <v>38</v>
      </c>
      <c r="C90" s="96">
        <v>17</v>
      </c>
      <c r="D90" s="96">
        <v>6</v>
      </c>
      <c r="E90" s="53" t="s">
        <v>318</v>
      </c>
      <c r="F90" s="53" t="s">
        <v>344</v>
      </c>
      <c r="G90" s="53" t="s">
        <v>451</v>
      </c>
    </row>
    <row r="91" spans="1:7" x14ac:dyDescent="0.15">
      <c r="A91" s="53" t="s">
        <v>453</v>
      </c>
      <c r="B91" s="53" t="s">
        <v>38</v>
      </c>
      <c r="C91" s="96">
        <v>17</v>
      </c>
      <c r="D91" s="96">
        <v>8</v>
      </c>
      <c r="E91" s="53" t="s">
        <v>318</v>
      </c>
      <c r="F91" s="53" t="s">
        <v>344</v>
      </c>
      <c r="G91" s="53" t="s">
        <v>454</v>
      </c>
    </row>
    <row r="92" spans="1:7" x14ac:dyDescent="0.15">
      <c r="A92" s="53" t="s">
        <v>433</v>
      </c>
      <c r="B92" s="53" t="s">
        <v>38</v>
      </c>
      <c r="C92" s="96">
        <v>2</v>
      </c>
      <c r="D92" s="96">
        <v>1</v>
      </c>
      <c r="E92" s="53" t="s">
        <v>318</v>
      </c>
      <c r="F92" s="53" t="s">
        <v>682</v>
      </c>
      <c r="G92" s="53" t="s">
        <v>683</v>
      </c>
    </row>
    <row r="93" spans="1:7" x14ac:dyDescent="0.15">
      <c r="A93" s="53" t="s">
        <v>436</v>
      </c>
      <c r="B93" s="53" t="s">
        <v>38</v>
      </c>
      <c r="C93" s="96">
        <v>2</v>
      </c>
      <c r="D93" s="96">
        <v>2</v>
      </c>
      <c r="E93" s="53" t="s">
        <v>318</v>
      </c>
      <c r="F93" s="53" t="s">
        <v>682</v>
      </c>
      <c r="G93" s="53" t="s">
        <v>684</v>
      </c>
    </row>
    <row r="94" spans="1:7" x14ac:dyDescent="0.15">
      <c r="A94" s="53" t="s">
        <v>773</v>
      </c>
      <c r="B94" s="53" t="s">
        <v>38</v>
      </c>
      <c r="C94" s="96">
        <v>3</v>
      </c>
      <c r="D94" s="96">
        <v>1</v>
      </c>
      <c r="E94" s="54" t="s">
        <v>318</v>
      </c>
      <c r="F94" s="54" t="s">
        <v>654</v>
      </c>
      <c r="G94" s="54" t="s">
        <v>1891</v>
      </c>
    </row>
    <row r="95" spans="1:7" x14ac:dyDescent="0.15">
      <c r="A95" s="53" t="s">
        <v>86</v>
      </c>
      <c r="B95" s="53" t="s">
        <v>38</v>
      </c>
      <c r="C95" s="96">
        <v>4</v>
      </c>
      <c r="D95" s="96">
        <v>10</v>
      </c>
      <c r="E95" s="54" t="s">
        <v>318</v>
      </c>
      <c r="F95" s="54" t="s">
        <v>372</v>
      </c>
      <c r="G95" s="54" t="s">
        <v>652</v>
      </c>
    </row>
    <row r="96" spans="1:7" x14ac:dyDescent="0.15">
      <c r="A96" s="53" t="s">
        <v>88</v>
      </c>
      <c r="B96" s="53" t="s">
        <v>38</v>
      </c>
      <c r="C96" s="96">
        <v>4</v>
      </c>
      <c r="D96" s="96">
        <v>11</v>
      </c>
      <c r="E96" s="54" t="s">
        <v>318</v>
      </c>
      <c r="F96" s="54" t="s">
        <v>372</v>
      </c>
      <c r="G96" s="54" t="s">
        <v>653</v>
      </c>
    </row>
    <row r="97" spans="1:7" x14ac:dyDescent="0.15">
      <c r="A97" s="53" t="s">
        <v>90</v>
      </c>
      <c r="B97" s="53" t="s">
        <v>38</v>
      </c>
      <c r="C97" s="96">
        <v>4</v>
      </c>
      <c r="D97" s="96">
        <v>12</v>
      </c>
      <c r="E97" s="54" t="s">
        <v>318</v>
      </c>
      <c r="F97" s="54" t="s">
        <v>372</v>
      </c>
      <c r="G97" s="54" t="s">
        <v>373</v>
      </c>
    </row>
    <row r="98" spans="1:7" x14ac:dyDescent="0.15">
      <c r="A98" s="53" t="s">
        <v>70</v>
      </c>
      <c r="B98" s="53" t="s">
        <v>38</v>
      </c>
      <c r="C98" s="96">
        <v>4</v>
      </c>
      <c r="D98" s="96">
        <v>7</v>
      </c>
      <c r="E98" s="54" t="s">
        <v>318</v>
      </c>
      <c r="F98" s="54" t="s">
        <v>372</v>
      </c>
      <c r="G98" s="54" t="s">
        <v>374</v>
      </c>
    </row>
    <row r="99" spans="1:7" x14ac:dyDescent="0.15">
      <c r="A99" s="53" t="s">
        <v>74</v>
      </c>
      <c r="B99" s="53" t="s">
        <v>38</v>
      </c>
      <c r="C99" s="96">
        <v>4</v>
      </c>
      <c r="D99" s="96">
        <v>8</v>
      </c>
      <c r="E99" s="54" t="s">
        <v>318</v>
      </c>
      <c r="F99" s="54" t="s">
        <v>372</v>
      </c>
      <c r="G99" s="54" t="s">
        <v>795</v>
      </c>
    </row>
    <row r="100" spans="1:7" x14ac:dyDescent="0.15">
      <c r="A100" s="53" t="s">
        <v>84</v>
      </c>
      <c r="B100" s="53" t="s">
        <v>38</v>
      </c>
      <c r="C100" s="96">
        <v>4</v>
      </c>
      <c r="D100" s="96">
        <v>9</v>
      </c>
      <c r="E100" s="54" t="s">
        <v>318</v>
      </c>
      <c r="F100" s="54" t="s">
        <v>372</v>
      </c>
      <c r="G100" s="54" t="s">
        <v>796</v>
      </c>
    </row>
    <row r="101" spans="1:7" x14ac:dyDescent="0.15">
      <c r="A101" s="53" t="s">
        <v>411</v>
      </c>
      <c r="B101" s="53" t="s">
        <v>38</v>
      </c>
      <c r="C101" s="96">
        <v>5</v>
      </c>
      <c r="D101" s="96">
        <v>1</v>
      </c>
      <c r="E101" s="55" t="s">
        <v>318</v>
      </c>
      <c r="F101" s="55" t="s">
        <v>677</v>
      </c>
      <c r="G101" s="55" t="s">
        <v>678</v>
      </c>
    </row>
    <row r="102" spans="1:7" x14ac:dyDescent="0.15">
      <c r="A102" s="53" t="s">
        <v>413</v>
      </c>
      <c r="B102" s="53" t="s">
        <v>38</v>
      </c>
      <c r="C102" s="96">
        <v>5</v>
      </c>
      <c r="D102" s="96">
        <v>2</v>
      </c>
      <c r="E102" s="55" t="s">
        <v>318</v>
      </c>
      <c r="F102" s="55" t="s">
        <v>677</v>
      </c>
      <c r="G102" s="55" t="s">
        <v>679</v>
      </c>
    </row>
    <row r="103" spans="1:7" x14ac:dyDescent="0.15">
      <c r="A103" s="53" t="s">
        <v>415</v>
      </c>
      <c r="B103" s="53" t="s">
        <v>38</v>
      </c>
      <c r="C103" s="96">
        <v>5</v>
      </c>
      <c r="D103" s="96">
        <v>3</v>
      </c>
      <c r="E103" s="55" t="s">
        <v>318</v>
      </c>
      <c r="F103" s="55" t="s">
        <v>677</v>
      </c>
      <c r="G103" s="55" t="s">
        <v>680</v>
      </c>
    </row>
    <row r="104" spans="1:7" x14ac:dyDescent="0.15">
      <c r="A104" s="53" t="s">
        <v>408</v>
      </c>
      <c r="B104" s="53" t="s">
        <v>38</v>
      </c>
      <c r="C104" s="96">
        <v>5</v>
      </c>
      <c r="D104" s="96">
        <v>4</v>
      </c>
      <c r="E104" s="55" t="s">
        <v>318</v>
      </c>
      <c r="F104" s="55" t="s">
        <v>677</v>
      </c>
      <c r="G104" s="55" t="s">
        <v>409</v>
      </c>
    </row>
    <row r="105" spans="1:7" x14ac:dyDescent="0.15">
      <c r="A105" s="53" t="s">
        <v>439</v>
      </c>
      <c r="B105" s="53" t="s">
        <v>38</v>
      </c>
      <c r="C105" s="96">
        <v>5</v>
      </c>
      <c r="D105" s="96">
        <v>5</v>
      </c>
      <c r="E105" s="53" t="s">
        <v>318</v>
      </c>
      <c r="F105" s="53" t="s">
        <v>677</v>
      </c>
      <c r="G105" s="53" t="s">
        <v>440</v>
      </c>
    </row>
    <row r="106" spans="1:7" x14ac:dyDescent="0.15">
      <c r="A106" s="53" t="s">
        <v>621</v>
      </c>
      <c r="B106" s="53" t="s">
        <v>38</v>
      </c>
      <c r="C106" s="96">
        <v>6</v>
      </c>
      <c r="D106" s="96">
        <v>1</v>
      </c>
      <c r="E106" s="53" t="s">
        <v>318</v>
      </c>
      <c r="F106" s="53" t="s">
        <v>722</v>
      </c>
      <c r="G106" s="53"/>
    </row>
    <row r="107" spans="1:7" x14ac:dyDescent="0.15">
      <c r="A107" s="53" t="s">
        <v>598</v>
      </c>
      <c r="B107" s="53" t="s">
        <v>38</v>
      </c>
      <c r="C107" s="96">
        <v>6</v>
      </c>
      <c r="D107" s="96">
        <v>6</v>
      </c>
      <c r="E107" s="53" t="s">
        <v>318</v>
      </c>
      <c r="F107" s="53" t="s">
        <v>722</v>
      </c>
      <c r="G107" s="53"/>
    </row>
    <row r="108" spans="1:7" x14ac:dyDescent="0.15">
      <c r="A108" s="53" t="s">
        <v>406</v>
      </c>
      <c r="B108" s="53" t="s">
        <v>38</v>
      </c>
      <c r="C108" s="96">
        <v>7</v>
      </c>
      <c r="D108" s="96">
        <v>0</v>
      </c>
      <c r="E108" s="55" t="s">
        <v>318</v>
      </c>
      <c r="F108" s="55" t="s">
        <v>380</v>
      </c>
      <c r="G108" s="55" t="s">
        <v>1952</v>
      </c>
    </row>
    <row r="109" spans="1:7" x14ac:dyDescent="0.15">
      <c r="A109" s="53" t="s">
        <v>42</v>
      </c>
      <c r="B109" s="53" t="s">
        <v>38</v>
      </c>
      <c r="C109" s="96">
        <v>7</v>
      </c>
      <c r="D109" s="96">
        <v>1</v>
      </c>
      <c r="E109" s="54" t="s">
        <v>318</v>
      </c>
      <c r="F109" s="54" t="s">
        <v>1936</v>
      </c>
      <c r="G109" t="s">
        <v>43</v>
      </c>
    </row>
    <row r="110" spans="1:7" x14ac:dyDescent="0.15">
      <c r="A110" s="53" t="s">
        <v>44</v>
      </c>
      <c r="B110" s="53" t="s">
        <v>38</v>
      </c>
      <c r="C110" s="96">
        <v>7</v>
      </c>
      <c r="D110" s="96">
        <v>2</v>
      </c>
      <c r="E110" s="54" t="s">
        <v>318</v>
      </c>
      <c r="F110" s="54" t="s">
        <v>1937</v>
      </c>
      <c r="G110" t="s">
        <v>1902</v>
      </c>
    </row>
    <row r="111" spans="1:7" x14ac:dyDescent="0.15">
      <c r="A111" s="53" t="s">
        <v>417</v>
      </c>
      <c r="B111" s="53" t="s">
        <v>38</v>
      </c>
      <c r="C111" s="96">
        <v>9</v>
      </c>
      <c r="D111" s="96">
        <v>1</v>
      </c>
      <c r="E111" s="55" t="s">
        <v>318</v>
      </c>
      <c r="F111" s="55" t="s">
        <v>681</v>
      </c>
      <c r="G111" s="55" t="s">
        <v>678</v>
      </c>
    </row>
    <row r="112" spans="1:7" x14ac:dyDescent="0.15">
      <c r="A112" s="53" t="s">
        <v>419</v>
      </c>
      <c r="B112" s="53" t="s">
        <v>38</v>
      </c>
      <c r="C112" s="96">
        <v>9</v>
      </c>
      <c r="D112" s="96">
        <v>2</v>
      </c>
      <c r="E112" s="55" t="s">
        <v>318</v>
      </c>
      <c r="F112" s="55" t="s">
        <v>681</v>
      </c>
      <c r="G112" s="55" t="s">
        <v>679</v>
      </c>
    </row>
    <row r="113" spans="1:7" x14ac:dyDescent="0.15">
      <c r="A113" s="53" t="s">
        <v>421</v>
      </c>
      <c r="B113" s="53" t="s">
        <v>38</v>
      </c>
      <c r="C113" s="96">
        <v>9</v>
      </c>
      <c r="D113" s="96">
        <v>3</v>
      </c>
      <c r="E113" s="55" t="s">
        <v>318</v>
      </c>
      <c r="F113" s="55" t="s">
        <v>681</v>
      </c>
      <c r="G113" s="55" t="s">
        <v>680</v>
      </c>
    </row>
    <row r="114" spans="1:7" x14ac:dyDescent="0.15">
      <c r="A114" s="53" t="s">
        <v>1886</v>
      </c>
      <c r="B114" s="53" t="s">
        <v>206</v>
      </c>
      <c r="C114" s="96">
        <v>-1</v>
      </c>
      <c r="D114" s="96">
        <v>0</v>
      </c>
      <c r="E114" s="54" t="s">
        <v>206</v>
      </c>
      <c r="F114" s="54" t="s">
        <v>1883</v>
      </c>
      <c r="G114" s="54" t="s">
        <v>1898</v>
      </c>
    </row>
    <row r="115" spans="1:7" x14ac:dyDescent="0.15">
      <c r="A115" s="53" t="s">
        <v>1998</v>
      </c>
      <c r="B115" s="53" t="s">
        <v>123</v>
      </c>
      <c r="C115" s="96">
        <v>-2</v>
      </c>
      <c r="D115" s="96">
        <v>1</v>
      </c>
      <c r="E115" s="54" t="s">
        <v>1924</v>
      </c>
      <c r="F115" s="54" t="s">
        <v>1944</v>
      </c>
      <c r="G115" s="54" t="s">
        <v>122</v>
      </c>
    </row>
    <row r="116" spans="1:7" x14ac:dyDescent="0.15">
      <c r="A116" s="53" t="s">
        <v>127</v>
      </c>
      <c r="B116" s="53" t="s">
        <v>123</v>
      </c>
      <c r="C116" s="96">
        <v>1</v>
      </c>
      <c r="D116" s="96">
        <v>1</v>
      </c>
      <c r="E116" s="54" t="s">
        <v>1924</v>
      </c>
      <c r="F116" s="54" t="s">
        <v>1944</v>
      </c>
      <c r="G116" s="54" t="s">
        <v>1945</v>
      </c>
    </row>
    <row r="117" spans="1:7" x14ac:dyDescent="0.15">
      <c r="A117" s="53" t="s">
        <v>131</v>
      </c>
      <c r="B117" s="53" t="s">
        <v>123</v>
      </c>
      <c r="C117" s="96">
        <v>1</v>
      </c>
      <c r="D117" s="96">
        <v>2</v>
      </c>
      <c r="E117" s="54" t="s">
        <v>1924</v>
      </c>
      <c r="F117" s="54" t="s">
        <v>1944</v>
      </c>
      <c r="G117" s="54" t="s">
        <v>1946</v>
      </c>
    </row>
    <row r="118" spans="1:7" x14ac:dyDescent="0.15">
      <c r="A118" s="53" t="s">
        <v>1950</v>
      </c>
      <c r="B118" s="53" t="s">
        <v>123</v>
      </c>
      <c r="C118" s="96">
        <v>13</v>
      </c>
      <c r="D118" s="96">
        <v>1</v>
      </c>
      <c r="E118" s="54" t="s">
        <v>1924</v>
      </c>
      <c r="F118" s="54" t="s">
        <v>1921</v>
      </c>
      <c r="G118" s="54" t="s">
        <v>1921</v>
      </c>
    </row>
    <row r="119" spans="1:7" x14ac:dyDescent="0.15">
      <c r="A119" s="53" t="s">
        <v>125</v>
      </c>
      <c r="B119" s="53" t="s">
        <v>123</v>
      </c>
      <c r="C119" s="96">
        <v>4</v>
      </c>
      <c r="D119" s="96">
        <v>1</v>
      </c>
      <c r="E119" s="54" t="s">
        <v>1924</v>
      </c>
      <c r="F119" s="54" t="s">
        <v>1947</v>
      </c>
      <c r="G119" s="54" t="s">
        <v>1948</v>
      </c>
    </row>
    <row r="120" spans="1:7" x14ac:dyDescent="0.15">
      <c r="A120" s="53" t="s">
        <v>129</v>
      </c>
      <c r="B120" s="53" t="s">
        <v>123</v>
      </c>
      <c r="C120" s="96">
        <v>4</v>
      </c>
      <c r="D120" s="96">
        <v>2</v>
      </c>
      <c r="E120" s="54" t="s">
        <v>1924</v>
      </c>
      <c r="F120" s="54" t="s">
        <v>1947</v>
      </c>
      <c r="G120" s="54" t="s">
        <v>1951</v>
      </c>
    </row>
    <row r="121" spans="1:7" x14ac:dyDescent="0.15">
      <c r="A121" s="53" t="s">
        <v>1995</v>
      </c>
      <c r="B121" s="53" t="s">
        <v>123</v>
      </c>
      <c r="C121" s="96">
        <v>4</v>
      </c>
      <c r="D121" s="96">
        <v>3</v>
      </c>
      <c r="E121" s="54" t="s">
        <v>1924</v>
      </c>
      <c r="F121" s="54" t="s">
        <v>1947</v>
      </c>
      <c r="G121" s="54" t="s">
        <v>1949</v>
      </c>
    </row>
    <row r="122" spans="1:7" x14ac:dyDescent="0.15">
      <c r="A122" s="53" t="s">
        <v>624</v>
      </c>
      <c r="B122" s="53" t="s">
        <v>717</v>
      </c>
      <c r="C122" s="96">
        <v>0</v>
      </c>
      <c r="D122" s="96">
        <v>0</v>
      </c>
      <c r="E122" s="53" t="s">
        <v>728</v>
      </c>
      <c r="F122" s="53" t="s">
        <v>849</v>
      </c>
      <c r="G122" s="53" t="s">
        <v>624</v>
      </c>
    </row>
    <row r="123" spans="1:7" x14ac:dyDescent="0.15">
      <c r="A123" s="53" t="s">
        <v>626</v>
      </c>
      <c r="B123" s="53" t="s">
        <v>718</v>
      </c>
      <c r="C123" s="96">
        <v>0</v>
      </c>
      <c r="D123" s="96">
        <v>0</v>
      </c>
      <c r="E123" s="53" t="s">
        <v>729</v>
      </c>
      <c r="F123" s="53" t="s">
        <v>850</v>
      </c>
      <c r="G123" s="53" t="s">
        <v>626</v>
      </c>
    </row>
    <row r="124" spans="1:7" x14ac:dyDescent="0.15">
      <c r="A124" s="53" t="s">
        <v>229</v>
      </c>
      <c r="B124" s="53" t="s">
        <v>221</v>
      </c>
      <c r="C124" s="96">
        <v>1</v>
      </c>
      <c r="D124" s="96">
        <v>0</v>
      </c>
      <c r="E124" s="53" t="s">
        <v>394</v>
      </c>
      <c r="F124" s="53" t="s">
        <v>674</v>
      </c>
      <c r="G124" s="53" t="s">
        <v>675</v>
      </c>
    </row>
    <row r="125" spans="1:7" x14ac:dyDescent="0.15">
      <c r="A125" s="53" t="s">
        <v>224</v>
      </c>
      <c r="B125" s="53" t="s">
        <v>221</v>
      </c>
      <c r="C125" s="96">
        <v>1</v>
      </c>
      <c r="D125" s="96">
        <v>1</v>
      </c>
      <c r="E125" s="54" t="s">
        <v>394</v>
      </c>
      <c r="F125" s="54" t="s">
        <v>225</v>
      </c>
      <c r="G125" s="54" t="s">
        <v>395</v>
      </c>
    </row>
    <row r="126" spans="1:7" x14ac:dyDescent="0.15">
      <c r="A126" s="53" t="s">
        <v>1965</v>
      </c>
      <c r="B126" s="53" t="s">
        <v>221</v>
      </c>
      <c r="C126" s="96">
        <v>1</v>
      </c>
      <c r="D126" s="96">
        <v>10</v>
      </c>
      <c r="E126" s="53" t="s">
        <v>394</v>
      </c>
      <c r="F126" s="53" t="s">
        <v>225</v>
      </c>
      <c r="G126" s="53" t="s">
        <v>1966</v>
      </c>
    </row>
    <row r="127" spans="1:7" x14ac:dyDescent="0.15">
      <c r="A127" s="53" t="s">
        <v>1967</v>
      </c>
      <c r="B127" s="53" t="s">
        <v>221</v>
      </c>
      <c r="C127" s="96">
        <v>1</v>
      </c>
      <c r="D127" s="96">
        <v>11</v>
      </c>
      <c r="E127" s="53" t="s">
        <v>394</v>
      </c>
      <c r="F127" s="53" t="s">
        <v>225</v>
      </c>
      <c r="G127" s="53" t="s">
        <v>1972</v>
      </c>
    </row>
    <row r="128" spans="1:7" x14ac:dyDescent="0.15">
      <c r="A128" s="53" t="s">
        <v>1968</v>
      </c>
      <c r="B128" s="53" t="s">
        <v>221</v>
      </c>
      <c r="C128" s="96">
        <v>1</v>
      </c>
      <c r="D128" s="96">
        <v>12</v>
      </c>
      <c r="E128" s="53" t="s">
        <v>394</v>
      </c>
      <c r="F128" s="53" t="s">
        <v>225</v>
      </c>
      <c r="G128" s="53" t="s">
        <v>1973</v>
      </c>
    </row>
    <row r="129" spans="1:7" x14ac:dyDescent="0.15">
      <c r="A129" s="53" t="s">
        <v>1969</v>
      </c>
      <c r="B129" s="53" t="s">
        <v>221</v>
      </c>
      <c r="C129" s="96">
        <v>1</v>
      </c>
      <c r="D129" s="96">
        <v>13</v>
      </c>
      <c r="E129" s="53" t="s">
        <v>394</v>
      </c>
      <c r="F129" s="53" t="s">
        <v>225</v>
      </c>
      <c r="G129" s="53" t="s">
        <v>1974</v>
      </c>
    </row>
    <row r="130" spans="1:7" x14ac:dyDescent="0.15">
      <c r="A130" s="53" t="s">
        <v>1970</v>
      </c>
      <c r="B130" s="53" t="s">
        <v>221</v>
      </c>
      <c r="C130" s="96">
        <v>1</v>
      </c>
      <c r="D130" s="96">
        <v>14</v>
      </c>
      <c r="E130" s="53" t="s">
        <v>394</v>
      </c>
      <c r="F130" s="53" t="s">
        <v>225</v>
      </c>
      <c r="G130" s="53" t="s">
        <v>1975</v>
      </c>
    </row>
    <row r="131" spans="1:7" x14ac:dyDescent="0.15">
      <c r="A131" s="53" t="s">
        <v>1971</v>
      </c>
      <c r="B131" s="53" t="s">
        <v>221</v>
      </c>
      <c r="C131" s="96">
        <v>1</v>
      </c>
      <c r="D131" s="96">
        <v>15</v>
      </c>
      <c r="E131" s="53" t="s">
        <v>394</v>
      </c>
      <c r="F131" s="53" t="s">
        <v>225</v>
      </c>
      <c r="G131" s="53" t="s">
        <v>1976</v>
      </c>
    </row>
    <row r="132" spans="1:7" x14ac:dyDescent="0.15">
      <c r="A132" s="53" t="s">
        <v>605</v>
      </c>
      <c r="B132" s="53" t="s">
        <v>221</v>
      </c>
      <c r="C132" s="96">
        <v>1</v>
      </c>
      <c r="D132" s="96">
        <v>2</v>
      </c>
      <c r="E132" s="53" t="s">
        <v>394</v>
      </c>
      <c r="F132" s="53" t="s">
        <v>225</v>
      </c>
      <c r="G132" s="53" t="s">
        <v>725</v>
      </c>
    </row>
    <row r="133" spans="1:7" x14ac:dyDescent="0.15">
      <c r="A133" s="53" t="s">
        <v>473</v>
      </c>
      <c r="B133" s="53" t="s">
        <v>221</v>
      </c>
      <c r="C133" s="96">
        <v>1</v>
      </c>
      <c r="D133" s="96">
        <v>3</v>
      </c>
      <c r="E133" s="53" t="s">
        <v>394</v>
      </c>
      <c r="F133" s="53" t="s">
        <v>225</v>
      </c>
      <c r="G133" s="53" t="s">
        <v>696</v>
      </c>
    </row>
    <row r="134" spans="1:7" x14ac:dyDescent="0.15">
      <c r="A134" s="53" t="s">
        <v>1999</v>
      </c>
      <c r="B134" s="53" t="s">
        <v>221</v>
      </c>
      <c r="C134" s="96">
        <v>14</v>
      </c>
      <c r="D134" s="96">
        <v>1</v>
      </c>
      <c r="E134" s="53" t="s">
        <v>394</v>
      </c>
      <c r="F134" s="54" t="s">
        <v>228</v>
      </c>
      <c r="G134" s="54" t="s">
        <v>228</v>
      </c>
    </row>
    <row r="135" spans="1:7" x14ac:dyDescent="0.15">
      <c r="A135" s="53" t="s">
        <v>2000</v>
      </c>
      <c r="B135" s="53" t="s">
        <v>221</v>
      </c>
      <c r="C135" s="96">
        <v>14</v>
      </c>
      <c r="D135" s="96">
        <v>2</v>
      </c>
      <c r="E135" s="53" t="s">
        <v>394</v>
      </c>
      <c r="F135" s="54" t="s">
        <v>228</v>
      </c>
      <c r="G135" s="53" t="s">
        <v>1983</v>
      </c>
    </row>
    <row r="136" spans="1:7" x14ac:dyDescent="0.15">
      <c r="A136" s="53" t="s">
        <v>247</v>
      </c>
      <c r="B136" s="53" t="s">
        <v>221</v>
      </c>
      <c r="C136" s="96">
        <v>2</v>
      </c>
      <c r="D136" s="96">
        <v>0</v>
      </c>
      <c r="E136" s="53" t="s">
        <v>394</v>
      </c>
      <c r="F136" s="54" t="s">
        <v>852</v>
      </c>
      <c r="G136" s="54" t="s">
        <v>247</v>
      </c>
    </row>
    <row r="137" spans="1:7" x14ac:dyDescent="0.15">
      <c r="A137" s="53" t="s">
        <v>219</v>
      </c>
      <c r="B137" s="53" t="s">
        <v>221</v>
      </c>
      <c r="C137" s="96">
        <v>2</v>
      </c>
      <c r="D137" s="96">
        <v>1</v>
      </c>
      <c r="E137" s="53" t="s">
        <v>394</v>
      </c>
      <c r="F137" s="53" t="s">
        <v>401</v>
      </c>
      <c r="G137" s="53" t="s">
        <v>402</v>
      </c>
    </row>
    <row r="138" spans="1:7" x14ac:dyDescent="0.15">
      <c r="A138" s="53" t="s">
        <v>1977</v>
      </c>
      <c r="B138" s="53" t="s">
        <v>221</v>
      </c>
      <c r="C138" s="96">
        <v>2</v>
      </c>
      <c r="D138" s="96">
        <v>10</v>
      </c>
      <c r="E138" s="53" t="s">
        <v>394</v>
      </c>
      <c r="F138" s="53" t="s">
        <v>401</v>
      </c>
      <c r="G138" s="53" t="s">
        <v>1966</v>
      </c>
    </row>
    <row r="139" spans="1:7" x14ac:dyDescent="0.15">
      <c r="A139" s="53" t="s">
        <v>1978</v>
      </c>
      <c r="B139" s="53" t="s">
        <v>221</v>
      </c>
      <c r="C139" s="96">
        <v>2</v>
      </c>
      <c r="D139" s="96">
        <v>11</v>
      </c>
      <c r="E139" s="53" t="s">
        <v>394</v>
      </c>
      <c r="F139" s="53" t="s">
        <v>401</v>
      </c>
      <c r="G139" s="53" t="s">
        <v>1972</v>
      </c>
    </row>
    <row r="140" spans="1:7" x14ac:dyDescent="0.15">
      <c r="A140" s="53" t="s">
        <v>1979</v>
      </c>
      <c r="B140" s="53" t="s">
        <v>221</v>
      </c>
      <c r="C140" s="96">
        <v>2</v>
      </c>
      <c r="D140" s="96">
        <v>12</v>
      </c>
      <c r="E140" s="53" t="s">
        <v>394</v>
      </c>
      <c r="F140" s="53" t="s">
        <v>401</v>
      </c>
      <c r="G140" s="53" t="s">
        <v>1973</v>
      </c>
    </row>
    <row r="141" spans="1:7" x14ac:dyDescent="0.15">
      <c r="A141" s="53" t="s">
        <v>1980</v>
      </c>
      <c r="B141" s="53" t="s">
        <v>221</v>
      </c>
      <c r="C141" s="96">
        <v>2</v>
      </c>
      <c r="D141" s="96">
        <v>13</v>
      </c>
      <c r="E141" s="53" t="s">
        <v>394</v>
      </c>
      <c r="F141" s="53" t="s">
        <v>401</v>
      </c>
      <c r="G141" s="53" t="s">
        <v>1974</v>
      </c>
    </row>
    <row r="142" spans="1:7" x14ac:dyDescent="0.15">
      <c r="A142" s="53" t="s">
        <v>1981</v>
      </c>
      <c r="B142" s="53" t="s">
        <v>221</v>
      </c>
      <c r="C142" s="96">
        <v>2</v>
      </c>
      <c r="D142" s="96">
        <v>14</v>
      </c>
      <c r="E142" s="53" t="s">
        <v>394</v>
      </c>
      <c r="F142" s="53" t="s">
        <v>401</v>
      </c>
      <c r="G142" s="53" t="s">
        <v>1975</v>
      </c>
    </row>
    <row r="143" spans="1:7" x14ac:dyDescent="0.15">
      <c r="A143" s="53" t="s">
        <v>1982</v>
      </c>
      <c r="B143" s="53" t="s">
        <v>221</v>
      </c>
      <c r="C143" s="96">
        <v>2</v>
      </c>
      <c r="D143" s="96">
        <v>15</v>
      </c>
      <c r="E143" s="53" t="s">
        <v>394</v>
      </c>
      <c r="F143" s="53" t="s">
        <v>401</v>
      </c>
      <c r="G143" s="53" t="s">
        <v>1976</v>
      </c>
    </row>
    <row r="144" spans="1:7" x14ac:dyDescent="0.15">
      <c r="A144" s="53" t="s">
        <v>601</v>
      </c>
      <c r="B144" s="53" t="s">
        <v>221</v>
      </c>
      <c r="C144" s="96">
        <v>2</v>
      </c>
      <c r="D144" s="96">
        <v>2</v>
      </c>
      <c r="E144" s="53" t="s">
        <v>394</v>
      </c>
      <c r="F144" s="53" t="s">
        <v>401</v>
      </c>
      <c r="G144" s="53" t="s">
        <v>724</v>
      </c>
    </row>
    <row r="145" spans="1:7" x14ac:dyDescent="0.15">
      <c r="A145" s="53" t="s">
        <v>471</v>
      </c>
      <c r="B145" s="53" t="s">
        <v>221</v>
      </c>
      <c r="C145" s="96">
        <v>2</v>
      </c>
      <c r="D145" s="96">
        <v>3</v>
      </c>
      <c r="E145" s="53" t="s">
        <v>394</v>
      </c>
      <c r="F145" s="53" t="s">
        <v>401</v>
      </c>
      <c r="G145" s="53" t="s">
        <v>695</v>
      </c>
    </row>
    <row r="146" spans="1:7" x14ac:dyDescent="0.15">
      <c r="A146" s="53" t="s">
        <v>608</v>
      </c>
      <c r="B146" s="53" t="s">
        <v>221</v>
      </c>
      <c r="C146" s="96">
        <v>2</v>
      </c>
      <c r="D146" s="96">
        <v>4</v>
      </c>
      <c r="E146" s="53" t="s">
        <v>394</v>
      </c>
      <c r="F146" s="53" t="s">
        <v>401</v>
      </c>
      <c r="G146" s="53" t="s">
        <v>726</v>
      </c>
    </row>
    <row r="147" spans="1:7" x14ac:dyDescent="0.15">
      <c r="A147" s="53" t="s">
        <v>610</v>
      </c>
      <c r="B147" s="53" t="s">
        <v>221</v>
      </c>
      <c r="C147" s="96">
        <v>2</v>
      </c>
      <c r="D147" s="96">
        <v>5</v>
      </c>
      <c r="E147" s="53" t="s">
        <v>394</v>
      </c>
      <c r="F147" s="53" t="s">
        <v>401</v>
      </c>
      <c r="G147" s="53" t="s">
        <v>726</v>
      </c>
    </row>
    <row r="148" spans="1:7" x14ac:dyDescent="0.15">
      <c r="A148" s="53" t="s">
        <v>555</v>
      </c>
      <c r="B148" s="53" t="s">
        <v>221</v>
      </c>
      <c r="C148" s="96">
        <v>3</v>
      </c>
      <c r="D148" s="96">
        <v>1</v>
      </c>
      <c r="E148" s="55" t="s">
        <v>394</v>
      </c>
      <c r="F148" s="55" t="s">
        <v>674</v>
      </c>
      <c r="G148" s="55" t="s">
        <v>716</v>
      </c>
    </row>
    <row r="149" spans="1:7" x14ac:dyDescent="0.15">
      <c r="A149" s="53" t="s">
        <v>557</v>
      </c>
      <c r="B149" s="53" t="s">
        <v>221</v>
      </c>
      <c r="C149" s="96">
        <v>3</v>
      </c>
      <c r="D149" s="96">
        <v>2</v>
      </c>
      <c r="E149" s="53" t="s">
        <v>394</v>
      </c>
      <c r="F149" s="53" t="s">
        <v>674</v>
      </c>
      <c r="G149" s="53" t="s">
        <v>686</v>
      </c>
    </row>
  </sheetData>
  <autoFilter ref="A1:G149" xr:uid="{32F8C81C-CB58-AA4B-A2D9-AF8FCB3E227D}">
    <sortState xmlns:xlrd2="http://schemas.microsoft.com/office/spreadsheetml/2017/richdata2" ref="A2:G149">
      <sortCondition ref="G1:G149"/>
    </sortState>
  </autoFilter>
  <sortState xmlns:xlrd2="http://schemas.microsoft.com/office/spreadsheetml/2017/richdata2" ref="A2:G149">
    <sortCondition ref="A2:A149"/>
  </sortState>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AB8DF-944A-1248-B500-C43FF7E96318}">
  <dimension ref="A1:B8"/>
  <sheetViews>
    <sheetView zoomScale="150" zoomScaleNormal="150" workbookViewId="0">
      <selection activeCell="B6" sqref="B6"/>
    </sheetView>
  </sheetViews>
  <sheetFormatPr baseColWidth="10" defaultRowHeight="13" x14ac:dyDescent="0.15"/>
  <cols>
    <col min="1" max="1" width="13.83203125" bestFit="1" customWidth="1"/>
    <col min="2" max="2" width="34.83203125" bestFit="1" customWidth="1"/>
  </cols>
  <sheetData>
    <row r="1" spans="1:2" x14ac:dyDescent="0.15">
      <c r="A1" s="78" t="s">
        <v>775</v>
      </c>
      <c r="B1" t="s">
        <v>11</v>
      </c>
    </row>
    <row r="2" spans="1:2" x14ac:dyDescent="0.15">
      <c r="A2" s="78" t="s">
        <v>107</v>
      </c>
      <c r="B2" t="s">
        <v>565</v>
      </c>
    </row>
    <row r="3" spans="1:2" x14ac:dyDescent="0.15">
      <c r="A3" s="78" t="s">
        <v>38</v>
      </c>
      <c r="B3" t="s">
        <v>318</v>
      </c>
    </row>
    <row r="4" spans="1:2" x14ac:dyDescent="0.15">
      <c r="A4" s="78" t="s">
        <v>206</v>
      </c>
      <c r="B4" t="s">
        <v>206</v>
      </c>
    </row>
    <row r="5" spans="1:2" x14ac:dyDescent="0.15">
      <c r="A5" s="78" t="s">
        <v>123</v>
      </c>
      <c r="B5" t="s">
        <v>1924</v>
      </c>
    </row>
    <row r="6" spans="1:2" x14ac:dyDescent="0.15">
      <c r="A6" s="78" t="s">
        <v>717</v>
      </c>
      <c r="B6" t="s">
        <v>728</v>
      </c>
    </row>
    <row r="7" spans="1:2" x14ac:dyDescent="0.15">
      <c r="A7" s="78" t="s">
        <v>718</v>
      </c>
      <c r="B7" t="s">
        <v>729</v>
      </c>
    </row>
    <row r="8" spans="1:2" x14ac:dyDescent="0.15">
      <c r="A8" s="78" t="s">
        <v>221</v>
      </c>
      <c r="B8" t="s">
        <v>394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5</vt:i4>
      </vt:variant>
    </vt:vector>
  </HeadingPairs>
  <TitlesOfParts>
    <vt:vector size="23" baseType="lpstr">
      <vt:lpstr>test set refactored 10-21-21</vt:lpstr>
      <vt:lpstr>test set refactored</vt:lpstr>
      <vt:lpstr>ISO-3166</vt:lpstr>
      <vt:lpstr>Company Reports</vt:lpstr>
      <vt:lpstr>Company-ISIN 9-12-21</vt:lpstr>
      <vt:lpstr>ISIC Codes 9-12-21</vt:lpstr>
      <vt:lpstr>Company-ISIC 9-12-21</vt:lpstr>
      <vt:lpstr>OS-C Factors 9-12-21</vt:lpstr>
      <vt:lpstr>Factor Area Code</vt:lpstr>
      <vt:lpstr>Factor Code</vt:lpstr>
      <vt:lpstr>Sub-Factor Code</vt:lpstr>
      <vt:lpstr>SASB Factors 9-12-21</vt:lpstr>
      <vt:lpstr>CDP Factors 9-12-21</vt:lpstr>
      <vt:lpstr>mtCO2e 9-12-21</vt:lpstr>
      <vt:lpstr>Mg 9-12-21</vt:lpstr>
      <vt:lpstr>MWh 9-12-21</vt:lpstr>
      <vt:lpstr>dam3 9-12-21</vt:lpstr>
      <vt:lpstr>Intensity 9-12-21</vt:lpstr>
      <vt:lpstr>'test set refactored 10-21-21'!_FilterDatabase</vt:lpstr>
      <vt:lpstr>'Factor Area Code'!FactorAreaCode</vt:lpstr>
      <vt:lpstr>'Factor Code'!FactorCode</vt:lpstr>
      <vt:lpstr>'ISO-3166'!ISO_3166_Countries_with_Regional_Codes</vt:lpstr>
      <vt:lpstr>'Sub-Factor Code'!SubFactorCode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hewson baltzell</dc:creator>
  <cp:lastModifiedBy>Michael Tiemann</cp:lastModifiedBy>
  <cp:lastPrinted>2021-05-18T09:10:41Z</cp:lastPrinted>
  <dcterms:created xsi:type="dcterms:W3CDTF">2021-05-17T19:41:52Z</dcterms:created>
  <dcterms:modified xsi:type="dcterms:W3CDTF">2021-10-22T23:13:03Z</dcterms:modified>
</cp:coreProperties>
</file>